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mr\Python_Scripts_GUI\Data\"/>
    </mc:Choice>
  </mc:AlternateContent>
  <xr:revisionPtr revIDLastSave="0" documentId="13_ncr:1_{07A5D82A-A15C-4A96-8E5E-862044E978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M_AcornArea" sheetId="3" r:id="rId1"/>
    <sheet name="AM_Spinsolve" sheetId="2" r:id="rId2"/>
    <sheet name="EF_AcornArea" sheetId="5" r:id="rId3"/>
    <sheet name="KopierVorlag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H14" i="5"/>
  <c r="I14" i="5"/>
  <c r="H3" i="5"/>
  <c r="I3" i="5"/>
  <c r="J3" i="5" s="1"/>
  <c r="H4" i="5"/>
  <c r="I4" i="5"/>
  <c r="J4" i="5" s="1"/>
  <c r="H5" i="5"/>
  <c r="I5" i="5"/>
  <c r="H6" i="5"/>
  <c r="I6" i="5"/>
  <c r="H7" i="5"/>
  <c r="I7" i="5"/>
  <c r="J7" i="5" s="1"/>
  <c r="H8" i="5"/>
  <c r="I8" i="5"/>
  <c r="H9" i="5"/>
  <c r="I9" i="5"/>
  <c r="J9" i="5" s="1"/>
  <c r="H10" i="5"/>
  <c r="I10" i="5"/>
  <c r="J10" i="5" s="1"/>
  <c r="H11" i="5"/>
  <c r="I11" i="5"/>
  <c r="J11" i="5" s="1"/>
  <c r="H12" i="5"/>
  <c r="I12" i="5"/>
  <c r="J12" i="5" s="1"/>
  <c r="H13" i="5"/>
  <c r="I13" i="5"/>
  <c r="J6" i="5"/>
  <c r="D3" i="5"/>
  <c r="D4" i="5"/>
  <c r="D5" i="5"/>
  <c r="D6" i="5"/>
  <c r="K6" i="5" s="1"/>
  <c r="D7" i="5"/>
  <c r="D8" i="5"/>
  <c r="D9" i="5"/>
  <c r="D10" i="5"/>
  <c r="D11" i="5"/>
  <c r="K11" i="5" s="1"/>
  <c r="D12" i="5"/>
  <c r="D13" i="5"/>
  <c r="D2" i="5"/>
  <c r="I2" i="5"/>
  <c r="H2" i="5"/>
  <c r="J14" i="5" l="1"/>
  <c r="K14" i="5" s="1"/>
  <c r="J5" i="5"/>
  <c r="J13" i="5"/>
  <c r="K13" i="5" s="1"/>
  <c r="J8" i="5"/>
  <c r="K8" i="5" s="1"/>
  <c r="K5" i="5"/>
  <c r="K7" i="5"/>
  <c r="J2" i="5"/>
  <c r="K2" i="5" s="1"/>
  <c r="K10" i="5"/>
  <c r="K12" i="5"/>
  <c r="K4" i="5"/>
  <c r="K3" i="5"/>
  <c r="K9" i="5"/>
  <c r="I137" i="3" l="1"/>
  <c r="H137" i="3"/>
  <c r="D137" i="3"/>
  <c r="I136" i="3"/>
  <c r="H136" i="3"/>
  <c r="D136" i="3"/>
  <c r="I135" i="3"/>
  <c r="H135" i="3"/>
  <c r="D135" i="3"/>
  <c r="I134" i="3"/>
  <c r="H134" i="3"/>
  <c r="D134" i="3"/>
  <c r="I133" i="3"/>
  <c r="H133" i="3"/>
  <c r="D133" i="3"/>
  <c r="I132" i="3"/>
  <c r="H132" i="3"/>
  <c r="D132" i="3"/>
  <c r="I131" i="3"/>
  <c r="H131" i="3"/>
  <c r="D131" i="3"/>
  <c r="I130" i="3"/>
  <c r="H130" i="3"/>
  <c r="D130" i="3"/>
  <c r="I80" i="3"/>
  <c r="I78" i="3"/>
  <c r="I2" i="4"/>
  <c r="H2" i="4"/>
  <c r="D2" i="4"/>
  <c r="H143" i="3"/>
  <c r="I143" i="3"/>
  <c r="J143" i="3" s="1"/>
  <c r="H144" i="3"/>
  <c r="I144" i="3"/>
  <c r="J144" i="3" s="1"/>
  <c r="H145" i="3"/>
  <c r="I145" i="3"/>
  <c r="J145" i="3" s="1"/>
  <c r="H146" i="3"/>
  <c r="I146" i="3"/>
  <c r="H147" i="3"/>
  <c r="I147" i="3"/>
  <c r="J147" i="3" s="1"/>
  <c r="H148" i="3"/>
  <c r="I148" i="3"/>
  <c r="J148" i="3" s="1"/>
  <c r="H149" i="3"/>
  <c r="I149" i="3"/>
  <c r="J149" i="3" s="1"/>
  <c r="H150" i="3"/>
  <c r="I150" i="3"/>
  <c r="H151" i="3"/>
  <c r="I151" i="3"/>
  <c r="J151" i="3" s="1"/>
  <c r="H152" i="3"/>
  <c r="I152" i="3"/>
  <c r="J152" i="3" s="1"/>
  <c r="H153" i="3"/>
  <c r="I153" i="3"/>
  <c r="D38" i="2"/>
  <c r="H38" i="2"/>
  <c r="I38" i="2"/>
  <c r="J38" i="2" s="1"/>
  <c r="K38" i="2" s="1"/>
  <c r="D39" i="2"/>
  <c r="H39" i="2"/>
  <c r="I39" i="2"/>
  <c r="D40" i="2"/>
  <c r="H40" i="2"/>
  <c r="I40" i="2"/>
  <c r="D41" i="2"/>
  <c r="H41" i="2"/>
  <c r="I41" i="2"/>
  <c r="H35" i="2"/>
  <c r="I35" i="2"/>
  <c r="J35" i="2" s="1"/>
  <c r="H36" i="2"/>
  <c r="I36" i="2"/>
  <c r="H37" i="2"/>
  <c r="I37" i="2"/>
  <c r="J37" i="2" s="1"/>
  <c r="I34" i="2"/>
  <c r="H34" i="2"/>
  <c r="D34" i="2"/>
  <c r="D35" i="2"/>
  <c r="D36" i="2"/>
  <c r="D37" i="2"/>
  <c r="D26" i="2"/>
  <c r="H26" i="2"/>
  <c r="I26" i="2"/>
  <c r="D27" i="2"/>
  <c r="H27" i="2"/>
  <c r="I27" i="2"/>
  <c r="D28" i="2"/>
  <c r="H28" i="2"/>
  <c r="I28" i="2"/>
  <c r="D29" i="2"/>
  <c r="H29" i="2"/>
  <c r="I29" i="2"/>
  <c r="D30" i="2"/>
  <c r="H30" i="2"/>
  <c r="I30" i="2"/>
  <c r="D31" i="2"/>
  <c r="H31" i="2"/>
  <c r="I31" i="2"/>
  <c r="J31" i="2" s="1"/>
  <c r="D32" i="2"/>
  <c r="H32" i="2"/>
  <c r="I32" i="2"/>
  <c r="D33" i="2"/>
  <c r="H33" i="2"/>
  <c r="I33" i="2"/>
  <c r="D152" i="3"/>
  <c r="D153" i="3"/>
  <c r="D18" i="2"/>
  <c r="H18" i="2"/>
  <c r="I18" i="2"/>
  <c r="D19" i="2"/>
  <c r="H19" i="2"/>
  <c r="I19" i="2"/>
  <c r="D20" i="2"/>
  <c r="H20" i="2"/>
  <c r="I20" i="2"/>
  <c r="D21" i="2"/>
  <c r="H21" i="2"/>
  <c r="I21" i="2"/>
  <c r="D22" i="2"/>
  <c r="H22" i="2"/>
  <c r="I22" i="2"/>
  <c r="D23" i="2"/>
  <c r="H23" i="2"/>
  <c r="I23" i="2"/>
  <c r="D24" i="2"/>
  <c r="H24" i="2"/>
  <c r="I24" i="2"/>
  <c r="D25" i="2"/>
  <c r="H25" i="2"/>
  <c r="I25" i="2"/>
  <c r="I17" i="2"/>
  <c r="H17" i="2"/>
  <c r="D17" i="2"/>
  <c r="I16" i="2"/>
  <c r="H16" i="2"/>
  <c r="D16" i="2"/>
  <c r="I15" i="2"/>
  <c r="H15" i="2"/>
  <c r="D15" i="2"/>
  <c r="I14" i="2"/>
  <c r="H14" i="2"/>
  <c r="D14" i="2"/>
  <c r="I13" i="2"/>
  <c r="H13" i="2"/>
  <c r="D13" i="2"/>
  <c r="I12" i="2"/>
  <c r="H12" i="2"/>
  <c r="D12" i="2"/>
  <c r="I11" i="2"/>
  <c r="H11" i="2"/>
  <c r="D11" i="2"/>
  <c r="I10" i="2"/>
  <c r="H10" i="2"/>
  <c r="D10" i="2"/>
  <c r="I9" i="2"/>
  <c r="H9" i="2"/>
  <c r="D9" i="2"/>
  <c r="I8" i="2"/>
  <c r="H8" i="2"/>
  <c r="D8" i="2"/>
  <c r="I7" i="2"/>
  <c r="H7" i="2"/>
  <c r="D7" i="2"/>
  <c r="I6" i="2"/>
  <c r="H6" i="2"/>
  <c r="D6" i="2"/>
  <c r="I5" i="2"/>
  <c r="H5" i="2"/>
  <c r="D5" i="2"/>
  <c r="I4" i="2"/>
  <c r="H4" i="2"/>
  <c r="D4" i="2"/>
  <c r="I3" i="2"/>
  <c r="H3" i="2"/>
  <c r="D3" i="2"/>
  <c r="I2" i="2"/>
  <c r="H2" i="2"/>
  <c r="D2" i="2"/>
  <c r="H56" i="3"/>
  <c r="I56" i="3"/>
  <c r="J56" i="3" s="1"/>
  <c r="D56" i="3"/>
  <c r="H3" i="3"/>
  <c r="I3" i="3"/>
  <c r="J3" i="3" s="1"/>
  <c r="H4" i="3"/>
  <c r="I4" i="3"/>
  <c r="J4" i="3" s="1"/>
  <c r="H5" i="3"/>
  <c r="I5" i="3"/>
  <c r="J5" i="3" s="1"/>
  <c r="H6" i="3"/>
  <c r="I6" i="3"/>
  <c r="J6" i="3" s="1"/>
  <c r="H7" i="3"/>
  <c r="I7" i="3"/>
  <c r="J7" i="3" s="1"/>
  <c r="H8" i="3"/>
  <c r="I8" i="3"/>
  <c r="J8" i="3" s="1"/>
  <c r="H9" i="3"/>
  <c r="I9" i="3"/>
  <c r="J9" i="3" s="1"/>
  <c r="H10" i="3"/>
  <c r="I10" i="3"/>
  <c r="J10" i="3" s="1"/>
  <c r="H11" i="3"/>
  <c r="I11" i="3"/>
  <c r="J11" i="3" s="1"/>
  <c r="H12" i="3"/>
  <c r="I12" i="3"/>
  <c r="J12" i="3" s="1"/>
  <c r="H13" i="3"/>
  <c r="I13" i="3"/>
  <c r="J13" i="3" s="1"/>
  <c r="H14" i="3"/>
  <c r="I14" i="3"/>
  <c r="J14" i="3" s="1"/>
  <c r="H15" i="3"/>
  <c r="I15" i="3"/>
  <c r="J15" i="3" s="1"/>
  <c r="H16" i="3"/>
  <c r="I16" i="3"/>
  <c r="J16" i="3" s="1"/>
  <c r="H17" i="3"/>
  <c r="I17" i="3"/>
  <c r="J17" i="3" s="1"/>
  <c r="H18" i="3"/>
  <c r="I18" i="3"/>
  <c r="J18" i="3" s="1"/>
  <c r="H19" i="3"/>
  <c r="I19" i="3"/>
  <c r="J19" i="3" s="1"/>
  <c r="H20" i="3"/>
  <c r="I20" i="3"/>
  <c r="J20" i="3" s="1"/>
  <c r="H21" i="3"/>
  <c r="I21" i="3"/>
  <c r="J21" i="3" s="1"/>
  <c r="H22" i="3"/>
  <c r="I22" i="3"/>
  <c r="J22" i="3" s="1"/>
  <c r="H23" i="3"/>
  <c r="I23" i="3"/>
  <c r="J23" i="3" s="1"/>
  <c r="H24" i="3"/>
  <c r="I24" i="3"/>
  <c r="J24" i="3" s="1"/>
  <c r="H25" i="3"/>
  <c r="I25" i="3"/>
  <c r="J25" i="3" s="1"/>
  <c r="H26" i="3"/>
  <c r="I26" i="3"/>
  <c r="J26" i="3" s="1"/>
  <c r="H27" i="3"/>
  <c r="I27" i="3"/>
  <c r="J27" i="3" s="1"/>
  <c r="H28" i="3"/>
  <c r="I28" i="3"/>
  <c r="J28" i="3" s="1"/>
  <c r="H29" i="3"/>
  <c r="I29" i="3"/>
  <c r="J29" i="3" s="1"/>
  <c r="H30" i="3"/>
  <c r="I30" i="3"/>
  <c r="J30" i="3" s="1"/>
  <c r="H31" i="3"/>
  <c r="I31" i="3"/>
  <c r="J31" i="3" s="1"/>
  <c r="H32" i="3"/>
  <c r="I32" i="3"/>
  <c r="J32" i="3" s="1"/>
  <c r="H33" i="3"/>
  <c r="I33" i="3"/>
  <c r="J33" i="3" s="1"/>
  <c r="H34" i="3"/>
  <c r="I34" i="3"/>
  <c r="J34" i="3" s="1"/>
  <c r="H35" i="3"/>
  <c r="I35" i="3"/>
  <c r="J35" i="3" s="1"/>
  <c r="H36" i="3"/>
  <c r="I36" i="3"/>
  <c r="J36" i="3" s="1"/>
  <c r="H37" i="3"/>
  <c r="I37" i="3"/>
  <c r="J37" i="3" s="1"/>
  <c r="H38" i="3"/>
  <c r="I38" i="3"/>
  <c r="J38" i="3" s="1"/>
  <c r="H39" i="3"/>
  <c r="I39" i="3"/>
  <c r="J39" i="3" s="1"/>
  <c r="H40" i="3"/>
  <c r="I40" i="3"/>
  <c r="J40" i="3" s="1"/>
  <c r="H41" i="3"/>
  <c r="I41" i="3"/>
  <c r="J41" i="3" s="1"/>
  <c r="H42" i="3"/>
  <c r="I42" i="3"/>
  <c r="J42" i="3" s="1"/>
  <c r="H43" i="3"/>
  <c r="I43" i="3"/>
  <c r="J43" i="3" s="1"/>
  <c r="H44" i="3"/>
  <c r="I44" i="3"/>
  <c r="J44" i="3" s="1"/>
  <c r="H45" i="3"/>
  <c r="I45" i="3"/>
  <c r="J45" i="3" s="1"/>
  <c r="H46" i="3"/>
  <c r="I46" i="3"/>
  <c r="J46" i="3" s="1"/>
  <c r="H47" i="3"/>
  <c r="I47" i="3"/>
  <c r="J47" i="3" s="1"/>
  <c r="H48" i="3"/>
  <c r="I48" i="3"/>
  <c r="J48" i="3" s="1"/>
  <c r="H49" i="3"/>
  <c r="I49" i="3"/>
  <c r="J49" i="3" s="1"/>
  <c r="H50" i="3"/>
  <c r="I50" i="3"/>
  <c r="J50" i="3" s="1"/>
  <c r="H51" i="3"/>
  <c r="I51" i="3"/>
  <c r="J51" i="3" s="1"/>
  <c r="H52" i="3"/>
  <c r="I52" i="3"/>
  <c r="J52" i="3" s="1"/>
  <c r="H53" i="3"/>
  <c r="I53" i="3"/>
  <c r="J53" i="3" s="1"/>
  <c r="H54" i="3"/>
  <c r="I54" i="3"/>
  <c r="J54" i="3" s="1"/>
  <c r="H55" i="3"/>
  <c r="I55" i="3"/>
  <c r="J55" i="3" s="1"/>
  <c r="H57" i="3"/>
  <c r="I57" i="3"/>
  <c r="J57" i="3" s="1"/>
  <c r="H58" i="3"/>
  <c r="I58" i="3"/>
  <c r="J58" i="3" s="1"/>
  <c r="H59" i="3"/>
  <c r="I59" i="3"/>
  <c r="J59" i="3" s="1"/>
  <c r="H60" i="3"/>
  <c r="I60" i="3"/>
  <c r="J60" i="3" s="1"/>
  <c r="H61" i="3"/>
  <c r="I61" i="3"/>
  <c r="J61" i="3" s="1"/>
  <c r="H62" i="3"/>
  <c r="I62" i="3"/>
  <c r="J62" i="3" s="1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H79" i="3"/>
  <c r="I79" i="3"/>
  <c r="J79" i="3" s="1"/>
  <c r="H80" i="3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102" i="3"/>
  <c r="I102" i="3"/>
  <c r="J102" i="3" s="1"/>
  <c r="H103" i="3"/>
  <c r="I103" i="3"/>
  <c r="J103" i="3" s="1"/>
  <c r="H104" i="3"/>
  <c r="I104" i="3"/>
  <c r="J104" i="3" s="1"/>
  <c r="H105" i="3"/>
  <c r="I105" i="3"/>
  <c r="J105" i="3" s="1"/>
  <c r="H106" i="3"/>
  <c r="I106" i="3"/>
  <c r="J106" i="3" s="1"/>
  <c r="H107" i="3"/>
  <c r="I107" i="3"/>
  <c r="J107" i="3" s="1"/>
  <c r="H108" i="3"/>
  <c r="I108" i="3"/>
  <c r="J108" i="3" s="1"/>
  <c r="H109" i="3"/>
  <c r="I109" i="3"/>
  <c r="J109" i="3" s="1"/>
  <c r="H110" i="3"/>
  <c r="I110" i="3"/>
  <c r="J110" i="3" s="1"/>
  <c r="H111" i="3"/>
  <c r="I111" i="3"/>
  <c r="J111" i="3" s="1"/>
  <c r="H112" i="3"/>
  <c r="I112" i="3"/>
  <c r="J112" i="3" s="1"/>
  <c r="H113" i="3"/>
  <c r="I113" i="3"/>
  <c r="J113" i="3" s="1"/>
  <c r="H114" i="3"/>
  <c r="I114" i="3"/>
  <c r="J114" i="3" s="1"/>
  <c r="H115" i="3"/>
  <c r="I115" i="3"/>
  <c r="J115" i="3" s="1"/>
  <c r="H116" i="3"/>
  <c r="I116" i="3"/>
  <c r="J116" i="3" s="1"/>
  <c r="H117" i="3"/>
  <c r="I117" i="3"/>
  <c r="J117" i="3" s="1"/>
  <c r="H118" i="3"/>
  <c r="I118" i="3"/>
  <c r="J118" i="3" s="1"/>
  <c r="H119" i="3"/>
  <c r="I119" i="3"/>
  <c r="J119" i="3" s="1"/>
  <c r="H120" i="3"/>
  <c r="I120" i="3"/>
  <c r="J120" i="3" s="1"/>
  <c r="H121" i="3"/>
  <c r="I121" i="3"/>
  <c r="J121" i="3" s="1"/>
  <c r="H122" i="3"/>
  <c r="I122" i="3"/>
  <c r="J122" i="3" s="1"/>
  <c r="H123" i="3"/>
  <c r="I123" i="3"/>
  <c r="J123" i="3" s="1"/>
  <c r="H124" i="3"/>
  <c r="I124" i="3"/>
  <c r="J124" i="3" s="1"/>
  <c r="H125" i="3"/>
  <c r="I125" i="3"/>
  <c r="J125" i="3" s="1"/>
  <c r="H126" i="3"/>
  <c r="I126" i="3"/>
  <c r="J126" i="3" s="1"/>
  <c r="H127" i="3"/>
  <c r="I127" i="3"/>
  <c r="J127" i="3" s="1"/>
  <c r="H128" i="3"/>
  <c r="I128" i="3"/>
  <c r="J128" i="3" s="1"/>
  <c r="H129" i="3"/>
  <c r="I129" i="3"/>
  <c r="J129" i="3" s="1"/>
  <c r="H138" i="3"/>
  <c r="I138" i="3"/>
  <c r="J138" i="3" s="1"/>
  <c r="H139" i="3"/>
  <c r="I139" i="3"/>
  <c r="J139" i="3" s="1"/>
  <c r="H140" i="3"/>
  <c r="I140" i="3"/>
  <c r="J140" i="3" s="1"/>
  <c r="H141" i="3"/>
  <c r="I141" i="3"/>
  <c r="J141" i="3" s="1"/>
  <c r="H142" i="3"/>
  <c r="I142" i="3"/>
  <c r="J142" i="3" s="1"/>
  <c r="I2" i="3"/>
  <c r="H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3" i="3"/>
  <c r="D2" i="3"/>
  <c r="J2" i="3" l="1"/>
  <c r="J8" i="2"/>
  <c r="J13" i="2"/>
  <c r="J17" i="2"/>
  <c r="K37" i="2"/>
  <c r="J153" i="3"/>
  <c r="K153" i="3" s="1"/>
  <c r="J150" i="3"/>
  <c r="K150" i="3" s="1"/>
  <c r="J146" i="3"/>
  <c r="K146" i="3" s="1"/>
  <c r="J78" i="3"/>
  <c r="J80" i="3"/>
  <c r="J130" i="3"/>
  <c r="J131" i="3"/>
  <c r="K131" i="3" s="1"/>
  <c r="J132" i="3"/>
  <c r="K132" i="3" s="1"/>
  <c r="J133" i="3"/>
  <c r="K133" i="3" s="1"/>
  <c r="J134" i="3"/>
  <c r="J135" i="3"/>
  <c r="K135" i="3" s="1"/>
  <c r="J136" i="3"/>
  <c r="J137" i="3"/>
  <c r="K137" i="3" s="1"/>
  <c r="J11" i="2"/>
  <c r="J14" i="2"/>
  <c r="J32" i="2"/>
  <c r="J30" i="2"/>
  <c r="K30" i="2" s="1"/>
  <c r="J26" i="2"/>
  <c r="K26" i="2" s="1"/>
  <c r="J41" i="2"/>
  <c r="K41" i="2" s="1"/>
  <c r="J3" i="2"/>
  <c r="J16" i="2"/>
  <c r="K16" i="2" s="1"/>
  <c r="J2" i="2"/>
  <c r="K8" i="2"/>
  <c r="J10" i="2"/>
  <c r="K13" i="2"/>
  <c r="J15" i="2"/>
  <c r="K2" i="2"/>
  <c r="J7" i="2"/>
  <c r="K35" i="2"/>
  <c r="J5" i="2"/>
  <c r="J33" i="2"/>
  <c r="K33" i="2" s="1"/>
  <c r="K32" i="2"/>
  <c r="J29" i="2"/>
  <c r="K29" i="2" s="1"/>
  <c r="J36" i="2"/>
  <c r="K36" i="2" s="1"/>
  <c r="K130" i="3"/>
  <c r="K136" i="3"/>
  <c r="K134" i="3"/>
  <c r="K151" i="3"/>
  <c r="K149" i="3"/>
  <c r="K147" i="3"/>
  <c r="K145" i="3"/>
  <c r="K143" i="3"/>
  <c r="K152" i="3"/>
  <c r="K148" i="3"/>
  <c r="K56" i="3"/>
  <c r="K144" i="3"/>
  <c r="J2" i="4"/>
  <c r="K2" i="4" s="1"/>
  <c r="J40" i="2"/>
  <c r="K40" i="2" s="1"/>
  <c r="J39" i="2"/>
  <c r="K39" i="2" s="1"/>
  <c r="J34" i="2"/>
  <c r="K34" i="2" s="1"/>
  <c r="K7" i="2"/>
  <c r="J4" i="2"/>
  <c r="J9" i="2"/>
  <c r="K9" i="2" s="1"/>
  <c r="K11" i="2"/>
  <c r="K17" i="2"/>
  <c r="J22" i="2"/>
  <c r="J18" i="2"/>
  <c r="K18" i="2" s="1"/>
  <c r="J27" i="2"/>
  <c r="K27" i="2" s="1"/>
  <c r="K15" i="2"/>
  <c r="K31" i="2"/>
  <c r="K3" i="2"/>
  <c r="J6" i="2"/>
  <c r="K6" i="2" s="1"/>
  <c r="J12" i="2"/>
  <c r="K12" i="2" s="1"/>
  <c r="J28" i="2"/>
  <c r="K28" i="2" s="1"/>
  <c r="K22" i="2"/>
  <c r="J23" i="2"/>
  <c r="K23" i="2" s="1"/>
  <c r="J19" i="2"/>
  <c r="K19" i="2" s="1"/>
  <c r="J20" i="2"/>
  <c r="J25" i="2"/>
  <c r="K25" i="2" s="1"/>
  <c r="J24" i="2"/>
  <c r="K24" i="2" s="1"/>
  <c r="J21" i="2"/>
  <c r="K21" i="2" s="1"/>
  <c r="K20" i="2"/>
  <c r="K141" i="3"/>
  <c r="K139" i="3"/>
  <c r="K117" i="3"/>
  <c r="K113" i="3"/>
  <c r="K93" i="3"/>
  <c r="K5" i="2"/>
  <c r="K10" i="2"/>
  <c r="K4" i="2"/>
  <c r="K14" i="2"/>
  <c r="K46" i="3"/>
  <c r="K140" i="3"/>
  <c r="K108" i="3"/>
  <c r="K80" i="3"/>
  <c r="K77" i="3"/>
  <c r="K73" i="3"/>
  <c r="K71" i="3"/>
  <c r="K70" i="3"/>
  <c r="K69" i="3"/>
  <c r="K68" i="3"/>
  <c r="K66" i="3"/>
  <c r="K65" i="3"/>
  <c r="K64" i="3"/>
  <c r="K63" i="3"/>
  <c r="K62" i="3"/>
  <c r="K61" i="3"/>
  <c r="K60" i="3"/>
  <c r="K54" i="3"/>
  <c r="K58" i="3"/>
  <c r="K57" i="3"/>
  <c r="K55" i="3"/>
  <c r="K53" i="3"/>
  <c r="K52" i="3"/>
  <c r="K49" i="3"/>
  <c r="K48" i="3"/>
  <c r="K47" i="3"/>
  <c r="K78" i="3"/>
  <c r="K97" i="3"/>
  <c r="K79" i="3"/>
  <c r="K128" i="3"/>
  <c r="K116" i="3"/>
  <c r="K82" i="3"/>
  <c r="K44" i="3"/>
  <c r="K43" i="3"/>
  <c r="K42" i="3"/>
  <c r="K40" i="3"/>
  <c r="K39" i="3"/>
  <c r="K36" i="3"/>
  <c r="K35" i="3"/>
  <c r="K33" i="3"/>
  <c r="K32" i="3"/>
  <c r="K31" i="3"/>
  <c r="K28" i="3"/>
  <c r="K27" i="3"/>
  <c r="K26" i="3"/>
  <c r="K24" i="3"/>
  <c r="K23" i="3"/>
  <c r="K20" i="3"/>
  <c r="K41" i="3"/>
  <c r="K25" i="3"/>
  <c r="K2" i="3"/>
  <c r="K142" i="3"/>
  <c r="K138" i="3"/>
  <c r="K112" i="3"/>
  <c r="K110" i="3"/>
  <c r="K102" i="3"/>
  <c r="K100" i="3"/>
  <c r="K94" i="3"/>
  <c r="K76" i="3"/>
  <c r="K74" i="3"/>
  <c r="K72" i="3"/>
  <c r="K19" i="3"/>
  <c r="K18" i="3"/>
  <c r="K16" i="3"/>
  <c r="K15" i="3"/>
  <c r="K14" i="3"/>
  <c r="K12" i="3"/>
  <c r="K11" i="3"/>
  <c r="K8" i="3"/>
  <c r="K7" i="3"/>
  <c r="K85" i="3"/>
  <c r="K50" i="3"/>
  <c r="K45" i="3"/>
  <c r="K37" i="3"/>
  <c r="K17" i="3"/>
  <c r="K9" i="3"/>
  <c r="K81" i="3"/>
  <c r="K92" i="3"/>
  <c r="K124" i="3"/>
  <c r="K88" i="3"/>
  <c r="K101" i="3"/>
  <c r="K29" i="3"/>
  <c r="K21" i="3"/>
  <c r="K13" i="3"/>
  <c r="K5" i="3"/>
  <c r="K4" i="3"/>
  <c r="K3" i="3"/>
  <c r="K125" i="3"/>
  <c r="K120" i="3"/>
  <c r="K105" i="3"/>
  <c r="K111" i="3"/>
  <c r="K84" i="3"/>
  <c r="K121" i="3"/>
  <c r="K118" i="3"/>
  <c r="K109" i="3"/>
  <c r="K104" i="3"/>
  <c r="K89" i="3"/>
  <c r="K96" i="3"/>
  <c r="K126" i="3"/>
  <c r="K114" i="3"/>
  <c r="K107" i="3"/>
  <c r="K98" i="3"/>
  <c r="K95" i="3"/>
  <c r="K86" i="3"/>
  <c r="K129" i="3"/>
  <c r="K122" i="3"/>
  <c r="K119" i="3"/>
  <c r="K106" i="3"/>
  <c r="K103" i="3"/>
  <c r="K90" i="3"/>
  <c r="K87" i="3"/>
  <c r="K123" i="3"/>
  <c r="K91" i="3"/>
  <c r="K67" i="3"/>
  <c r="K51" i="3"/>
  <c r="K30" i="3"/>
  <c r="K34" i="3"/>
  <c r="K6" i="3"/>
  <c r="K127" i="3"/>
  <c r="K115" i="3"/>
  <c r="K99" i="3"/>
  <c r="K83" i="3"/>
  <c r="K75" i="3"/>
  <c r="K59" i="3"/>
  <c r="K38" i="3"/>
  <c r="K22" i="3"/>
  <c r="K10" i="3"/>
</calcChain>
</file>

<file path=xl/sharedStrings.xml><?xml version="1.0" encoding="utf-8"?>
<sst xmlns="http://schemas.openxmlformats.org/spreadsheetml/2006/main" count="267" uniqueCount="206">
  <si>
    <t>Probe</t>
  </si>
  <si>
    <t>Einwaage_Liquid</t>
  </si>
  <si>
    <t>Einwaage_Particle</t>
  </si>
  <si>
    <t>V_Einwaage</t>
  </si>
  <si>
    <t>R_leer</t>
  </si>
  <si>
    <t>R_voll</t>
  </si>
  <si>
    <t>R_getrock.</t>
  </si>
  <si>
    <t>LiquidMass</t>
  </si>
  <si>
    <t>ParticleMass</t>
  </si>
  <si>
    <t>V_LiqPart</t>
  </si>
  <si>
    <t>V_Vergl</t>
  </si>
  <si>
    <t>#1</t>
  </si>
  <si>
    <t>#2</t>
  </si>
  <si>
    <t>#3</t>
  </si>
  <si>
    <t>#4</t>
  </si>
  <si>
    <t>#5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</si>
  <si>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</si>
  <si>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</si>
  <si>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</si>
  <si>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</si>
  <si>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</si>
  <si>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</si>
  <si>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</si>
  <si>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</si>
  <si>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</si>
  <si>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</si>
  <si>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</si>
  <si>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</si>
  <si>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</si>
  <si>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</si>
  <si>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</si>
  <si>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</si>
  <si>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</si>
  <si>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</si>
  <si>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</si>
  <si>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</si>
  <si>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</si>
  <si>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</si>
  <si>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</si>
  <si>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</si>
  <si>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</si>
  <si>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</si>
  <si>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</si>
  <si>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</si>
  <si>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</si>
  <si>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</si>
  <si>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</si>
  <si>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</si>
  <si>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</si>
  <si>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</si>
  <si>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</si>
  <si>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</si>
  <si>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</si>
  <si>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</si>
  <si>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</si>
  <si>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</si>
  <si>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</si>
  <si>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</si>
  <si>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</si>
  <si>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</si>
  <si>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</si>
  <si>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</si>
  <si>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</si>
  <si>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</si>
  <si>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</si>
  <si>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</si>
  <si>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</si>
  <si>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</si>
  <si>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</si>
  <si>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</si>
  <si>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</si>
  <si>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</si>
  <si>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</si>
  <si>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</si>
  <si>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</si>
  <si>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</si>
  <si>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</si>
  <si>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</si>
  <si>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</si>
  <si>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</si>
  <si>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</si>
  <si>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</si>
  <si>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</si>
  <si>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</si>
  <si>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</si>
  <si>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</si>
  <si>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</si>
  <si>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</si>
  <si>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</si>
  <si>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</si>
  <si>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</si>
  <si>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</si>
  <si>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</si>
  <si>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</si>
  <si>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</si>
  <si>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</si>
  <si>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</si>
  <si>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</si>
  <si>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</si>
  <si>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</si>
  <si>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</si>
  <si>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</si>
  <si>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</si>
  <si>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</si>
  <si>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</si>
  <si>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</si>
  <si>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</si>
  <si>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</si>
  <si>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</si>
  <si>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</si>
  <si>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</si>
  <si>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</si>
  <si>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</si>
  <si>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</si>
  <si>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</si>
  <si>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</si>
  <si>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</si>
  <si>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</si>
  <si>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</si>
  <si>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</si>
  <si>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</si>
  <si>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</si>
  <si>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</si>
  <si>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</si>
  <si>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</si>
  <si>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</si>
  <si>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</si>
  <si>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</si>
  <si>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</si>
  <si>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</si>
  <si>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</si>
  <si>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</si>
  <si>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</si>
  <si>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</si>
  <si>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</si>
  <si>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</si>
  <si>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</si>
  <si>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</si>
  <si>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</si>
  <si>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</si>
  <si>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</si>
  <si>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</si>
  <si>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</si>
  <si>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</si>
  <si>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</si>
  <si>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</si>
  <si>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</si>
  <si>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</si>
  <si>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</si>
  <si>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</si>
  <si>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</si>
  <si>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</si>
  <si>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</si>
  <si>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</si>
  <si>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</si>
  <si>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</si>
  <si>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</si>
  <si>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</si>
  <si>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</si>
  <si>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</si>
  <si>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</si>
  <si>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</si>
  <si>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</si>
  <si>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</si>
  <si>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</si>
  <si>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</si>
  <si>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</si>
  <si>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</si>
  <si>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</si>
  <si>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</si>
  <si>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</si>
  <si>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</si>
  <si>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</si>
  <si>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</si>
  <si>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</si>
  <si>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</si>
  <si>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</si>
  <si>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</si>
  <si>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</si>
  <si>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#213</t>
  </si>
  <si>
    <t>#214</t>
  </si>
  <si>
    <t>#215</t>
  </si>
  <si>
    <t>#216</t>
  </si>
  <si>
    <t>#217</t>
  </si>
  <si>
    <t>#218</t>
  </si>
  <si>
    <t>#219</t>
  </si>
  <si>
    <t>#220</t>
  </si>
  <si>
    <t>Anmerkungen</t>
  </si>
  <si>
    <t xml:space="preserve">1. Zeile 1 A-K markieren (wichtig für Formeln) </t>
  </si>
  <si>
    <t>2. Heruntenziehen bis zu den gewünschten #Zahl</t>
  </si>
  <si>
    <t>3. GUI nimmt Werte in Spalte H &amp; I</t>
  </si>
  <si>
    <t>Anmerkung</t>
  </si>
  <si>
    <t>#11</t>
  </si>
  <si>
    <t>Silica 150 nm Sigma Aldrich</t>
  </si>
  <si>
    <t>#12</t>
  </si>
  <si>
    <t>#13</t>
  </si>
  <si>
    <t>#14</t>
  </si>
  <si>
    <t>#15</t>
  </si>
  <si>
    <t>Silica 500 nm Sigma Aldrich</t>
  </si>
  <si>
    <t>#16</t>
  </si>
  <si>
    <t>#17</t>
  </si>
  <si>
    <t>#18</t>
  </si>
  <si>
    <t>#19</t>
  </si>
  <si>
    <t>Silica 1µm Sigma Aldrich</t>
  </si>
  <si>
    <t>#20</t>
  </si>
  <si>
    <t>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</si>
</sst>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workbookViewId="0">
      <pane ySplit="1" topLeftCell="A20" activePane="bottomLeft" state="frozen"/>
      <selection pane="bottomLeft" activeCell="A29" sqref="A29:I30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11</v>
      </c>
      <c r="B2" s="2">
        <v>1.8892</v>
      </c>
      <c r="C2" s="2">
        <v>9.9199999999999997E-2</v>
      </c>
      <c r="D2" s="2">
        <f t="shared" ref="D2" si="0">C2/B2</f>
        <v>5.2508998517891169E-2</v>
      </c>
      <c r="H2" s="2">
        <f>IF(B2="","",IF(E2="",B2,F2-G2))</f>
        <v>1.8892</v>
      </c>
      <c r="I2" s="2">
        <f>IF(C2="","",IF(F2="",C2,G2-E2))</f>
        <v>9.9199999999999997E-2</v>
      </c>
      <c r="J2" s="7">
        <f t="shared" ref="J2:J65" si="1">I2/(H2+I2)</f>
        <v>4.9889358278012469E-2</v>
      </c>
      <c r="K2" s="1">
        <f t="shared" ref="K2" si="2">(D2-J2)/D2</f>
        <v>4.9889358278012497E-2</v>
      </c>
    </row>
    <row r="3" spans="1:11" x14ac:dyDescent="0.25">
      <c r="A3" t="s">
        <v>12</v>
      </c>
      <c r="B3" s="2">
        <v>1.8027</v>
      </c>
      <c r="C3" s="2">
        <v>0.2072</v>
      </c>
      <c r="D3" s="2">
        <f t="shared" ref="D3" si="3">C3/B3</f>
        <v>0.11493870305652631</v>
      </c>
      <c r="H3" s="2">
        <f t="shared" ref="H3:H45" si="4">IF(B3="","",IF(E3="",B3,F3-G3))</f>
        <v>1.8027</v>
      </c>
      <c r="I3" s="2">
        <f t="shared" ref="I3:I45" si="5">IF(C3="","",IF(F3="",C3,G3-E3))</f>
        <v>0.2072</v>
      </c>
      <c r="J3" s="7">
        <f t="shared" si="1"/>
        <v>0.10308970595552017</v>
      </c>
      <c r="K3" s="1">
        <f t="shared" ref="K3" si="6">(D3-J3)/D3</f>
        <v>0.10308970595552019</v>
      </c>
    </row>
    <row r="4" spans="1:11" x14ac:dyDescent="0.25">
      <c r="A4" t="s">
        <v>13</v>
      </c>
      <c r="B4" s="2">
        <v>1.6060000000000001</v>
      </c>
      <c r="C4" s="2">
        <v>0.40029999999999999</v>
      </c>
      <c r="D4" s="2">
        <f t="shared" ref="D4:D45" si="7">C4/B4</f>
        <v>0.249252801992528</v>
      </c>
      <c r="H4" s="2">
        <f t="shared" si="4"/>
        <v>1.6060000000000001</v>
      </c>
      <c r="I4" s="2">
        <f t="shared" si="5"/>
        <v>0.40029999999999999</v>
      </c>
      <c r="J4" s="7">
        <f t="shared" si="1"/>
        <v>0.1995215072521557</v>
      </c>
      <c r="K4" s="1">
        <f t="shared" ref="K4:K45" si="8">(D4-J4)/D4</f>
        <v>0.19952150725215567</v>
      </c>
    </row>
    <row r="5" spans="1:11" x14ac:dyDescent="0.25">
      <c r="A5" t="s">
        <v>14</v>
      </c>
      <c r="B5" s="2">
        <v>1.4088000000000001</v>
      </c>
      <c r="C5" s="2">
        <v>0.60860000000000003</v>
      </c>
      <c r="D5" s="2">
        <f t="shared" si="7"/>
        <v>0.43199886428165818</v>
      </c>
      <c r="H5" s="2">
        <f t="shared" si="4"/>
        <v>1.4088000000000001</v>
      </c>
      <c r="I5" s="2">
        <f t="shared" si="5"/>
        <v>0.60860000000000003</v>
      </c>
      <c r="J5" s="7">
        <f t="shared" si="1"/>
        <v>0.30167542381282836</v>
      </c>
      <c r="K5" s="1">
        <f t="shared" si="8"/>
        <v>0.30167542381282852</v>
      </c>
    </row>
    <row r="6" spans="1:11" x14ac:dyDescent="0.25">
      <c r="A6" t="s">
        <v>15</v>
      </c>
      <c r="B6" s="2">
        <v>1.8064</v>
      </c>
      <c r="C6" s="2">
        <v>0.19980000000000001</v>
      </c>
      <c r="D6" s="2">
        <f t="shared" si="7"/>
        <v>0.11060673162090345</v>
      </c>
      <c r="H6" s="2">
        <f t="shared" si="4"/>
        <v>1.8064</v>
      </c>
      <c r="I6" s="2">
        <f t="shared" si="5"/>
        <v>0.19980000000000001</v>
      </c>
      <c r="J6" s="7">
        <f t="shared" si="1"/>
        <v>9.959126707207655E-2</v>
      </c>
      <c r="K6" s="1">
        <f t="shared" si="8"/>
        <v>9.9591267072076661E-2</v>
      </c>
    </row>
    <row r="7" spans="1:11" x14ac:dyDescent="0.25">
      <c r="A7" t="s">
        <v>16</v>
      </c>
      <c r="B7" s="2">
        <v>1.7075</v>
      </c>
      <c r="C7" s="2">
        <v>0.29970000000000002</v>
      </c>
      <c r="D7" s="2">
        <f t="shared" si="7"/>
        <v>0.17551976573938508</v>
      </c>
      <c r="H7" s="2">
        <f t="shared" si="4"/>
        <v>1.7075</v>
      </c>
      <c r="I7" s="2">
        <f t="shared" si="5"/>
        <v>0.29970000000000002</v>
      </c>
      <c r="J7" s="7">
        <f t="shared" si="1"/>
        <v>0.14931247508967715</v>
      </c>
      <c r="K7" s="1">
        <f t="shared" si="8"/>
        <v>0.14931247508967724</v>
      </c>
    </row>
    <row r="8" spans="1:11" x14ac:dyDescent="0.25">
      <c r="A8" t="s">
        <v>17</v>
      </c>
      <c r="B8" s="2">
        <v>1.4041999999999999</v>
      </c>
      <c r="C8" s="2">
        <v>0.60609999999999997</v>
      </c>
      <c r="D8" s="2">
        <f t="shared" si="7"/>
        <v>0.43163367041731948</v>
      </c>
      <c r="H8" s="2">
        <f t="shared" si="4"/>
        <v>1.4041999999999999</v>
      </c>
      <c r="I8" s="2">
        <f t="shared" si="5"/>
        <v>0.60609999999999997</v>
      </c>
      <c r="J8" s="7">
        <f t="shared" si="1"/>
        <v>0.30149728896184647</v>
      </c>
      <c r="K8" s="1">
        <f t="shared" si="8"/>
        <v>0.30149728896184658</v>
      </c>
    </row>
    <row r="9" spans="1:11" x14ac:dyDescent="0.25">
      <c r="A9" t="s">
        <v>18</v>
      </c>
      <c r="B9" s="2">
        <v>1</v>
      </c>
      <c r="C9" s="2">
        <v>0</v>
      </c>
      <c r="D9" s="2">
        <f t="shared" si="7"/>
        <v>0</v>
      </c>
      <c r="H9" s="2">
        <f t="shared" si="4"/>
        <v>1</v>
      </c>
      <c r="I9" s="2">
        <f t="shared" si="5"/>
        <v>0</v>
      </c>
      <c r="J9" s="7">
        <f t="shared" si="1"/>
        <v>0</v>
      </c>
      <c r="K9" s="1" t="e">
        <f t="shared" si="8"/>
        <v>#DIV/0!</v>
      </c>
    </row>
    <row r="10" spans="1:11" x14ac:dyDescent="0.25">
      <c r="A10" t="s">
        <v>19</v>
      </c>
      <c r="B10" s="2">
        <v>1</v>
      </c>
      <c r="C10" s="2">
        <v>0</v>
      </c>
      <c r="D10" s="2">
        <f t="shared" si="7"/>
        <v>0</v>
      </c>
      <c r="H10" s="2">
        <f t="shared" si="4"/>
        <v>1</v>
      </c>
      <c r="I10" s="2">
        <f t="shared" si="5"/>
        <v>0</v>
      </c>
      <c r="J10" s="7">
        <f t="shared" si="1"/>
        <v>0</v>
      </c>
      <c r="K10" s="1" t="e">
        <f t="shared" si="8"/>
        <v>#DIV/0!</v>
      </c>
    </row>
    <row r="11" spans="1:11" x14ac:dyDescent="0.25">
      <c r="A11" t="s">
        <v>20</v>
      </c>
      <c r="B11" s="2">
        <v>1.7988999999999999</v>
      </c>
      <c r="C11" s="2">
        <v>0.2059</v>
      </c>
      <c r="D11" s="2">
        <f t="shared" si="7"/>
        <v>0.11445883595530602</v>
      </c>
      <c r="H11" s="2">
        <f t="shared" si="4"/>
        <v>1.7988999999999999</v>
      </c>
      <c r="I11" s="2">
        <f t="shared" si="5"/>
        <v>0.2059</v>
      </c>
      <c r="J11" s="7">
        <f t="shared" si="1"/>
        <v>0.10270351157222667</v>
      </c>
      <c r="K11" s="1">
        <f t="shared" si="8"/>
        <v>0.1027035115722266</v>
      </c>
    </row>
    <row r="12" spans="1:11" x14ac:dyDescent="0.25">
      <c r="A12" t="s">
        <v>21</v>
      </c>
      <c r="B12" s="2">
        <v>1.8024</v>
      </c>
      <c r="C12" s="2">
        <v>0.1996</v>
      </c>
      <c r="D12" s="2">
        <f t="shared" si="7"/>
        <v>0.11074123391034177</v>
      </c>
      <c r="H12" s="2">
        <f t="shared" si="4"/>
        <v>1.8024</v>
      </c>
      <c r="I12" s="2">
        <f t="shared" si="5"/>
        <v>0.1996</v>
      </c>
      <c r="J12" s="7">
        <f t="shared" si="1"/>
        <v>9.9700299700299713E-2</v>
      </c>
      <c r="K12" s="1">
        <f t="shared" si="8"/>
        <v>9.9700299700299602E-2</v>
      </c>
    </row>
    <row r="13" spans="1:11" x14ac:dyDescent="0.25">
      <c r="A13" t="s">
        <v>22</v>
      </c>
      <c r="B13" s="2">
        <v>1.8066</v>
      </c>
      <c r="C13" s="2">
        <v>0.20480000000000001</v>
      </c>
      <c r="D13" s="2">
        <f t="shared" si="7"/>
        <v>0.11336211668327245</v>
      </c>
      <c r="H13" s="2">
        <f t="shared" si="4"/>
        <v>1.8066</v>
      </c>
      <c r="I13" s="2">
        <f t="shared" si="5"/>
        <v>0.20480000000000001</v>
      </c>
      <c r="J13" s="7">
        <f t="shared" si="1"/>
        <v>0.10181962811971761</v>
      </c>
      <c r="K13" s="1">
        <f t="shared" si="8"/>
        <v>0.10181962811971769</v>
      </c>
    </row>
    <row r="14" spans="1:11" x14ac:dyDescent="0.25">
      <c r="A14" t="s">
        <v>23</v>
      </c>
      <c r="B14" s="2">
        <v>1.8043</v>
      </c>
      <c r="C14" s="2">
        <v>0.2006</v>
      </c>
      <c r="D14" s="2">
        <f t="shared" si="7"/>
        <v>0.11117885052374882</v>
      </c>
      <c r="H14" s="2">
        <f t="shared" si="4"/>
        <v>1.8043</v>
      </c>
      <c r="I14" s="2">
        <f t="shared" si="5"/>
        <v>0.2006</v>
      </c>
      <c r="J14" s="7">
        <f t="shared" si="1"/>
        <v>0.10005486557933063</v>
      </c>
      <c r="K14" s="1">
        <f t="shared" si="8"/>
        <v>0.10005486557933067</v>
      </c>
    </row>
    <row r="15" spans="1:11" x14ac:dyDescent="0.25">
      <c r="A15" t="s">
        <v>24</v>
      </c>
      <c r="B15" s="2">
        <v>1.9000999999999999</v>
      </c>
      <c r="C15" s="2">
        <v>0.1018</v>
      </c>
      <c r="D15" s="2">
        <f t="shared" si="7"/>
        <v>5.3576127572233047E-2</v>
      </c>
      <c r="H15" s="2">
        <f t="shared" si="4"/>
        <v>1.9000999999999999</v>
      </c>
      <c r="I15" s="2">
        <f t="shared" si="5"/>
        <v>0.1018</v>
      </c>
      <c r="J15" s="7">
        <f t="shared" si="1"/>
        <v>5.0851690893651033E-2</v>
      </c>
      <c r="K15" s="1">
        <f t="shared" si="8"/>
        <v>5.0851690893651116E-2</v>
      </c>
    </row>
    <row r="16" spans="1:11" x14ac:dyDescent="0.25">
      <c r="A16" t="s">
        <v>25</v>
      </c>
      <c r="B16" s="2">
        <v>1.8072999999999999</v>
      </c>
      <c r="C16" s="2">
        <v>0.1996</v>
      </c>
      <c r="D16" s="2">
        <f t="shared" si="7"/>
        <v>0.11044098932108672</v>
      </c>
      <c r="H16" s="2">
        <f t="shared" si="4"/>
        <v>1.8072999999999999</v>
      </c>
      <c r="I16" s="2">
        <f t="shared" si="5"/>
        <v>0.1996</v>
      </c>
      <c r="J16" s="7">
        <f t="shared" si="1"/>
        <v>9.9456873785440242E-2</v>
      </c>
      <c r="K16" s="1">
        <f t="shared" si="8"/>
        <v>9.9456873785440228E-2</v>
      </c>
    </row>
    <row r="17" spans="1:11" x14ac:dyDescent="0.25">
      <c r="A17" t="s">
        <v>26</v>
      </c>
      <c r="B17" s="2">
        <v>1.7064999999999999</v>
      </c>
      <c r="C17" s="2">
        <v>0.3054</v>
      </c>
      <c r="D17" s="2">
        <f t="shared" si="7"/>
        <v>0.17896278933489601</v>
      </c>
      <c r="H17" s="2">
        <f t="shared" si="4"/>
        <v>1.7064999999999999</v>
      </c>
      <c r="I17" s="2">
        <f t="shared" si="5"/>
        <v>0.3054</v>
      </c>
      <c r="J17" s="7">
        <f t="shared" si="1"/>
        <v>0.15179680898653017</v>
      </c>
      <c r="K17" s="1">
        <f t="shared" si="8"/>
        <v>0.15179680898653014</v>
      </c>
    </row>
    <row r="18" spans="1:11" x14ac:dyDescent="0.25">
      <c r="A18" t="s">
        <v>27</v>
      </c>
      <c r="B18" s="2">
        <v>1.6047</v>
      </c>
      <c r="C18" s="2">
        <v>0.39879999999999999</v>
      </c>
      <c r="D18" s="2">
        <f t="shared" si="7"/>
        <v>0.24851997258054465</v>
      </c>
      <c r="H18" s="2">
        <f t="shared" si="4"/>
        <v>1.6047</v>
      </c>
      <c r="I18" s="2">
        <f t="shared" si="5"/>
        <v>0.39879999999999999</v>
      </c>
      <c r="J18" s="7">
        <f t="shared" si="1"/>
        <v>0.19905165959570753</v>
      </c>
      <c r="K18" s="1">
        <f t="shared" si="8"/>
        <v>0.19905165959570742</v>
      </c>
    </row>
    <row r="19" spans="1:11" x14ac:dyDescent="0.25">
      <c r="A19" t="s">
        <v>28</v>
      </c>
      <c r="B19" s="2">
        <v>1.4071</v>
      </c>
      <c r="C19" s="2">
        <v>0.60209999999999997</v>
      </c>
      <c r="D19" s="2">
        <f t="shared" si="7"/>
        <v>0.42790135740174823</v>
      </c>
      <c r="H19" s="2">
        <f t="shared" si="4"/>
        <v>1.4071</v>
      </c>
      <c r="I19" s="2">
        <f t="shared" si="5"/>
        <v>0.60209999999999997</v>
      </c>
      <c r="J19" s="7">
        <f t="shared" si="1"/>
        <v>0.29967151104917378</v>
      </c>
      <c r="K19" s="1">
        <f t="shared" si="8"/>
        <v>0.29967151104917378</v>
      </c>
    </row>
    <row r="20" spans="1:11" x14ac:dyDescent="0.25">
      <c r="A20" t="s">
        <v>29</v>
      </c>
      <c r="B20" s="2">
        <v>1.9095</v>
      </c>
      <c r="C20" s="2">
        <v>0.1008</v>
      </c>
      <c r="D20" s="2">
        <f t="shared" si="7"/>
        <v>5.2788688138256087E-2</v>
      </c>
      <c r="H20" s="2">
        <f t="shared" si="4"/>
        <v>1.9095</v>
      </c>
      <c r="I20" s="2">
        <f t="shared" si="5"/>
        <v>0.1008</v>
      </c>
      <c r="J20" s="7">
        <f t="shared" si="1"/>
        <v>5.014176988509178E-2</v>
      </c>
      <c r="K20" s="1">
        <f t="shared" si="8"/>
        <v>5.0141769885091711E-2</v>
      </c>
    </row>
    <row r="21" spans="1:11" x14ac:dyDescent="0.25">
      <c r="A21" t="s">
        <v>30</v>
      </c>
      <c r="B21" s="2">
        <v>1.8008999999999999</v>
      </c>
      <c r="C21" s="2">
        <v>0.20080000000000001</v>
      </c>
      <c r="D21" s="2">
        <f t="shared" si="7"/>
        <v>0.1114998056527292</v>
      </c>
      <c r="H21" s="2">
        <f t="shared" si="4"/>
        <v>1.8008999999999999</v>
      </c>
      <c r="I21" s="2">
        <f t="shared" si="5"/>
        <v>0.20080000000000001</v>
      </c>
      <c r="J21" s="7">
        <f t="shared" si="1"/>
        <v>0.10031473247739421</v>
      </c>
      <c r="K21" s="1">
        <f t="shared" si="8"/>
        <v>0.10031473247739431</v>
      </c>
    </row>
    <row r="22" spans="1:11" x14ac:dyDescent="0.25">
      <c r="A22" t="s">
        <v>31</v>
      </c>
      <c r="B22" s="2">
        <v>1.6952</v>
      </c>
      <c r="C22" s="2">
        <v>0.30259999999999998</v>
      </c>
      <c r="D22" s="2">
        <f t="shared" si="7"/>
        <v>0.1785040113260972</v>
      </c>
      <c r="H22" s="2">
        <f t="shared" si="4"/>
        <v>1.6952</v>
      </c>
      <c r="I22" s="2">
        <f t="shared" si="5"/>
        <v>0.30259999999999998</v>
      </c>
      <c r="J22" s="7">
        <f t="shared" si="1"/>
        <v>0.15146661327460206</v>
      </c>
      <c r="K22" s="1">
        <f t="shared" si="8"/>
        <v>0.15146661327460195</v>
      </c>
    </row>
    <row r="23" spans="1:11" x14ac:dyDescent="0.25">
      <c r="A23" t="s">
        <v>32</v>
      </c>
      <c r="B23" s="2">
        <v>1.5995999999999999</v>
      </c>
      <c r="C23" s="2">
        <v>0.40920000000000001</v>
      </c>
      <c r="D23" s="2">
        <f t="shared" si="7"/>
        <v>0.2558139534883721</v>
      </c>
      <c r="H23" s="2">
        <f t="shared" si="4"/>
        <v>1.5995999999999999</v>
      </c>
      <c r="I23" s="2">
        <f t="shared" si="5"/>
        <v>0.40920000000000001</v>
      </c>
      <c r="J23" s="7">
        <f t="shared" si="1"/>
        <v>0.20370370370370372</v>
      </c>
      <c r="K23" s="1">
        <f t="shared" si="8"/>
        <v>0.20370370370370366</v>
      </c>
    </row>
    <row r="24" spans="1:11" x14ac:dyDescent="0.25">
      <c r="A24" t="s">
        <v>33</v>
      </c>
      <c r="B24" s="2">
        <v>1.3945000000000001</v>
      </c>
      <c r="C24" s="2">
        <v>0.60119999999999996</v>
      </c>
      <c r="D24" s="2">
        <f t="shared" si="7"/>
        <v>0.43112226604517745</v>
      </c>
      <c r="H24" s="2">
        <f t="shared" si="4"/>
        <v>1.3945000000000001</v>
      </c>
      <c r="I24" s="2">
        <f t="shared" si="5"/>
        <v>0.60119999999999996</v>
      </c>
      <c r="J24" s="7">
        <f t="shared" si="1"/>
        <v>0.30124768251741241</v>
      </c>
      <c r="K24" s="1">
        <f t="shared" si="8"/>
        <v>0.30124768251741246</v>
      </c>
    </row>
    <row r="25" spans="1:11" x14ac:dyDescent="0.25">
      <c r="A25" t="s">
        <v>34</v>
      </c>
      <c r="B25" s="2">
        <v>1.8028999999999999</v>
      </c>
      <c r="C25" s="2">
        <v>0.2069</v>
      </c>
      <c r="D25" s="2">
        <f t="shared" si="7"/>
        <v>0.11475955405180543</v>
      </c>
      <c r="H25" s="2">
        <f t="shared" si="4"/>
        <v>1.8028999999999999</v>
      </c>
      <c r="I25" s="2">
        <f t="shared" si="5"/>
        <v>0.2069</v>
      </c>
      <c r="J25" s="7">
        <f t="shared" si="1"/>
        <v>0.10294556672305703</v>
      </c>
      <c r="K25" s="1">
        <f t="shared" si="8"/>
        <v>0.10294556672305699</v>
      </c>
    </row>
    <row r="26" spans="1:11" x14ac:dyDescent="0.25">
      <c r="A26" t="s">
        <v>35</v>
      </c>
      <c r="B26" s="2">
        <v>1.7992999999999999</v>
      </c>
      <c r="C26" s="2">
        <v>0.20230000000000001</v>
      </c>
      <c r="D26" s="2">
        <f t="shared" si="7"/>
        <v>0.11243261268270996</v>
      </c>
      <c r="H26" s="2">
        <f t="shared" si="4"/>
        <v>1.7992999999999999</v>
      </c>
      <c r="I26" s="2">
        <f t="shared" si="5"/>
        <v>0.20230000000000001</v>
      </c>
      <c r="J26" s="7">
        <f t="shared" si="1"/>
        <v>0.10106914468425261</v>
      </c>
      <c r="K26" s="1">
        <f t="shared" si="8"/>
        <v>0.1010691446842526</v>
      </c>
    </row>
    <row r="27" spans="1:11" x14ac:dyDescent="0.25">
      <c r="A27" t="s">
        <v>36</v>
      </c>
      <c r="B27" s="2">
        <v>1.798</v>
      </c>
      <c r="C27" s="2">
        <v>0.20180000000000001</v>
      </c>
      <c r="D27" s="2">
        <f t="shared" si="7"/>
        <v>0.11223581757508343</v>
      </c>
      <c r="H27" s="2">
        <f t="shared" si="4"/>
        <v>1.798</v>
      </c>
      <c r="I27" s="2">
        <f t="shared" si="5"/>
        <v>0.20180000000000001</v>
      </c>
      <c r="J27" s="7">
        <f t="shared" si="1"/>
        <v>0.10091009100910091</v>
      </c>
      <c r="K27" s="1">
        <f t="shared" si="8"/>
        <v>0.10091009100910094</v>
      </c>
    </row>
    <row r="28" spans="1:11" x14ac:dyDescent="0.25">
      <c r="A28" t="s">
        <v>37</v>
      </c>
      <c r="B28" s="2">
        <v>1.7957000000000001</v>
      </c>
      <c r="C28" s="2">
        <v>0.20849999999999999</v>
      </c>
      <c r="D28" s="2">
        <f t="shared" si="7"/>
        <v>0.11611070891574315</v>
      </c>
      <c r="H28" s="2">
        <f t="shared" si="4"/>
        <v>1.7957000000000001</v>
      </c>
      <c r="I28" s="2">
        <f t="shared" si="5"/>
        <v>0.20849999999999999</v>
      </c>
      <c r="J28" s="7">
        <f t="shared" si="1"/>
        <v>0.10403153377906396</v>
      </c>
      <c r="K28" s="1">
        <f t="shared" si="8"/>
        <v>0.10403153377906393</v>
      </c>
    </row>
    <row r="29" spans="1:11" x14ac:dyDescent="0.25">
      <c r="A29" t="s">
        <v>38</v>
      </c>
      <c r="B29" s="2">
        <v>1.8025</v>
      </c>
      <c r="C29" s="2">
        <v>0.21149999999999999</v>
      </c>
      <c r="D29" s="2">
        <f t="shared" si="7"/>
        <v>0.11733703190013869</v>
      </c>
      <c r="H29" s="2">
        <f t="shared" si="4"/>
        <v>1.8025</v>
      </c>
      <c r="I29" s="2">
        <f t="shared" si="5"/>
        <v>0.21149999999999999</v>
      </c>
      <c r="J29" s="7">
        <f t="shared" si="1"/>
        <v>0.10501489572989077</v>
      </c>
      <c r="K29" s="1">
        <f t="shared" si="8"/>
        <v>0.1050148957298907</v>
      </c>
    </row>
    <row r="30" spans="1:11" x14ac:dyDescent="0.25">
      <c r="A30" t="s">
        <v>39</v>
      </c>
      <c r="B30" s="2">
        <v>1.8097000000000001</v>
      </c>
      <c r="C30" s="2">
        <v>0.2024</v>
      </c>
      <c r="D30" s="2">
        <f t="shared" si="7"/>
        <v>0.11184174172514781</v>
      </c>
      <c r="H30" s="2">
        <f t="shared" si="4"/>
        <v>1.8097000000000001</v>
      </c>
      <c r="I30" s="2">
        <f t="shared" si="5"/>
        <v>0.2024</v>
      </c>
      <c r="J30" s="7">
        <f t="shared" si="1"/>
        <v>0.10059142189751999</v>
      </c>
      <c r="K30" s="1">
        <f t="shared" si="8"/>
        <v>0.10059142189752011</v>
      </c>
    </row>
    <row r="31" spans="1:11" x14ac:dyDescent="0.25">
      <c r="A31" t="s">
        <v>40</v>
      </c>
      <c r="B31" s="2">
        <v>1.7988999999999999</v>
      </c>
      <c r="C31" s="2">
        <v>0.2092</v>
      </c>
      <c r="D31" s="2">
        <f t="shared" si="7"/>
        <v>0.11629329034409917</v>
      </c>
      <c r="H31" s="2">
        <f t="shared" si="4"/>
        <v>1.7988999999999999</v>
      </c>
      <c r="I31" s="2">
        <f t="shared" si="5"/>
        <v>0.2092</v>
      </c>
      <c r="J31" s="7">
        <f t="shared" si="1"/>
        <v>0.10417807878093721</v>
      </c>
      <c r="K31" s="1">
        <f t="shared" si="8"/>
        <v>0.10417807878093716</v>
      </c>
    </row>
    <row r="32" spans="1:11" x14ac:dyDescent="0.25">
      <c r="A32" t="s">
        <v>41</v>
      </c>
      <c r="B32" s="2">
        <v>1.7966</v>
      </c>
      <c r="C32" s="2">
        <v>0.2114</v>
      </c>
      <c r="D32" s="2">
        <f t="shared" si="7"/>
        <v>0.11766670377379496</v>
      </c>
      <c r="H32" s="2">
        <f t="shared" si="4"/>
        <v>1.7966</v>
      </c>
      <c r="I32" s="2">
        <f t="shared" si="5"/>
        <v>0.2114</v>
      </c>
      <c r="J32" s="7">
        <f t="shared" si="1"/>
        <v>0.10527888446215139</v>
      </c>
      <c r="K32" s="1">
        <f t="shared" si="8"/>
        <v>0.10527888446215151</v>
      </c>
    </row>
    <row r="33" spans="1:11" x14ac:dyDescent="0.25">
      <c r="A33" t="s">
        <v>42</v>
      </c>
      <c r="B33" s="2">
        <v>1.8066</v>
      </c>
      <c r="C33" s="2">
        <v>0.2087</v>
      </c>
      <c r="D33" s="2">
        <f t="shared" si="7"/>
        <v>0.11552086792870586</v>
      </c>
      <c r="H33" s="2">
        <f t="shared" si="4"/>
        <v>1.8066</v>
      </c>
      <c r="I33" s="2">
        <f t="shared" si="5"/>
        <v>0.2087</v>
      </c>
      <c r="J33" s="7">
        <f t="shared" si="1"/>
        <v>0.1035577829603533</v>
      </c>
      <c r="K33" s="1">
        <f t="shared" si="8"/>
        <v>0.10355778296035333</v>
      </c>
    </row>
    <row r="34" spans="1:11" x14ac:dyDescent="0.25">
      <c r="A34" t="s">
        <v>43</v>
      </c>
      <c r="B34" s="2">
        <v>1.8065</v>
      </c>
      <c r="C34" s="2">
        <v>0.2014</v>
      </c>
      <c r="D34" s="2">
        <f t="shared" si="7"/>
        <v>0.11148629947412123</v>
      </c>
      <c r="H34" s="2">
        <f t="shared" si="4"/>
        <v>1.8065</v>
      </c>
      <c r="I34" s="2">
        <f t="shared" si="5"/>
        <v>0.2014</v>
      </c>
      <c r="J34" s="7">
        <f t="shared" si="1"/>
        <v>0.10030379999003936</v>
      </c>
      <c r="K34" s="1">
        <f t="shared" si="8"/>
        <v>0.10030379999003922</v>
      </c>
    </row>
    <row r="35" spans="1:11" x14ac:dyDescent="0.25">
      <c r="A35" t="s">
        <v>44</v>
      </c>
      <c r="B35" s="2">
        <v>1.7999000000000001</v>
      </c>
      <c r="C35" s="2">
        <v>0.2084</v>
      </c>
      <c r="D35" s="2">
        <f t="shared" si="7"/>
        <v>0.11578421023390188</v>
      </c>
      <c r="H35" s="2">
        <f t="shared" si="4"/>
        <v>1.7999000000000001</v>
      </c>
      <c r="I35" s="2">
        <f t="shared" si="5"/>
        <v>0.2084</v>
      </c>
      <c r="J35" s="7">
        <f t="shared" si="1"/>
        <v>0.10376935716775382</v>
      </c>
      <c r="K35" s="1">
        <f t="shared" si="8"/>
        <v>0.10376935716775385</v>
      </c>
    </row>
    <row r="36" spans="1:11" x14ac:dyDescent="0.25">
      <c r="A36" t="s">
        <v>45</v>
      </c>
      <c r="B36" s="2">
        <v>1.7985</v>
      </c>
      <c r="C36" s="2">
        <v>0.19969999999999999</v>
      </c>
      <c r="D36" s="2">
        <f t="shared" si="7"/>
        <v>0.11103697525715873</v>
      </c>
      <c r="H36" s="2">
        <f t="shared" si="4"/>
        <v>1.7985</v>
      </c>
      <c r="I36" s="2">
        <f t="shared" si="5"/>
        <v>0.19969999999999999</v>
      </c>
      <c r="J36" s="7">
        <f t="shared" si="1"/>
        <v>9.9939945951356218E-2</v>
      </c>
      <c r="K36" s="1">
        <f t="shared" si="8"/>
        <v>9.9939945951356177E-2</v>
      </c>
    </row>
    <row r="37" spans="1:11" x14ac:dyDescent="0.25">
      <c r="A37" t="s">
        <v>46</v>
      </c>
      <c r="B37" s="2">
        <v>1.8037000000000001</v>
      </c>
      <c r="C37" s="2">
        <v>0.2092</v>
      </c>
      <c r="D37" s="2">
        <f t="shared" si="7"/>
        <v>0.1159838110550535</v>
      </c>
      <c r="H37" s="2">
        <f t="shared" si="4"/>
        <v>1.8037000000000001</v>
      </c>
      <c r="I37" s="2">
        <f t="shared" si="5"/>
        <v>0.2092</v>
      </c>
      <c r="J37" s="7">
        <f t="shared" si="1"/>
        <v>0.10392965373341943</v>
      </c>
      <c r="K37" s="1">
        <f t="shared" si="8"/>
        <v>0.1039296537334195</v>
      </c>
    </row>
    <row r="38" spans="1:11" x14ac:dyDescent="0.25">
      <c r="A38" t="s">
        <v>47</v>
      </c>
      <c r="B38" s="2">
        <v>1.8053999999999999</v>
      </c>
      <c r="C38" s="2">
        <v>0.2049</v>
      </c>
      <c r="D38" s="2">
        <f t="shared" si="7"/>
        <v>0.11349285476902626</v>
      </c>
      <c r="H38" s="2">
        <f t="shared" si="4"/>
        <v>1.8053999999999999</v>
      </c>
      <c r="I38" s="2">
        <f t="shared" si="5"/>
        <v>0.2049</v>
      </c>
      <c r="J38" s="7">
        <f t="shared" si="1"/>
        <v>0.10192508580808834</v>
      </c>
      <c r="K38" s="1">
        <f t="shared" si="8"/>
        <v>0.10192508580808841</v>
      </c>
    </row>
    <row r="39" spans="1:11" x14ac:dyDescent="0.25">
      <c r="A39" t="s">
        <v>48</v>
      </c>
      <c r="B39" s="2">
        <v>1.8053999999999999</v>
      </c>
      <c r="C39" s="2">
        <v>0.2064</v>
      </c>
      <c r="D39" s="2">
        <f t="shared" si="7"/>
        <v>0.11432369557992689</v>
      </c>
      <c r="H39" s="2">
        <f t="shared" si="4"/>
        <v>1.8053999999999999</v>
      </c>
      <c r="I39" s="2">
        <f t="shared" si="5"/>
        <v>0.2064</v>
      </c>
      <c r="J39" s="7">
        <f t="shared" si="1"/>
        <v>0.10259469132120488</v>
      </c>
      <c r="K39" s="1">
        <f t="shared" si="8"/>
        <v>0.10259469132120497</v>
      </c>
    </row>
    <row r="40" spans="1:11" x14ac:dyDescent="0.25">
      <c r="A40" t="s">
        <v>49</v>
      </c>
      <c r="B40" s="2">
        <v>1.8064</v>
      </c>
      <c r="C40" s="2">
        <v>0.2147</v>
      </c>
      <c r="D40" s="2">
        <f t="shared" si="7"/>
        <v>0.11885518157661648</v>
      </c>
      <c r="H40" s="2">
        <f t="shared" si="4"/>
        <v>1.8064</v>
      </c>
      <c r="I40" s="2">
        <f t="shared" si="5"/>
        <v>0.2147</v>
      </c>
      <c r="J40" s="7">
        <f t="shared" si="1"/>
        <v>0.10622928108455791</v>
      </c>
      <c r="K40" s="1">
        <f t="shared" si="8"/>
        <v>0.10622928108455798</v>
      </c>
    </row>
    <row r="41" spans="1:11" x14ac:dyDescent="0.25">
      <c r="A41" t="s">
        <v>50</v>
      </c>
      <c r="B41" s="2">
        <v>1.9039999999999999</v>
      </c>
      <c r="C41" s="2">
        <v>0.1024</v>
      </c>
      <c r="D41" s="2">
        <f t="shared" si="7"/>
        <v>5.378151260504202E-2</v>
      </c>
      <c r="H41" s="2">
        <f t="shared" si="4"/>
        <v>1.9039999999999999</v>
      </c>
      <c r="I41" s="2">
        <f t="shared" si="5"/>
        <v>0.1024</v>
      </c>
      <c r="J41" s="7">
        <f t="shared" si="1"/>
        <v>5.1036682615629991E-2</v>
      </c>
      <c r="K41" s="1">
        <f t="shared" si="8"/>
        <v>5.1036682615629908E-2</v>
      </c>
    </row>
    <row r="42" spans="1:11" x14ac:dyDescent="0.25">
      <c r="A42" t="s">
        <v>51</v>
      </c>
      <c r="B42" s="2">
        <v>1.8132999999999999</v>
      </c>
      <c r="C42" s="2">
        <v>0.19939999999999999</v>
      </c>
      <c r="D42" s="2">
        <f t="shared" si="7"/>
        <v>0.10996525671427784</v>
      </c>
      <c r="H42" s="2">
        <f t="shared" si="4"/>
        <v>1.8132999999999999</v>
      </c>
      <c r="I42" s="2">
        <f t="shared" si="5"/>
        <v>0.19939999999999999</v>
      </c>
      <c r="J42" s="7">
        <f t="shared" si="1"/>
        <v>9.907089978635665E-2</v>
      </c>
      <c r="K42" s="1">
        <f t="shared" si="8"/>
        <v>9.9070899786356553E-2</v>
      </c>
    </row>
    <row r="43" spans="1:11" x14ac:dyDescent="0.25">
      <c r="A43" t="s">
        <v>52</v>
      </c>
      <c r="B43" s="2">
        <v>1.7007000000000001</v>
      </c>
      <c r="C43" s="2">
        <v>0.3</v>
      </c>
      <c r="D43" s="2">
        <f t="shared" si="7"/>
        <v>0.1763979537837361</v>
      </c>
      <c r="H43" s="2">
        <f t="shared" si="4"/>
        <v>1.7007000000000001</v>
      </c>
      <c r="I43" s="2">
        <f t="shared" si="5"/>
        <v>0.3</v>
      </c>
      <c r="J43" s="7">
        <f t="shared" si="1"/>
        <v>0.14994751836857098</v>
      </c>
      <c r="K43" s="1">
        <f t="shared" si="8"/>
        <v>0.14994751836857106</v>
      </c>
    </row>
    <row r="44" spans="1:11" x14ac:dyDescent="0.25">
      <c r="A44" t="s">
        <v>53</v>
      </c>
      <c r="B44" s="2">
        <v>1.6144000000000001</v>
      </c>
      <c r="C44" s="2">
        <v>0.40960000000000002</v>
      </c>
      <c r="D44" s="2">
        <f t="shared" si="7"/>
        <v>0.25371655104063429</v>
      </c>
      <c r="H44" s="2">
        <f t="shared" si="4"/>
        <v>1.6144000000000001</v>
      </c>
      <c r="I44" s="2">
        <f t="shared" si="5"/>
        <v>0.40960000000000002</v>
      </c>
      <c r="J44" s="7">
        <f t="shared" si="1"/>
        <v>0.20237154150197628</v>
      </c>
      <c r="K44" s="1">
        <f t="shared" si="8"/>
        <v>0.20237154150197628</v>
      </c>
    </row>
    <row r="45" spans="1:11" x14ac:dyDescent="0.25">
      <c r="A45" t="s">
        <v>54</v>
      </c>
      <c r="B45" s="2">
        <v>1.4153</v>
      </c>
      <c r="C45" s="2">
        <v>0.60819999999999996</v>
      </c>
      <c r="D45" s="2">
        <f t="shared" si="7"/>
        <v>0.4297322122518194</v>
      </c>
      <c r="H45" s="2">
        <f t="shared" si="4"/>
        <v>1.4153</v>
      </c>
      <c r="I45" s="2">
        <f t="shared" si="5"/>
        <v>0.60819999999999996</v>
      </c>
      <c r="J45" s="7">
        <f t="shared" si="1"/>
        <v>0.30056832221398566</v>
      </c>
      <c r="K45" s="1">
        <f t="shared" si="8"/>
        <v>0.30056832221398566</v>
      </c>
    </row>
    <row r="46" spans="1:11" x14ac:dyDescent="0.25">
      <c r="A46" t="s">
        <v>55</v>
      </c>
      <c r="B46" s="2">
        <v>1.9079999999999999</v>
      </c>
      <c r="C46" s="2">
        <v>0.1036</v>
      </c>
      <c r="D46" s="2">
        <f t="shared" ref="D46:D92" si="9">C46/B46</f>
        <v>5.4297693920335434E-2</v>
      </c>
      <c r="E46" s="2">
        <v>1.706</v>
      </c>
      <c r="F46" s="2">
        <v>2.4719000000000002</v>
      </c>
      <c r="G46" s="2">
        <v>1.7354000000000001</v>
      </c>
      <c r="H46" s="2">
        <f t="shared" ref="H46:H91" si="10">IF(B46="","",IF(E46="",B46,F46-G46))</f>
        <v>0.73650000000000015</v>
      </c>
      <c r="I46" s="2">
        <f t="shared" ref="I46:I91" si="11">IF(C46="","",IF(F46="",C46,G46-E46))</f>
        <v>2.9400000000000093E-2</v>
      </c>
      <c r="J46" s="7">
        <f t="shared" si="1"/>
        <v>3.8386212299255887E-2</v>
      </c>
      <c r="K46" s="1">
        <f t="shared" ref="K46:K92" si="12">(D46-J46)/D46</f>
        <v>0.29304157271254605</v>
      </c>
    </row>
    <row r="47" spans="1:11" x14ac:dyDescent="0.25">
      <c r="A47" t="s">
        <v>56</v>
      </c>
      <c r="B47" s="2">
        <v>1.7981</v>
      </c>
      <c r="C47" s="2">
        <v>0.2145</v>
      </c>
      <c r="D47" s="2">
        <f t="shared" si="9"/>
        <v>0.11929258661920916</v>
      </c>
      <c r="E47" s="2">
        <v>1.7145999999999999</v>
      </c>
      <c r="F47" s="2">
        <v>2.5015999999999998</v>
      </c>
      <c r="G47" s="2">
        <v>1.7846</v>
      </c>
      <c r="H47" s="2">
        <f t="shared" si="10"/>
        <v>0.71699999999999986</v>
      </c>
      <c r="I47" s="2">
        <f t="shared" si="11"/>
        <v>7.0000000000000062E-2</v>
      </c>
      <c r="J47" s="7">
        <f t="shared" si="1"/>
        <v>8.8945362134688774E-2</v>
      </c>
      <c r="K47" s="1">
        <f t="shared" si="12"/>
        <v>0.25439321373247603</v>
      </c>
    </row>
    <row r="48" spans="1:11" x14ac:dyDescent="0.25">
      <c r="A48" t="s">
        <v>57</v>
      </c>
      <c r="B48" s="2">
        <v>1.6991000000000001</v>
      </c>
      <c r="C48" s="2">
        <v>0.31580000000000003</v>
      </c>
      <c r="D48" s="2">
        <f t="shared" si="9"/>
        <v>0.18586310399623332</v>
      </c>
      <c r="E48" s="2">
        <v>1.7241</v>
      </c>
      <c r="F48" s="2">
        <v>2.5348000000000002</v>
      </c>
      <c r="G48" s="2">
        <v>1.8342000000000001</v>
      </c>
      <c r="H48" s="2">
        <f t="shared" si="10"/>
        <v>0.70060000000000011</v>
      </c>
      <c r="I48" s="2">
        <f t="shared" si="11"/>
        <v>0.11010000000000009</v>
      </c>
      <c r="J48" s="7">
        <f t="shared" si="1"/>
        <v>0.13580856050326887</v>
      </c>
      <c r="K48" s="1">
        <f t="shared" si="12"/>
        <v>0.2693086600661681</v>
      </c>
    </row>
    <row r="49" spans="1:11" x14ac:dyDescent="0.25">
      <c r="A49" t="s">
        <v>58</v>
      </c>
      <c r="B49" s="2">
        <v>1.6012999999999999</v>
      </c>
      <c r="C49" s="2">
        <v>0.41870000000000002</v>
      </c>
      <c r="D49" s="2">
        <f t="shared" si="9"/>
        <v>0.26147505152063949</v>
      </c>
      <c r="H49" s="2">
        <f t="shared" si="10"/>
        <v>1.6012999999999999</v>
      </c>
      <c r="I49" s="2">
        <f t="shared" si="11"/>
        <v>0.41870000000000002</v>
      </c>
      <c r="J49" s="7">
        <f t="shared" si="1"/>
        <v>0.20727722772277229</v>
      </c>
      <c r="K49" s="1">
        <f t="shared" si="12"/>
        <v>0.20727722772277224</v>
      </c>
    </row>
    <row r="50" spans="1:11" x14ac:dyDescent="0.25">
      <c r="A50" t="s">
        <v>59</v>
      </c>
      <c r="B50" s="2">
        <v>1.9151</v>
      </c>
      <c r="C50" s="2">
        <v>9.74E-2</v>
      </c>
      <c r="D50" s="2">
        <f t="shared" si="9"/>
        <v>5.0858962978434549E-2</v>
      </c>
      <c r="H50" s="2">
        <f t="shared" si="10"/>
        <v>1.9151</v>
      </c>
      <c r="I50" s="2">
        <f t="shared" si="11"/>
        <v>9.74E-2</v>
      </c>
      <c r="J50" s="7">
        <f t="shared" si="1"/>
        <v>4.8397515527950304E-2</v>
      </c>
      <c r="K50" s="1">
        <f t="shared" si="12"/>
        <v>4.8397515527950498E-2</v>
      </c>
    </row>
    <row r="51" spans="1:11" x14ac:dyDescent="0.25">
      <c r="A51" t="s">
        <v>60</v>
      </c>
      <c r="B51" s="2">
        <v>1.8173999999999999</v>
      </c>
      <c r="C51" s="2">
        <v>0.20949999999999999</v>
      </c>
      <c r="D51" s="2">
        <f t="shared" si="9"/>
        <v>0.11527456806426764</v>
      </c>
      <c r="H51" s="2">
        <f t="shared" si="10"/>
        <v>1.8173999999999999</v>
      </c>
      <c r="I51" s="2">
        <f t="shared" si="11"/>
        <v>0.20949999999999999</v>
      </c>
      <c r="J51" s="7">
        <f t="shared" si="1"/>
        <v>0.10335981054812768</v>
      </c>
      <c r="K51" s="1">
        <f t="shared" si="12"/>
        <v>0.10335981054812776</v>
      </c>
    </row>
    <row r="52" spans="1:11" x14ac:dyDescent="0.25">
      <c r="A52" t="s">
        <v>61</v>
      </c>
      <c r="B52" s="2">
        <v>1.7162999999999999</v>
      </c>
      <c r="C52" s="2">
        <v>0.30909999999999999</v>
      </c>
      <c r="D52" s="2">
        <f t="shared" si="9"/>
        <v>0.18009671968770027</v>
      </c>
      <c r="H52" s="2">
        <f t="shared" si="10"/>
        <v>1.7162999999999999</v>
      </c>
      <c r="I52" s="2">
        <f t="shared" si="11"/>
        <v>0.30909999999999999</v>
      </c>
      <c r="J52" s="7">
        <f t="shared" si="1"/>
        <v>0.15261182976202231</v>
      </c>
      <c r="K52" s="1">
        <f t="shared" si="12"/>
        <v>0.15261182976202228</v>
      </c>
    </row>
    <row r="53" spans="1:11" x14ac:dyDescent="0.25">
      <c r="A53" t="s">
        <v>62</v>
      </c>
      <c r="B53" s="2">
        <v>1.6012</v>
      </c>
      <c r="C53" s="2">
        <v>0.40289999999999998</v>
      </c>
      <c r="D53" s="2">
        <f t="shared" si="9"/>
        <v>0.25162378216337744</v>
      </c>
      <c r="H53" s="2">
        <f t="shared" si="10"/>
        <v>1.6012</v>
      </c>
      <c r="I53" s="2">
        <f t="shared" si="11"/>
        <v>0.40289999999999998</v>
      </c>
      <c r="J53" s="7">
        <f t="shared" si="1"/>
        <v>0.20103787236165863</v>
      </c>
      <c r="K53" s="1">
        <f t="shared" si="12"/>
        <v>0.2010378723616584</v>
      </c>
    </row>
    <row r="54" spans="1:11" x14ac:dyDescent="0.25">
      <c r="A54" t="s">
        <v>63</v>
      </c>
      <c r="B54" s="2">
        <v>1.9048</v>
      </c>
      <c r="C54" s="2">
        <v>0.1114</v>
      </c>
      <c r="D54" s="2">
        <f t="shared" si="9"/>
        <v>5.8483830323393528E-2</v>
      </c>
      <c r="E54" s="2">
        <v>1.7143999999999999</v>
      </c>
      <c r="F54" s="2">
        <v>2.4876999999999998</v>
      </c>
      <c r="G54" s="2">
        <v>1.7533000000000001</v>
      </c>
      <c r="H54" s="2">
        <f t="shared" si="10"/>
        <v>0.73439999999999972</v>
      </c>
      <c r="I54" s="2">
        <f t="shared" si="11"/>
        <v>3.8900000000000157E-2</v>
      </c>
      <c r="J54" s="7">
        <f t="shared" si="1"/>
        <v>5.0303892409155775E-2</v>
      </c>
      <c r="K54" s="1">
        <f t="shared" si="12"/>
        <v>0.13986665833967751</v>
      </c>
    </row>
    <row r="55" spans="1:11" x14ac:dyDescent="0.25">
      <c r="A55" t="s">
        <v>64</v>
      </c>
      <c r="B55" s="2">
        <v>1.8104</v>
      </c>
      <c r="C55" s="2">
        <v>0.2036</v>
      </c>
      <c r="D55" s="2">
        <f t="shared" si="9"/>
        <v>0.11246133451171011</v>
      </c>
      <c r="E55" s="2">
        <v>1.7157</v>
      </c>
      <c r="F55" s="2">
        <v>2.5059</v>
      </c>
      <c r="G55" s="2">
        <v>1.7965</v>
      </c>
      <c r="H55" s="2">
        <f t="shared" si="10"/>
        <v>0.70940000000000003</v>
      </c>
      <c r="I55" s="2">
        <f t="shared" si="11"/>
        <v>8.0799999999999983E-2</v>
      </c>
      <c r="J55" s="7">
        <f t="shared" si="1"/>
        <v>0.10225259427992911</v>
      </c>
      <c r="K55" s="1">
        <f t="shared" si="12"/>
        <v>9.0775556560001636E-2</v>
      </c>
    </row>
    <row r="56" spans="1:11" x14ac:dyDescent="0.25">
      <c r="A56" t="s">
        <v>65</v>
      </c>
      <c r="B56" s="2">
        <v>1.7079</v>
      </c>
      <c r="C56" s="2">
        <v>0.3004</v>
      </c>
      <c r="D56" s="2">
        <f t="shared" si="9"/>
        <v>0.17588851806311845</v>
      </c>
      <c r="E56" s="2">
        <v>1.7135</v>
      </c>
      <c r="F56" s="2">
        <v>2.5177999999999998</v>
      </c>
      <c r="G56" s="2">
        <v>1.8251999999999999</v>
      </c>
      <c r="H56" s="2">
        <f t="shared" ref="H56" si="13">IF(B56="","",IF(E56="",B56,F56-G56))</f>
        <v>0.69259999999999988</v>
      </c>
      <c r="I56" s="2">
        <f t="shared" ref="I56" si="14">IF(C56="","",IF(F56="",C56,G56-E56))</f>
        <v>0.11169999999999991</v>
      </c>
      <c r="J56" s="7">
        <f t="shared" si="1"/>
        <v>0.13887852791247041</v>
      </c>
      <c r="K56" s="1">
        <f t="shared" ref="K56" si="15">(D56-J56)/D56</f>
        <v>0.21041731750430023</v>
      </c>
    </row>
    <row r="57" spans="1:11" x14ac:dyDescent="0.25">
      <c r="A57" t="s">
        <v>66</v>
      </c>
      <c r="B57" s="2">
        <v>1.6083000000000001</v>
      </c>
      <c r="C57" s="2">
        <v>0.40489999999999998</v>
      </c>
      <c r="D57" s="2">
        <f>C56/B57</f>
        <v>0.18678107318286388</v>
      </c>
      <c r="E57" s="2">
        <v>1.718</v>
      </c>
      <c r="F57" s="2">
        <v>2.5493999999999999</v>
      </c>
      <c r="G57" s="2">
        <v>1.8479000000000001</v>
      </c>
      <c r="H57" s="2">
        <f t="shared" si="10"/>
        <v>0.70149999999999979</v>
      </c>
      <c r="I57" s="2">
        <f>IF(C56="","",IF(F57="",C56,G57-E57))</f>
        <v>0.12990000000000013</v>
      </c>
      <c r="J57" s="7">
        <f t="shared" si="1"/>
        <v>0.15624248255953829</v>
      </c>
      <c r="K57" s="1">
        <f t="shared" si="12"/>
        <v>0.16349938515144657</v>
      </c>
    </row>
    <row r="58" spans="1:11" x14ac:dyDescent="0.25">
      <c r="A58" t="s">
        <v>67</v>
      </c>
      <c r="B58" s="2">
        <v>1.8976999999999999</v>
      </c>
      <c r="C58" s="2">
        <v>0.1032</v>
      </c>
      <c r="D58" s="2">
        <f t="shared" si="9"/>
        <v>5.4381619855614696E-2</v>
      </c>
      <c r="H58" s="2">
        <f t="shared" si="10"/>
        <v>1.8976999999999999</v>
      </c>
      <c r="I58" s="2">
        <f t="shared" si="11"/>
        <v>0.1032</v>
      </c>
      <c r="J58" s="7">
        <f t="shared" si="1"/>
        <v>5.1576790444300059E-2</v>
      </c>
      <c r="K58" s="1">
        <f t="shared" si="12"/>
        <v>5.1576790444300254E-2</v>
      </c>
    </row>
    <row r="59" spans="1:11" x14ac:dyDescent="0.25">
      <c r="A59" t="s">
        <v>68</v>
      </c>
      <c r="B59" s="2">
        <v>1.8055000000000001</v>
      </c>
      <c r="C59" s="2">
        <v>0.21529999999999999</v>
      </c>
      <c r="D59" s="2">
        <f t="shared" si="9"/>
        <v>0.11924674605372472</v>
      </c>
      <c r="H59" s="2">
        <f t="shared" si="10"/>
        <v>1.8055000000000001</v>
      </c>
      <c r="I59" s="2">
        <f t="shared" si="11"/>
        <v>0.21529999999999999</v>
      </c>
      <c r="J59" s="7">
        <f t="shared" si="1"/>
        <v>0.10654196357878068</v>
      </c>
      <c r="K59" s="1">
        <f t="shared" si="12"/>
        <v>0.10654196357878061</v>
      </c>
    </row>
    <row r="60" spans="1:11" x14ac:dyDescent="0.25">
      <c r="A60" t="s">
        <v>69</v>
      </c>
      <c r="B60" s="2">
        <v>1.7188000000000001</v>
      </c>
      <c r="C60" s="2">
        <v>0.30459999999999998</v>
      </c>
      <c r="D60" s="2">
        <f t="shared" si="9"/>
        <v>0.17721666278799161</v>
      </c>
      <c r="H60" s="2">
        <f t="shared" si="10"/>
        <v>1.7188000000000001</v>
      </c>
      <c r="I60" s="2">
        <f t="shared" si="11"/>
        <v>0.30459999999999998</v>
      </c>
      <c r="J60" s="7">
        <f t="shared" si="1"/>
        <v>0.15053869724226548</v>
      </c>
      <c r="K60" s="1">
        <f t="shared" si="12"/>
        <v>0.15053869724226551</v>
      </c>
    </row>
    <row r="61" spans="1:11" x14ac:dyDescent="0.25">
      <c r="A61" t="s">
        <v>70</v>
      </c>
      <c r="B61" s="2">
        <v>1.6134999999999999</v>
      </c>
      <c r="C61" s="2">
        <v>0.41149999999999998</v>
      </c>
      <c r="D61" s="2">
        <f t="shared" si="9"/>
        <v>0.25503563681437869</v>
      </c>
      <c r="H61" s="2">
        <f t="shared" si="10"/>
        <v>1.6134999999999999</v>
      </c>
      <c r="I61" s="2">
        <f t="shared" si="11"/>
        <v>0.41149999999999998</v>
      </c>
      <c r="J61" s="7">
        <f t="shared" si="1"/>
        <v>0.20320987654320988</v>
      </c>
      <c r="K61" s="1">
        <f t="shared" si="12"/>
        <v>0.20320987654320988</v>
      </c>
    </row>
    <row r="62" spans="1:11" x14ac:dyDescent="0.25">
      <c r="A62" t="s">
        <v>71</v>
      </c>
      <c r="B62" s="2">
        <v>1.9114</v>
      </c>
      <c r="C62" s="2">
        <v>0.1094</v>
      </c>
      <c r="D62" s="2">
        <f t="shared" si="9"/>
        <v>5.7235534163440412E-2</v>
      </c>
      <c r="E62" s="2">
        <v>1.7264999999999999</v>
      </c>
      <c r="F62" s="2">
        <v>2.5074000000000001</v>
      </c>
      <c r="G62" s="2">
        <v>1.7658</v>
      </c>
      <c r="H62" s="2">
        <f t="shared" si="10"/>
        <v>0.74160000000000004</v>
      </c>
      <c r="I62" s="2">
        <f t="shared" si="11"/>
        <v>3.9300000000000113E-2</v>
      </c>
      <c r="J62" s="7">
        <f t="shared" si="1"/>
        <v>5.0326546292739284E-2</v>
      </c>
      <c r="K62" s="1">
        <f t="shared" si="12"/>
        <v>0.12071151202978185</v>
      </c>
    </row>
    <row r="63" spans="1:11" x14ac:dyDescent="0.25">
      <c r="A63" t="s">
        <v>72</v>
      </c>
      <c r="B63" s="2">
        <v>1.8156000000000001</v>
      </c>
      <c r="C63" s="2">
        <v>0.21110000000000001</v>
      </c>
      <c r="D63" s="2">
        <f t="shared" si="9"/>
        <v>0.11627010354703679</v>
      </c>
      <c r="E63" s="2">
        <v>1.7257</v>
      </c>
      <c r="F63" s="2">
        <v>2.5024000000000002</v>
      </c>
      <c r="G63" s="2">
        <v>1.8092999999999999</v>
      </c>
      <c r="H63" s="2">
        <f t="shared" si="10"/>
        <v>0.69310000000000027</v>
      </c>
      <c r="I63" s="2">
        <f t="shared" si="11"/>
        <v>8.3599999999999897E-2</v>
      </c>
      <c r="J63" s="7">
        <f t="shared" si="1"/>
        <v>0.10763486545641802</v>
      </c>
      <c r="K63" s="1">
        <f t="shared" si="12"/>
        <v>7.4268774407046101E-2</v>
      </c>
    </row>
    <row r="64" spans="1:11" x14ac:dyDescent="0.25">
      <c r="A64" t="s">
        <v>73</v>
      </c>
      <c r="B64" s="2">
        <v>1.7152000000000001</v>
      </c>
      <c r="C64" s="2">
        <v>0.30649999999999999</v>
      </c>
      <c r="D64" s="2">
        <f t="shared" si="9"/>
        <v>0.1786963619402985</v>
      </c>
      <c r="E64" s="2">
        <v>1.7188000000000001</v>
      </c>
      <c r="F64" s="2">
        <v>2.5428999999999999</v>
      </c>
      <c r="G64" s="2">
        <v>1.85</v>
      </c>
      <c r="H64" s="2">
        <f t="shared" si="10"/>
        <v>0.69289999999999985</v>
      </c>
      <c r="I64" s="2">
        <f t="shared" si="11"/>
        <v>0.13119999999999998</v>
      </c>
      <c r="J64" s="7">
        <f t="shared" si="1"/>
        <v>0.15920398009950251</v>
      </c>
      <c r="K64" s="1">
        <f t="shared" si="12"/>
        <v>0.10908102229472524</v>
      </c>
    </row>
    <row r="65" spans="1:11" x14ac:dyDescent="0.25">
      <c r="A65" t="s">
        <v>74</v>
      </c>
      <c r="B65" s="2">
        <v>1.6092</v>
      </c>
      <c r="C65" s="2">
        <v>0.4083</v>
      </c>
      <c r="D65" s="2">
        <f t="shared" si="9"/>
        <v>0.25372856077554062</v>
      </c>
      <c r="E65" s="2">
        <v>1.702</v>
      </c>
      <c r="F65" s="2">
        <v>2.7875000000000001</v>
      </c>
      <c r="G65" s="2">
        <v>1.8714</v>
      </c>
      <c r="H65" s="2">
        <f t="shared" si="10"/>
        <v>0.91610000000000014</v>
      </c>
      <c r="I65" s="2">
        <f t="shared" si="11"/>
        <v>0.1694</v>
      </c>
      <c r="J65" s="7">
        <f t="shared" si="1"/>
        <v>0.15605711653615842</v>
      </c>
      <c r="K65" s="1">
        <f t="shared" si="12"/>
        <v>0.38494461932406038</v>
      </c>
    </row>
    <row r="66" spans="1:11" x14ac:dyDescent="0.25">
      <c r="A66" t="s">
        <v>75</v>
      </c>
      <c r="B66" s="2">
        <v>1.911</v>
      </c>
      <c r="C66" s="2">
        <v>0.1138</v>
      </c>
      <c r="D66" s="2">
        <f t="shared" si="9"/>
        <v>5.9549973835688122E-2</v>
      </c>
      <c r="H66" s="2">
        <f t="shared" si="10"/>
        <v>1.911</v>
      </c>
      <c r="I66" s="2">
        <f t="shared" si="11"/>
        <v>0.1138</v>
      </c>
      <c r="J66" s="7">
        <f t="shared" ref="J66:J129" si="16">I66/(H66+I66)</f>
        <v>5.6203081785855397E-2</v>
      </c>
      <c r="K66" s="1">
        <f t="shared" si="12"/>
        <v>5.6203081785855341E-2</v>
      </c>
    </row>
    <row r="67" spans="1:11" x14ac:dyDescent="0.25">
      <c r="A67" t="s">
        <v>76</v>
      </c>
      <c r="B67" s="2">
        <v>1.8103</v>
      </c>
      <c r="C67" s="2">
        <v>0.21229999999999999</v>
      </c>
      <c r="D67" s="2">
        <f t="shared" si="9"/>
        <v>0.11727338010274539</v>
      </c>
      <c r="H67" s="2">
        <f t="shared" si="10"/>
        <v>1.8103</v>
      </c>
      <c r="I67" s="2">
        <f t="shared" si="11"/>
        <v>0.21229999999999999</v>
      </c>
      <c r="J67" s="7">
        <f t="shared" si="16"/>
        <v>0.10496390784139226</v>
      </c>
      <c r="K67" s="1">
        <f t="shared" si="12"/>
        <v>0.10496390784139228</v>
      </c>
    </row>
    <row r="68" spans="1:11" x14ac:dyDescent="0.25">
      <c r="A68" t="s">
        <v>77</v>
      </c>
      <c r="B68" s="2">
        <v>1.6982999999999999</v>
      </c>
      <c r="C68" s="2">
        <v>0.30819999999999997</v>
      </c>
      <c r="D68" s="2">
        <f t="shared" si="9"/>
        <v>0.1814755932402991</v>
      </c>
      <c r="H68" s="2">
        <f t="shared" si="10"/>
        <v>1.6982999999999999</v>
      </c>
      <c r="I68" s="2">
        <f t="shared" si="11"/>
        <v>0.30819999999999997</v>
      </c>
      <c r="J68" s="7">
        <f t="shared" si="16"/>
        <v>0.15360079740842261</v>
      </c>
      <c r="K68" s="1">
        <f t="shared" si="12"/>
        <v>0.15360079740842261</v>
      </c>
    </row>
    <row r="69" spans="1:11" x14ac:dyDescent="0.25">
      <c r="A69" t="s">
        <v>78</v>
      </c>
      <c r="B69" s="2">
        <v>1.6095999999999999</v>
      </c>
      <c r="C69" s="2">
        <v>0.43240000000000001</v>
      </c>
      <c r="D69" s="2">
        <f t="shared" si="9"/>
        <v>0.2686381709741551</v>
      </c>
      <c r="H69" s="2">
        <f t="shared" si="10"/>
        <v>1.6095999999999999</v>
      </c>
      <c r="I69" s="2">
        <f t="shared" si="11"/>
        <v>0.43240000000000001</v>
      </c>
      <c r="J69" s="7">
        <f t="shared" si="16"/>
        <v>0.21175318315377084</v>
      </c>
      <c r="K69" s="1">
        <f t="shared" si="12"/>
        <v>0.21175318315377079</v>
      </c>
    </row>
    <row r="70" spans="1:11" x14ac:dyDescent="0.25">
      <c r="A70" t="s">
        <v>79</v>
      </c>
      <c r="B70" s="2">
        <v>1.9101999999999999</v>
      </c>
      <c r="C70" s="2">
        <v>0.1171</v>
      </c>
      <c r="D70" s="2">
        <f t="shared" si="9"/>
        <v>6.130248141555858E-2</v>
      </c>
      <c r="E70" s="2">
        <v>1.7263999999999999</v>
      </c>
      <c r="F70" s="2">
        <v>2.5009999999999999</v>
      </c>
      <c r="G70" s="2">
        <v>1.7743</v>
      </c>
      <c r="H70" s="2">
        <f t="shared" si="10"/>
        <v>0.7266999999999999</v>
      </c>
      <c r="I70" s="2">
        <f t="shared" si="11"/>
        <v>4.7900000000000054E-2</v>
      </c>
      <c r="J70" s="7">
        <f t="shared" si="16"/>
        <v>6.1838368190033639E-2</v>
      </c>
      <c r="K70" s="1">
        <f t="shared" si="12"/>
        <v>-8.7416816106085336E-3</v>
      </c>
    </row>
    <row r="71" spans="1:11" x14ac:dyDescent="0.25">
      <c r="A71" t="s">
        <v>80</v>
      </c>
      <c r="B71" s="2">
        <v>1.8045</v>
      </c>
      <c r="C71" s="2">
        <v>0.20660000000000001</v>
      </c>
      <c r="D71" s="2">
        <f t="shared" si="9"/>
        <v>0.114491548905514</v>
      </c>
      <c r="E71" s="2">
        <v>1.7130000000000001</v>
      </c>
      <c r="F71" s="2">
        <v>2.5146000000000002</v>
      </c>
      <c r="G71" s="2">
        <v>1.7982</v>
      </c>
      <c r="H71" s="2">
        <f t="shared" si="10"/>
        <v>0.71640000000000015</v>
      </c>
      <c r="I71" s="2">
        <f t="shared" si="11"/>
        <v>8.5199999999999942E-2</v>
      </c>
      <c r="J71" s="7">
        <f t="shared" si="16"/>
        <v>0.10628742514970052</v>
      </c>
      <c r="K71" s="1">
        <f t="shared" si="12"/>
        <v>7.1657024769435695E-2</v>
      </c>
    </row>
    <row r="72" spans="1:11" x14ac:dyDescent="0.25">
      <c r="A72" t="s">
        <v>81</v>
      </c>
      <c r="B72" s="2">
        <v>1.7129000000000001</v>
      </c>
      <c r="C72" s="2">
        <v>0.30380000000000001</v>
      </c>
      <c r="D72" s="2">
        <f t="shared" si="9"/>
        <v>0.17736003269309358</v>
      </c>
      <c r="E72" s="2">
        <v>1.7170000000000001</v>
      </c>
      <c r="F72" s="2">
        <v>2.7734000000000001</v>
      </c>
      <c r="G72" s="2">
        <v>1.8464</v>
      </c>
      <c r="H72" s="2">
        <f t="shared" si="10"/>
        <v>0.92700000000000005</v>
      </c>
      <c r="I72" s="2">
        <f t="shared" si="11"/>
        <v>0.12939999999999996</v>
      </c>
      <c r="J72" s="7">
        <f t="shared" si="16"/>
        <v>0.12249148049981064</v>
      </c>
      <c r="K72" s="1">
        <f t="shared" si="12"/>
        <v>0.30936255119115985</v>
      </c>
    </row>
    <row r="73" spans="1:11" x14ac:dyDescent="0.25">
      <c r="A73" t="s">
        <v>82</v>
      </c>
      <c r="B73" s="2">
        <v>1.6111</v>
      </c>
      <c r="C73" s="2">
        <v>0.4299</v>
      </c>
      <c r="D73" s="2">
        <f t="shared" si="9"/>
        <v>0.26683632300912419</v>
      </c>
      <c r="E73" s="2">
        <v>1.7099</v>
      </c>
      <c r="F73" s="2">
        <v>2.5461999999999998</v>
      </c>
      <c r="G73" s="2">
        <v>1.8915999999999999</v>
      </c>
      <c r="H73" s="2">
        <f t="shared" si="10"/>
        <v>0.65459999999999985</v>
      </c>
      <c r="I73" s="2">
        <f t="shared" si="11"/>
        <v>0.18169999999999997</v>
      </c>
      <c r="J73" s="7">
        <f t="shared" si="16"/>
        <v>0.21726653114910918</v>
      </c>
      <c r="K73" s="1">
        <f t="shared" si="12"/>
        <v>0.18576853143910255</v>
      </c>
    </row>
    <row r="74" spans="1:11" x14ac:dyDescent="0.25">
      <c r="A74" t="s">
        <v>83</v>
      </c>
      <c r="B74" s="2">
        <v>1.9018999999999999</v>
      </c>
      <c r="C74" s="2">
        <v>0.1055</v>
      </c>
      <c r="D74" s="2">
        <f t="shared" si="9"/>
        <v>5.5470844944529155E-2</v>
      </c>
      <c r="H74" s="2">
        <f t="shared" si="10"/>
        <v>1.9018999999999999</v>
      </c>
      <c r="I74" s="2">
        <f t="shared" si="11"/>
        <v>0.1055</v>
      </c>
      <c r="J74" s="7">
        <f t="shared" si="16"/>
        <v>5.2555544485404004E-2</v>
      </c>
      <c r="K74" s="1">
        <f t="shared" si="12"/>
        <v>5.2555544485404011E-2</v>
      </c>
    </row>
    <row r="75" spans="1:11" x14ac:dyDescent="0.25">
      <c r="A75" t="s">
        <v>84</v>
      </c>
      <c r="B75" s="2">
        <v>1.8076000000000001</v>
      </c>
      <c r="C75" s="2">
        <v>0.2056</v>
      </c>
      <c r="D75" s="2">
        <f t="shared" si="9"/>
        <v>0.11374197831378623</v>
      </c>
      <c r="H75" s="2">
        <f t="shared" si="10"/>
        <v>1.8076000000000001</v>
      </c>
      <c r="I75" s="2">
        <f t="shared" si="11"/>
        <v>0.2056</v>
      </c>
      <c r="J75" s="7">
        <f t="shared" si="16"/>
        <v>0.10212596860719252</v>
      </c>
      <c r="K75" s="1">
        <f t="shared" si="12"/>
        <v>0.10212596860719257</v>
      </c>
    </row>
    <row r="76" spans="1:11" x14ac:dyDescent="0.25">
      <c r="A76" t="s">
        <v>85</v>
      </c>
      <c r="B76" s="2">
        <v>1.7008000000000001</v>
      </c>
      <c r="C76" s="2">
        <v>0.30370000000000003</v>
      </c>
      <c r="D76" s="2">
        <f t="shared" si="9"/>
        <v>0.17856302916274694</v>
      </c>
      <c r="H76" s="2">
        <f t="shared" si="10"/>
        <v>1.7008000000000001</v>
      </c>
      <c r="I76" s="2">
        <f t="shared" si="11"/>
        <v>0.30370000000000003</v>
      </c>
      <c r="J76" s="7">
        <f t="shared" si="16"/>
        <v>0.15150910451484162</v>
      </c>
      <c r="K76" s="1">
        <f t="shared" si="12"/>
        <v>0.15150910451484151</v>
      </c>
    </row>
    <row r="77" spans="1:11" x14ac:dyDescent="0.25">
      <c r="A77" t="s">
        <v>86</v>
      </c>
      <c r="B77" s="2">
        <v>1.6108</v>
      </c>
      <c r="C77" s="2">
        <v>0.40670000000000001</v>
      </c>
      <c r="D77" s="2">
        <f t="shared" si="9"/>
        <v>0.25248323814253787</v>
      </c>
      <c r="H77" s="2">
        <f t="shared" si="10"/>
        <v>1.6108</v>
      </c>
      <c r="I77" s="2">
        <f t="shared" si="11"/>
        <v>0.40670000000000001</v>
      </c>
      <c r="J77" s="7">
        <f t="shared" si="16"/>
        <v>0.20158612143742255</v>
      </c>
      <c r="K77" s="1">
        <f t="shared" si="12"/>
        <v>0.20158612143742258</v>
      </c>
    </row>
    <row r="78" spans="1:11" x14ac:dyDescent="0.25">
      <c r="A78" t="s">
        <v>87</v>
      </c>
      <c r="B78" s="2">
        <v>1.9220999999999999</v>
      </c>
      <c r="C78" s="2">
        <v>0.10299999999999999</v>
      </c>
      <c r="D78" s="2">
        <f t="shared" si="9"/>
        <v>5.3587222308932939E-2</v>
      </c>
      <c r="E78" s="2">
        <v>1.7179</v>
      </c>
      <c r="F78" s="2">
        <v>2.5108000000000001</v>
      </c>
      <c r="G78" s="2">
        <v>1.7565999999999999</v>
      </c>
      <c r="H78" s="2">
        <f t="shared" si="10"/>
        <v>0.7542000000000002</v>
      </c>
      <c r="I78" s="2">
        <f>IF(C78="","",IF(F78="",C78,G78-E78))</f>
        <v>3.8699999999999957E-2</v>
      </c>
      <c r="J78" s="7">
        <f t="shared" si="16"/>
        <v>4.8808172531214465E-2</v>
      </c>
      <c r="K78" s="1">
        <f t="shared" si="12"/>
        <v>8.9182636677210464E-2</v>
      </c>
    </row>
    <row r="79" spans="1:11" x14ac:dyDescent="0.25">
      <c r="A79" t="s">
        <v>88</v>
      </c>
      <c r="B79" s="2">
        <v>1.8108</v>
      </c>
      <c r="C79" s="2">
        <v>0.214</v>
      </c>
      <c r="D79" s="2">
        <f t="shared" si="9"/>
        <v>0.11817981002871659</v>
      </c>
      <c r="E79" s="2">
        <v>1.7042999999999999</v>
      </c>
      <c r="F79" s="2">
        <v>2.5024000000000002</v>
      </c>
      <c r="G79" s="2">
        <v>1.7878000000000001</v>
      </c>
      <c r="H79" s="2">
        <f t="shared" si="10"/>
        <v>0.71460000000000012</v>
      </c>
      <c r="I79" s="2">
        <f t="shared" si="11"/>
        <v>8.350000000000013E-2</v>
      </c>
      <c r="J79" s="7">
        <f t="shared" si="16"/>
        <v>0.10462348076682133</v>
      </c>
      <c r="K79" s="1">
        <f t="shared" si="12"/>
        <v>0.11470935059551372</v>
      </c>
    </row>
    <row r="80" spans="1:11" x14ac:dyDescent="0.25">
      <c r="A80" t="s">
        <v>89</v>
      </c>
      <c r="B80" s="2">
        <v>1.7101</v>
      </c>
      <c r="C80" s="2">
        <v>0.31130000000000002</v>
      </c>
      <c r="D80" s="2">
        <f t="shared" si="9"/>
        <v>0.18203613823752998</v>
      </c>
      <c r="E80" s="2">
        <v>1.7116</v>
      </c>
      <c r="F80" s="2">
        <v>2.5482</v>
      </c>
      <c r="G80" s="2">
        <v>1.8346</v>
      </c>
      <c r="H80" s="2">
        <f t="shared" si="10"/>
        <v>0.71360000000000001</v>
      </c>
      <c r="I80" s="2">
        <f>IF(C80="","",IF(F80="",C80,G80-E80))</f>
        <v>0.123</v>
      </c>
      <c r="J80" s="7">
        <f t="shared" si="16"/>
        <v>0.14702366722448004</v>
      </c>
      <c r="K80" s="1">
        <f t="shared" si="12"/>
        <v>0.19233802338392772</v>
      </c>
    </row>
    <row r="81" spans="1:11" x14ac:dyDescent="0.25">
      <c r="A81" t="s">
        <v>90</v>
      </c>
      <c r="B81" s="2">
        <v>1.6028</v>
      </c>
      <c r="C81" s="2">
        <v>0.3997</v>
      </c>
      <c r="D81" s="2">
        <f t="shared" si="9"/>
        <v>0.24937609183928125</v>
      </c>
      <c r="E81" s="2">
        <v>1.7119</v>
      </c>
      <c r="F81" s="2">
        <v>2.5933999999999999</v>
      </c>
      <c r="G81" s="2">
        <v>1.8846000000000001</v>
      </c>
      <c r="H81" s="2">
        <f t="shared" si="10"/>
        <v>0.70879999999999987</v>
      </c>
      <c r="I81" s="2">
        <f t="shared" si="11"/>
        <v>0.17270000000000008</v>
      </c>
      <c r="J81" s="7">
        <f t="shared" si="16"/>
        <v>0.19591605218377775</v>
      </c>
      <c r="K81" s="1">
        <f t="shared" si="12"/>
        <v>0.21437516026980488</v>
      </c>
    </row>
    <row r="82" spans="1:11" x14ac:dyDescent="0.25">
      <c r="A82" t="s">
        <v>91</v>
      </c>
      <c r="B82" s="2">
        <v>1.9097999999999999</v>
      </c>
      <c r="C82" s="2">
        <v>0.1013</v>
      </c>
      <c r="D82" s="2">
        <f t="shared" si="9"/>
        <v>5.3042203372080848E-2</v>
      </c>
      <c r="E82" s="2">
        <v>1.7097</v>
      </c>
      <c r="F82" s="2">
        <v>2.5005999999999999</v>
      </c>
      <c r="G82" s="2">
        <v>1.7485999999999999</v>
      </c>
      <c r="H82" s="2">
        <f t="shared" si="10"/>
        <v>0.752</v>
      </c>
      <c r="I82" s="2">
        <f t="shared" si="11"/>
        <v>3.8899999999999935E-2</v>
      </c>
      <c r="J82" s="7">
        <f t="shared" si="16"/>
        <v>4.9184473384751473E-2</v>
      </c>
      <c r="K82" s="1">
        <f t="shared" si="12"/>
        <v>7.2729444519265954E-2</v>
      </c>
    </row>
    <row r="83" spans="1:11" x14ac:dyDescent="0.25">
      <c r="A83" t="s">
        <v>92</v>
      </c>
      <c r="B83" s="2">
        <v>1.8023</v>
      </c>
      <c r="C83" s="2">
        <v>0.2039</v>
      </c>
      <c r="D83" s="2">
        <f t="shared" si="9"/>
        <v>0.11313321866503911</v>
      </c>
      <c r="E83" s="2">
        <v>1.7071000000000001</v>
      </c>
      <c r="F83" s="2">
        <v>2.5154000000000001</v>
      </c>
      <c r="G83" s="2">
        <v>1.7895000000000001</v>
      </c>
      <c r="H83" s="2">
        <f t="shared" si="10"/>
        <v>0.72589999999999999</v>
      </c>
      <c r="I83" s="2">
        <f t="shared" si="11"/>
        <v>8.2400000000000029E-2</v>
      </c>
      <c r="J83" s="7">
        <f t="shared" si="16"/>
        <v>0.10194234813806759</v>
      </c>
      <c r="K83" s="1">
        <f t="shared" si="12"/>
        <v>9.8917635854638475E-2</v>
      </c>
    </row>
    <row r="84" spans="1:11" x14ac:dyDescent="0.25">
      <c r="A84" t="s">
        <v>93</v>
      </c>
      <c r="B84" s="2">
        <v>1.7033</v>
      </c>
      <c r="C84" s="2">
        <v>0.31009999999999999</v>
      </c>
      <c r="D84" s="2">
        <f t="shared" si="9"/>
        <v>0.18205835730640521</v>
      </c>
      <c r="E84" s="2">
        <v>1.7232000000000001</v>
      </c>
      <c r="F84" s="2">
        <v>2.5211999999999999</v>
      </c>
      <c r="G84" s="2">
        <v>1.8442000000000001</v>
      </c>
      <c r="H84" s="2">
        <f t="shared" si="10"/>
        <v>0.67699999999999982</v>
      </c>
      <c r="I84" s="2">
        <f t="shared" si="11"/>
        <v>0.121</v>
      </c>
      <c r="J84" s="7">
        <f t="shared" si="16"/>
        <v>0.15162907268170428</v>
      </c>
      <c r="K84" s="1">
        <f t="shared" si="12"/>
        <v>0.16714027894631764</v>
      </c>
    </row>
    <row r="85" spans="1:11" x14ac:dyDescent="0.25">
      <c r="A85" t="s">
        <v>94</v>
      </c>
      <c r="B85" s="2">
        <v>1.603</v>
      </c>
      <c r="C85" s="2">
        <v>0.40600000000000003</v>
      </c>
      <c r="D85" s="2">
        <f t="shared" si="9"/>
        <v>0.25327510917030571</v>
      </c>
      <c r="E85" s="2">
        <v>1.7099</v>
      </c>
      <c r="F85" s="2">
        <v>2.5310000000000001</v>
      </c>
      <c r="G85" s="2">
        <v>1.8755999999999999</v>
      </c>
      <c r="H85" s="2">
        <f t="shared" si="10"/>
        <v>0.6554000000000002</v>
      </c>
      <c r="I85" s="2">
        <f t="shared" si="11"/>
        <v>0.16569999999999996</v>
      </c>
      <c r="J85" s="7">
        <f t="shared" si="16"/>
        <v>0.2018024601144805</v>
      </c>
      <c r="K85" s="1">
        <f t="shared" si="12"/>
        <v>0.20322821782386161</v>
      </c>
    </row>
    <row r="86" spans="1:11" x14ac:dyDescent="0.25">
      <c r="A86" t="s">
        <v>95</v>
      </c>
      <c r="B86" s="2">
        <v>1.9146000000000001</v>
      </c>
      <c r="C86" s="2">
        <v>0.12189999999999999</v>
      </c>
      <c r="D86" s="2">
        <f t="shared" si="9"/>
        <v>6.3668651415439245E-2</v>
      </c>
      <c r="E86" s="2">
        <v>1.7141</v>
      </c>
      <c r="F86" s="2">
        <v>2.4885000000000002</v>
      </c>
      <c r="G86" s="2">
        <v>1.7504</v>
      </c>
      <c r="H86" s="2">
        <f t="shared" si="10"/>
        <v>0.7381000000000002</v>
      </c>
      <c r="I86" s="2">
        <f t="shared" si="11"/>
        <v>3.6299999999999999E-2</v>
      </c>
      <c r="J86" s="7">
        <f t="shared" si="16"/>
        <v>4.6874999999999986E-2</v>
      </c>
      <c r="K86" s="1">
        <f t="shared" si="12"/>
        <v>0.26376640689089426</v>
      </c>
    </row>
    <row r="87" spans="1:11" x14ac:dyDescent="0.25">
      <c r="A87" t="s">
        <v>96</v>
      </c>
      <c r="B87" s="2">
        <v>1.8096000000000001</v>
      </c>
      <c r="C87" s="2">
        <v>0.2195</v>
      </c>
      <c r="D87" s="2">
        <f t="shared" si="9"/>
        <v>0.12129752431476569</v>
      </c>
      <c r="E87" s="2">
        <v>1.7161999999999999</v>
      </c>
      <c r="F87" s="2">
        <v>2.5110999999999999</v>
      </c>
      <c r="G87" s="2">
        <v>1.7972999999999999</v>
      </c>
      <c r="H87" s="2">
        <f t="shared" si="10"/>
        <v>0.71379999999999999</v>
      </c>
      <c r="I87" s="2">
        <f t="shared" si="11"/>
        <v>8.109999999999995E-2</v>
      </c>
      <c r="J87" s="7">
        <f t="shared" si="16"/>
        <v>0.10202541200150957</v>
      </c>
      <c r="K87" s="1">
        <f t="shared" si="12"/>
        <v>0.15888298151283956</v>
      </c>
    </row>
    <row r="88" spans="1:11" x14ac:dyDescent="0.25">
      <c r="A88" t="s">
        <v>97</v>
      </c>
      <c r="B88" s="2">
        <v>1.7030000000000001</v>
      </c>
      <c r="C88" s="2">
        <v>0.31130000000000002</v>
      </c>
      <c r="D88" s="2">
        <f t="shared" si="9"/>
        <v>0.18279506752789196</v>
      </c>
      <c r="E88" s="2">
        <v>1.7157</v>
      </c>
      <c r="F88" s="2">
        <v>2.5121000000000002</v>
      </c>
      <c r="G88" s="2">
        <v>1.8136000000000001</v>
      </c>
      <c r="H88" s="2">
        <f t="shared" si="10"/>
        <v>0.69850000000000012</v>
      </c>
      <c r="I88" s="2">
        <f t="shared" si="11"/>
        <v>9.7900000000000098E-2</v>
      </c>
      <c r="J88" s="7">
        <f t="shared" si="16"/>
        <v>0.1229281767955802</v>
      </c>
      <c r="K88" s="1">
        <f t="shared" si="12"/>
        <v>0.32750823937400231</v>
      </c>
    </row>
    <row r="89" spans="1:11" x14ac:dyDescent="0.25">
      <c r="A89" t="s">
        <v>98</v>
      </c>
      <c r="B89" s="2">
        <v>1.7</v>
      </c>
      <c r="C89" s="2">
        <v>0.43219999999999997</v>
      </c>
      <c r="D89" s="2">
        <f t="shared" si="9"/>
        <v>0.25423529411764706</v>
      </c>
      <c r="E89" s="2">
        <v>1.722</v>
      </c>
      <c r="F89" s="2">
        <v>2.6261000000000001</v>
      </c>
      <c r="G89" s="2">
        <v>1.9091</v>
      </c>
      <c r="H89" s="2">
        <f t="shared" si="10"/>
        <v>0.71700000000000008</v>
      </c>
      <c r="I89" s="2">
        <f t="shared" si="11"/>
        <v>0.18710000000000004</v>
      </c>
      <c r="J89" s="7">
        <f t="shared" si="16"/>
        <v>0.20694613427718175</v>
      </c>
      <c r="K89" s="1">
        <f t="shared" si="12"/>
        <v>0.1860054875723994</v>
      </c>
    </row>
    <row r="90" spans="1:11" x14ac:dyDescent="0.25">
      <c r="A90" t="s">
        <v>99</v>
      </c>
      <c r="B90" s="2">
        <v>1.909</v>
      </c>
      <c r="C90" s="2">
        <v>0.1028</v>
      </c>
      <c r="D90" s="2">
        <f t="shared" si="9"/>
        <v>5.3850183342063908E-2</v>
      </c>
      <c r="E90" s="2">
        <v>1.7079</v>
      </c>
      <c r="F90" s="2">
        <v>2.4702999999999999</v>
      </c>
      <c r="G90" s="2">
        <v>1.7459</v>
      </c>
      <c r="H90" s="2">
        <f t="shared" si="10"/>
        <v>0.72439999999999993</v>
      </c>
      <c r="I90" s="2">
        <f t="shared" si="11"/>
        <v>3.8000000000000034E-2</v>
      </c>
      <c r="J90" s="7">
        <f t="shared" si="16"/>
        <v>4.9842602308499524E-2</v>
      </c>
      <c r="K90" s="1">
        <f t="shared" si="12"/>
        <v>7.4420935730295804E-2</v>
      </c>
    </row>
    <row r="91" spans="1:11" x14ac:dyDescent="0.25">
      <c r="A91" t="s">
        <v>100</v>
      </c>
      <c r="B91" s="2">
        <v>1.8119000000000001</v>
      </c>
      <c r="C91" s="2">
        <v>0.22509999999999999</v>
      </c>
      <c r="D91" s="2">
        <f t="shared" si="9"/>
        <v>0.12423422926210055</v>
      </c>
      <c r="E91" s="2">
        <v>1.7105999999999999</v>
      </c>
      <c r="F91" s="2">
        <v>2.5198999999999998</v>
      </c>
      <c r="G91" s="2">
        <v>1.7951999999999999</v>
      </c>
      <c r="H91" s="2">
        <f t="shared" si="10"/>
        <v>0.7246999999999999</v>
      </c>
      <c r="I91" s="2">
        <f t="shared" si="11"/>
        <v>8.4600000000000009E-2</v>
      </c>
      <c r="J91" s="7">
        <f t="shared" si="16"/>
        <v>0.10453478314592861</v>
      </c>
      <c r="K91" s="1">
        <f t="shared" si="12"/>
        <v>0.15856697653439336</v>
      </c>
    </row>
    <row r="92" spans="1:11" x14ac:dyDescent="0.25">
      <c r="A92" t="s">
        <v>101</v>
      </c>
      <c r="B92" s="2">
        <v>1.7051000000000001</v>
      </c>
      <c r="C92" s="2">
        <v>0.31559999999999999</v>
      </c>
      <c r="D92" s="2">
        <f t="shared" si="9"/>
        <v>0.18509178347311006</v>
      </c>
      <c r="E92" s="2">
        <v>1.7269000000000001</v>
      </c>
      <c r="F92" s="2">
        <v>2.5485000000000002</v>
      </c>
      <c r="G92" s="2">
        <v>1.8483000000000001</v>
      </c>
      <c r="H92" s="2">
        <f t="shared" ref="H92:H123" si="17">IF(B92="","",IF(E92="",B92,F92-G92))</f>
        <v>0.70020000000000016</v>
      </c>
      <c r="I92" s="2">
        <f t="shared" ref="I92:I123" si="18">IF(C92="","",IF(F92="",C92,G92-E92))</f>
        <v>0.12139999999999995</v>
      </c>
      <c r="J92" s="7">
        <f t="shared" si="16"/>
        <v>0.14776046738072046</v>
      </c>
      <c r="K92" s="1">
        <f t="shared" si="12"/>
        <v>0.20169083355238757</v>
      </c>
    </row>
    <row r="93" spans="1:11" x14ac:dyDescent="0.25">
      <c r="A93" t="s">
        <v>102</v>
      </c>
      <c r="B93" s="2">
        <v>1.6086</v>
      </c>
      <c r="C93" s="2">
        <v>0.4163</v>
      </c>
      <c r="D93" s="2">
        <f t="shared" ref="D93:D124" si="19">C93/B93</f>
        <v>0.25879646897923658</v>
      </c>
      <c r="E93" s="2">
        <v>1.7194</v>
      </c>
      <c r="F93" s="2">
        <v>2.5394000000000001</v>
      </c>
      <c r="G93" s="2">
        <v>1.8669</v>
      </c>
      <c r="H93" s="2">
        <f t="shared" si="17"/>
        <v>0.6725000000000001</v>
      </c>
      <c r="I93" s="2">
        <f t="shared" si="18"/>
        <v>0.14749999999999996</v>
      </c>
      <c r="J93" s="7">
        <f t="shared" si="16"/>
        <v>0.17987804878048774</v>
      </c>
      <c r="K93" s="1">
        <f t="shared" ref="K93:K124" si="20">(D93-J93)/D93</f>
        <v>0.30494396044128608</v>
      </c>
    </row>
    <row r="94" spans="1:11" x14ac:dyDescent="0.25">
      <c r="A94" t="s">
        <v>103</v>
      </c>
      <c r="B94" s="2">
        <v>1.8905000000000001</v>
      </c>
      <c r="C94" s="2">
        <v>0.1145</v>
      </c>
      <c r="D94" s="2">
        <f t="shared" si="19"/>
        <v>6.0565987833906376E-2</v>
      </c>
      <c r="E94" s="2">
        <v>1.7189000000000001</v>
      </c>
      <c r="F94" s="2">
        <v>2.5021</v>
      </c>
      <c r="G94" s="2">
        <v>1.7642</v>
      </c>
      <c r="H94" s="2">
        <f t="shared" si="17"/>
        <v>0.7379</v>
      </c>
      <c r="I94" s="2">
        <f t="shared" si="18"/>
        <v>4.5299999999999896E-2</v>
      </c>
      <c r="J94" s="7">
        <f t="shared" si="16"/>
        <v>5.7839632277834396E-2</v>
      </c>
      <c r="K94" s="1">
        <f t="shared" si="20"/>
        <v>4.501463038213168E-2</v>
      </c>
    </row>
    <row r="95" spans="1:11" x14ac:dyDescent="0.25">
      <c r="A95" t="s">
        <v>104</v>
      </c>
      <c r="B95" s="2">
        <v>1.8165</v>
      </c>
      <c r="C95" s="2">
        <v>0.20169999999999999</v>
      </c>
      <c r="D95" s="2">
        <f t="shared" si="19"/>
        <v>0.11103770988164051</v>
      </c>
      <c r="E95" s="2">
        <v>1.7143999999999999</v>
      </c>
      <c r="F95" s="2">
        <v>2.5495000000000001</v>
      </c>
      <c r="G95" s="2">
        <v>1.7977000000000001</v>
      </c>
      <c r="H95" s="2">
        <f t="shared" si="17"/>
        <v>0.75180000000000002</v>
      </c>
      <c r="I95" s="2">
        <f t="shared" si="18"/>
        <v>8.3300000000000152E-2</v>
      </c>
      <c r="J95" s="7">
        <f t="shared" si="16"/>
        <v>9.9748533109807372E-2</v>
      </c>
      <c r="K95" s="1">
        <f t="shared" si="20"/>
        <v>0.10166975511172481</v>
      </c>
    </row>
    <row r="96" spans="1:11" x14ac:dyDescent="0.25">
      <c r="A96" t="s">
        <v>105</v>
      </c>
      <c r="B96" s="2">
        <v>1.7131000000000001</v>
      </c>
      <c r="C96" s="2">
        <v>0.3075</v>
      </c>
      <c r="D96" s="2">
        <f t="shared" si="19"/>
        <v>0.17949915358122701</v>
      </c>
      <c r="E96" s="2">
        <v>1.7149000000000001</v>
      </c>
      <c r="F96" s="2">
        <v>2.5434000000000001</v>
      </c>
      <c r="G96" s="2">
        <v>1.8588</v>
      </c>
      <c r="H96" s="2">
        <f t="shared" si="17"/>
        <v>0.6846000000000001</v>
      </c>
      <c r="I96" s="2">
        <f t="shared" si="18"/>
        <v>0.14389999999999992</v>
      </c>
      <c r="J96" s="7">
        <f t="shared" si="16"/>
        <v>0.17368738684369331</v>
      </c>
      <c r="K96" s="1">
        <f t="shared" si="20"/>
        <v>3.237768324575277E-2</v>
      </c>
    </row>
    <row r="97" spans="1:11" x14ac:dyDescent="0.25">
      <c r="A97" t="s">
        <v>106</v>
      </c>
      <c r="B97" s="2">
        <v>1.6032999999999999</v>
      </c>
      <c r="C97" s="2">
        <v>0.40279999999999999</v>
      </c>
      <c r="D97" s="2">
        <f t="shared" si="19"/>
        <v>0.25123183434167029</v>
      </c>
      <c r="E97" s="2">
        <v>1.7305999999999999</v>
      </c>
      <c r="F97" s="2">
        <v>2.6111</v>
      </c>
      <c r="G97" s="2">
        <v>1.9121999999999999</v>
      </c>
      <c r="H97" s="2">
        <f t="shared" si="17"/>
        <v>0.69890000000000008</v>
      </c>
      <c r="I97" s="2">
        <f t="shared" si="18"/>
        <v>0.18159999999999998</v>
      </c>
      <c r="J97" s="7">
        <f t="shared" si="16"/>
        <v>0.20624645088018168</v>
      </c>
      <c r="K97" s="1">
        <f t="shared" si="20"/>
        <v>0.17905924851987265</v>
      </c>
    </row>
    <row r="98" spans="1:11" x14ac:dyDescent="0.25">
      <c r="A98" t="s">
        <v>107</v>
      </c>
      <c r="B98" s="2">
        <v>1.9104000000000001</v>
      </c>
      <c r="C98" s="2">
        <v>0.1046</v>
      </c>
      <c r="D98" s="2">
        <f t="shared" si="19"/>
        <v>5.4752931323283079E-2</v>
      </c>
      <c r="E98" s="2">
        <v>1.7036</v>
      </c>
      <c r="F98" s="2">
        <v>2.4956</v>
      </c>
      <c r="G98" s="2">
        <v>1.7433000000000001</v>
      </c>
      <c r="H98" s="2">
        <f t="shared" si="17"/>
        <v>0.75229999999999997</v>
      </c>
      <c r="I98" s="2">
        <f t="shared" si="18"/>
        <v>3.9700000000000069E-2</v>
      </c>
      <c r="J98" s="7">
        <f t="shared" si="16"/>
        <v>5.0126262626262713E-2</v>
      </c>
      <c r="K98" s="1">
        <f t="shared" si="20"/>
        <v>8.4500840141373865E-2</v>
      </c>
    </row>
    <row r="99" spans="1:11" x14ac:dyDescent="0.25">
      <c r="A99" t="s">
        <v>108</v>
      </c>
      <c r="B99" s="2">
        <v>1.8075000000000001</v>
      </c>
      <c r="C99" s="2">
        <v>0.21829999999999999</v>
      </c>
      <c r="D99" s="2">
        <f t="shared" si="19"/>
        <v>0.12077455048409404</v>
      </c>
      <c r="E99" s="2">
        <v>1.7056</v>
      </c>
      <c r="F99" s="2">
        <v>2.5003000000000002</v>
      </c>
      <c r="G99" s="2">
        <v>1.7968</v>
      </c>
      <c r="H99" s="2">
        <f t="shared" si="17"/>
        <v>0.70350000000000024</v>
      </c>
      <c r="I99" s="2">
        <f t="shared" si="18"/>
        <v>9.1199999999999948E-2</v>
      </c>
      <c r="J99" s="7">
        <f t="shared" si="16"/>
        <v>0.11476028690071716</v>
      </c>
      <c r="K99" s="1">
        <f t="shared" si="20"/>
        <v>4.9797441259522277E-2</v>
      </c>
    </row>
    <row r="100" spans="1:11" x14ac:dyDescent="0.25">
      <c r="A100" t="s">
        <v>109</v>
      </c>
      <c r="B100" s="2">
        <v>1.7162999999999999</v>
      </c>
      <c r="C100" s="2">
        <v>0.31459999999999999</v>
      </c>
      <c r="D100" s="2">
        <f t="shared" si="19"/>
        <v>0.18330128765367359</v>
      </c>
      <c r="E100" s="2">
        <v>1.7050000000000001</v>
      </c>
      <c r="F100" s="2">
        <v>2.532</v>
      </c>
      <c r="G100" s="2">
        <v>1.8327</v>
      </c>
      <c r="H100" s="2">
        <f t="shared" si="17"/>
        <v>0.69930000000000003</v>
      </c>
      <c r="I100" s="2">
        <f t="shared" si="18"/>
        <v>0.12769999999999992</v>
      </c>
      <c r="J100" s="7">
        <f t="shared" si="16"/>
        <v>0.15441354292623935</v>
      </c>
      <c r="K100" s="1">
        <f t="shared" si="20"/>
        <v>0.15759706381339922</v>
      </c>
    </row>
    <row r="101" spans="1:11" x14ac:dyDescent="0.25">
      <c r="A101" t="s">
        <v>110</v>
      </c>
      <c r="B101" s="2">
        <v>1.601</v>
      </c>
      <c r="C101" s="2">
        <v>0.4032</v>
      </c>
      <c r="D101" s="2">
        <f t="shared" si="19"/>
        <v>0.25184259837601497</v>
      </c>
      <c r="E101" s="2">
        <v>1.7162999999999999</v>
      </c>
      <c r="F101" s="2">
        <v>2.5749</v>
      </c>
      <c r="G101" s="2">
        <v>1.8989</v>
      </c>
      <c r="H101" s="2">
        <f t="shared" si="17"/>
        <v>0.67599999999999993</v>
      </c>
      <c r="I101" s="2">
        <f t="shared" si="18"/>
        <v>0.1826000000000001</v>
      </c>
      <c r="J101" s="7">
        <f t="shared" si="16"/>
        <v>0.21267179128814359</v>
      </c>
      <c r="K101" s="1">
        <f t="shared" si="20"/>
        <v>0.15553686048532261</v>
      </c>
    </row>
    <row r="102" spans="1:11" x14ac:dyDescent="0.25">
      <c r="A102" t="s">
        <v>111</v>
      </c>
      <c r="B102" s="2">
        <v>1.9104000000000001</v>
      </c>
      <c r="C102" s="2">
        <v>0.11169999999999999</v>
      </c>
      <c r="D102" s="2">
        <f t="shared" si="19"/>
        <v>5.8469430485762135E-2</v>
      </c>
      <c r="E102" s="2">
        <v>1.7116</v>
      </c>
      <c r="F102" s="2">
        <v>2.5394999999999999</v>
      </c>
      <c r="G102" s="2">
        <v>1.7503</v>
      </c>
      <c r="H102" s="2">
        <f t="shared" si="17"/>
        <v>0.7891999999999999</v>
      </c>
      <c r="I102" s="2">
        <f t="shared" si="18"/>
        <v>3.8699999999999957E-2</v>
      </c>
      <c r="J102" s="7">
        <f t="shared" si="16"/>
        <v>4.6744775939123039E-2</v>
      </c>
      <c r="K102" s="1">
        <f t="shared" si="20"/>
        <v>0.20052623138674425</v>
      </c>
    </row>
    <row r="103" spans="1:11" x14ac:dyDescent="0.25">
      <c r="A103" t="s">
        <v>112</v>
      </c>
      <c r="B103" s="2">
        <v>1.7929999999999999</v>
      </c>
      <c r="C103" s="2">
        <v>0.20780000000000001</v>
      </c>
      <c r="D103" s="2">
        <f t="shared" si="19"/>
        <v>0.1158951477969883</v>
      </c>
      <c r="E103" s="2">
        <v>1.7135</v>
      </c>
      <c r="F103" s="2">
        <v>2.4988999999999999</v>
      </c>
      <c r="G103" s="2">
        <v>1.7735000000000001</v>
      </c>
      <c r="H103" s="2">
        <f t="shared" si="17"/>
        <v>0.72539999999999982</v>
      </c>
      <c r="I103" s="2">
        <f t="shared" si="18"/>
        <v>6.0000000000000053E-2</v>
      </c>
      <c r="J103" s="7">
        <f t="shared" si="16"/>
        <v>7.6394194041252944E-2</v>
      </c>
      <c r="K103" s="1">
        <f t="shared" si="20"/>
        <v>0.34083354227157597</v>
      </c>
    </row>
    <row r="104" spans="1:11" x14ac:dyDescent="0.25">
      <c r="A104" t="s">
        <v>113</v>
      </c>
      <c r="B104" s="2">
        <v>1.7182999999999999</v>
      </c>
      <c r="C104" s="2">
        <v>0.3256</v>
      </c>
      <c r="D104" s="2">
        <f t="shared" si="19"/>
        <v>0.18948961182564164</v>
      </c>
      <c r="E104" s="2">
        <v>1.7202</v>
      </c>
      <c r="F104" s="2">
        <v>2.5188000000000001</v>
      </c>
      <c r="G104" s="2">
        <v>1.8292999999999999</v>
      </c>
      <c r="H104" s="2">
        <f t="shared" si="17"/>
        <v>0.68950000000000022</v>
      </c>
      <c r="I104" s="2">
        <f t="shared" si="18"/>
        <v>0.10909999999999997</v>
      </c>
      <c r="J104" s="7">
        <f t="shared" si="16"/>
        <v>0.13661407463060349</v>
      </c>
      <c r="K104" s="1">
        <f t="shared" si="20"/>
        <v>0.27904187826238958</v>
      </c>
    </row>
    <row r="105" spans="1:11" x14ac:dyDescent="0.25">
      <c r="A105" t="s">
        <v>114</v>
      </c>
      <c r="B105" s="2">
        <v>1.6049</v>
      </c>
      <c r="C105" s="2">
        <v>0.40820000000000001</v>
      </c>
      <c r="D105" s="2">
        <f t="shared" si="19"/>
        <v>0.25434606517540032</v>
      </c>
      <c r="E105" s="2">
        <v>1.7234</v>
      </c>
      <c r="F105" s="2">
        <v>2.5642999999999998</v>
      </c>
      <c r="G105" s="2">
        <v>1.8754999999999999</v>
      </c>
      <c r="H105" s="2">
        <f t="shared" si="17"/>
        <v>0.68879999999999986</v>
      </c>
      <c r="I105" s="2">
        <f t="shared" si="18"/>
        <v>0.1520999999999999</v>
      </c>
      <c r="J105" s="7">
        <f t="shared" si="16"/>
        <v>0.18087763110952546</v>
      </c>
      <c r="K105" s="1">
        <f t="shared" si="20"/>
        <v>0.28885225338638554</v>
      </c>
    </row>
    <row r="106" spans="1:11" x14ac:dyDescent="0.25">
      <c r="A106" t="s">
        <v>115</v>
      </c>
      <c r="B106" s="2">
        <v>1.9023000000000001</v>
      </c>
      <c r="C106" s="2">
        <v>0.11070000000000001</v>
      </c>
      <c r="D106" s="2">
        <f t="shared" si="19"/>
        <v>5.8192714082952214E-2</v>
      </c>
      <c r="E106" s="2">
        <v>1.7246999999999999</v>
      </c>
      <c r="F106" s="2">
        <v>2.5514999999999999</v>
      </c>
      <c r="G106" s="2">
        <v>1.7673000000000001</v>
      </c>
      <c r="H106" s="2">
        <f t="shared" si="17"/>
        <v>0.78419999999999979</v>
      </c>
      <c r="I106" s="2">
        <f t="shared" si="18"/>
        <v>4.2600000000000193E-2</v>
      </c>
      <c r="J106" s="7">
        <f t="shared" si="16"/>
        <v>5.1523947750363078E-2</v>
      </c>
      <c r="K106" s="1">
        <f t="shared" si="20"/>
        <v>0.11459796020311033</v>
      </c>
    </row>
    <row r="107" spans="1:11" x14ac:dyDescent="0.25">
      <c r="A107" t="s">
        <v>116</v>
      </c>
      <c r="B107" s="2">
        <v>1.7949999999999999</v>
      </c>
      <c r="C107" s="2">
        <v>0.2011</v>
      </c>
      <c r="D107" s="2">
        <f t="shared" si="19"/>
        <v>0.11203342618384401</v>
      </c>
      <c r="E107" s="2">
        <v>1.7204999999999999</v>
      </c>
      <c r="F107" s="2">
        <v>2.5278999999999998</v>
      </c>
      <c r="G107" s="2">
        <v>1.7964</v>
      </c>
      <c r="H107" s="2">
        <f t="shared" si="17"/>
        <v>0.73149999999999982</v>
      </c>
      <c r="I107" s="2">
        <f t="shared" si="18"/>
        <v>7.5900000000000079E-2</v>
      </c>
      <c r="J107" s="7">
        <f t="shared" si="16"/>
        <v>9.4005449591280765E-2</v>
      </c>
      <c r="K107" s="1">
        <f t="shared" si="20"/>
        <v>0.1609160516342667</v>
      </c>
    </row>
    <row r="108" spans="1:11" x14ac:dyDescent="0.25">
      <c r="A108" t="s">
        <v>117</v>
      </c>
      <c r="B108" s="2">
        <v>1.7105999999999999</v>
      </c>
      <c r="C108" s="2">
        <v>0.33379999999999999</v>
      </c>
      <c r="D108" s="2">
        <f t="shared" si="19"/>
        <v>0.19513620951712848</v>
      </c>
      <c r="E108" s="2">
        <v>1.7164999999999999</v>
      </c>
      <c r="F108" s="2">
        <v>2.5487000000000002</v>
      </c>
      <c r="G108" s="2">
        <v>1.8466</v>
      </c>
      <c r="H108" s="2">
        <f t="shared" si="17"/>
        <v>0.70210000000000017</v>
      </c>
      <c r="I108" s="2">
        <f t="shared" si="18"/>
        <v>0.1301000000000001</v>
      </c>
      <c r="J108" s="7">
        <f t="shared" si="16"/>
        <v>0.15633261235279988</v>
      </c>
      <c r="K108" s="1">
        <f t="shared" si="20"/>
        <v>0.19885390446165521</v>
      </c>
    </row>
    <row r="109" spans="1:11" x14ac:dyDescent="0.25">
      <c r="A109" t="s">
        <v>118</v>
      </c>
      <c r="B109" s="2">
        <v>1.6053999999999999</v>
      </c>
      <c r="C109" s="2">
        <v>0.42299999999999999</v>
      </c>
      <c r="D109" s="2">
        <f t="shared" si="19"/>
        <v>0.26348573564220756</v>
      </c>
      <c r="E109" s="2">
        <v>1.72</v>
      </c>
      <c r="F109" s="2">
        <v>2.5463</v>
      </c>
      <c r="G109" s="2">
        <v>1.8743000000000001</v>
      </c>
      <c r="H109" s="2">
        <f t="shared" si="17"/>
        <v>0.67199999999999993</v>
      </c>
      <c r="I109" s="2">
        <f t="shared" si="18"/>
        <v>0.1543000000000001</v>
      </c>
      <c r="J109" s="7">
        <f t="shared" si="16"/>
        <v>0.18673605228125389</v>
      </c>
      <c r="K109" s="1">
        <f t="shared" si="20"/>
        <v>0.29128591410797877</v>
      </c>
    </row>
    <row r="110" spans="1:11" x14ac:dyDescent="0.25">
      <c r="A110" t="s">
        <v>119</v>
      </c>
      <c r="B110" s="2">
        <v>1.8975</v>
      </c>
      <c r="C110" s="2">
        <v>0.108</v>
      </c>
      <c r="D110" s="2">
        <f t="shared" si="19"/>
        <v>5.6916996047430828E-2</v>
      </c>
      <c r="E110" s="2">
        <v>1.7124999999999999</v>
      </c>
      <c r="F110" s="2">
        <v>2.4740000000000002</v>
      </c>
      <c r="G110" s="2">
        <v>1.7524999999999999</v>
      </c>
      <c r="H110" s="2">
        <f t="shared" si="17"/>
        <v>0.72150000000000025</v>
      </c>
      <c r="I110" s="2">
        <f t="shared" si="18"/>
        <v>4.0000000000000036E-2</v>
      </c>
      <c r="J110" s="7">
        <f t="shared" si="16"/>
        <v>5.2527905449770214E-2</v>
      </c>
      <c r="K110" s="1">
        <f t="shared" si="20"/>
        <v>7.7113883417231618E-2</v>
      </c>
    </row>
    <row r="111" spans="1:11" x14ac:dyDescent="0.25">
      <c r="A111" t="s">
        <v>120</v>
      </c>
      <c r="B111" s="2">
        <v>1.8031999999999999</v>
      </c>
      <c r="C111" s="2">
        <v>0.2044</v>
      </c>
      <c r="D111" s="2">
        <f t="shared" si="19"/>
        <v>0.11335403726708075</v>
      </c>
      <c r="E111" s="2">
        <v>1.718</v>
      </c>
      <c r="F111" s="2">
        <v>2.5470999999999999</v>
      </c>
      <c r="G111" s="2">
        <v>1.8041</v>
      </c>
      <c r="H111" s="2">
        <f t="shared" si="17"/>
        <v>0.74299999999999988</v>
      </c>
      <c r="I111" s="2">
        <f t="shared" si="18"/>
        <v>8.6100000000000065E-2</v>
      </c>
      <c r="J111" s="7">
        <f t="shared" si="16"/>
        <v>0.10384754553129909</v>
      </c>
      <c r="K111" s="1">
        <f t="shared" si="20"/>
        <v>8.3865488737580693E-2</v>
      </c>
    </row>
    <row r="112" spans="1:11" x14ac:dyDescent="0.25">
      <c r="A112" t="s">
        <v>121</v>
      </c>
      <c r="B112" s="2">
        <v>1.718</v>
      </c>
      <c r="C112" s="2">
        <v>0.30420000000000003</v>
      </c>
      <c r="D112" s="2">
        <f t="shared" si="19"/>
        <v>0.17706635622817232</v>
      </c>
      <c r="E112" s="2">
        <v>1.7137</v>
      </c>
      <c r="F112" s="2">
        <v>2.5207999999999999</v>
      </c>
      <c r="G112" s="2">
        <v>1.8414999999999999</v>
      </c>
      <c r="H112" s="2">
        <f t="shared" si="17"/>
        <v>0.67930000000000001</v>
      </c>
      <c r="I112" s="2">
        <f t="shared" si="18"/>
        <v>0.12779999999999991</v>
      </c>
      <c r="J112" s="7">
        <f t="shared" si="16"/>
        <v>0.15834469086854161</v>
      </c>
      <c r="K112" s="1">
        <f t="shared" si="20"/>
        <v>0.10573248220856528</v>
      </c>
    </row>
    <row r="113" spans="1:11" x14ac:dyDescent="0.25">
      <c r="A113" t="s">
        <v>122</v>
      </c>
      <c r="B113" s="2">
        <v>1.6061000000000001</v>
      </c>
      <c r="C113" s="2">
        <v>0.4007</v>
      </c>
      <c r="D113" s="2">
        <f t="shared" si="19"/>
        <v>0.24948633335408754</v>
      </c>
      <c r="E113" s="2">
        <v>1.7084999999999999</v>
      </c>
      <c r="F113" s="2">
        <v>2.5916000000000001</v>
      </c>
      <c r="G113" s="2">
        <v>1.8900999999999999</v>
      </c>
      <c r="H113" s="2">
        <f t="shared" si="17"/>
        <v>0.70150000000000023</v>
      </c>
      <c r="I113" s="2">
        <f t="shared" si="18"/>
        <v>0.18159999999999998</v>
      </c>
      <c r="J113" s="7">
        <f t="shared" si="16"/>
        <v>0.2056392254557807</v>
      </c>
      <c r="K113" s="1">
        <f t="shared" si="20"/>
        <v>0.1757495382966574</v>
      </c>
    </row>
    <row r="114" spans="1:11" x14ac:dyDescent="0.25">
      <c r="A114" t="s">
        <v>123</v>
      </c>
      <c r="B114" s="2">
        <v>1.9146000000000001</v>
      </c>
      <c r="C114" s="2">
        <v>0.1002</v>
      </c>
      <c r="D114" s="2">
        <f t="shared" si="19"/>
        <v>5.233469131933563E-2</v>
      </c>
      <c r="E114" s="2">
        <v>1.7175</v>
      </c>
      <c r="F114" s="2">
        <v>2.5051999999999999</v>
      </c>
      <c r="G114" s="2">
        <v>1.7563</v>
      </c>
      <c r="H114" s="2">
        <f t="shared" si="17"/>
        <v>0.7488999999999999</v>
      </c>
      <c r="I114" s="2">
        <f t="shared" si="18"/>
        <v>3.8799999999999946E-2</v>
      </c>
      <c r="J114" s="7">
        <f t="shared" si="16"/>
        <v>4.925733147137229E-2</v>
      </c>
      <c r="K114" s="1">
        <f t="shared" si="20"/>
        <v>5.8801528591922267E-2</v>
      </c>
    </row>
    <row r="115" spans="1:11" x14ac:dyDescent="0.25">
      <c r="A115" t="s">
        <v>124</v>
      </c>
      <c r="B115" s="2">
        <v>1.8191999999999999</v>
      </c>
      <c r="C115" s="2">
        <v>0.20280000000000001</v>
      </c>
      <c r="D115" s="2">
        <f t="shared" si="19"/>
        <v>0.11147757255936676</v>
      </c>
      <c r="E115" s="2">
        <v>1.71</v>
      </c>
      <c r="F115" s="2">
        <v>2.5268000000000002</v>
      </c>
      <c r="G115" s="2">
        <v>1.7916000000000001</v>
      </c>
      <c r="H115" s="2">
        <f t="shared" si="17"/>
        <v>0.73520000000000008</v>
      </c>
      <c r="I115" s="2">
        <f t="shared" si="18"/>
        <v>8.1600000000000117E-2</v>
      </c>
      <c r="J115" s="7">
        <f t="shared" si="16"/>
        <v>9.9902056807052025E-2</v>
      </c>
      <c r="K115" s="1">
        <f t="shared" si="20"/>
        <v>0.1038371708905866</v>
      </c>
    </row>
    <row r="116" spans="1:11" x14ac:dyDescent="0.25">
      <c r="A116" t="s">
        <v>125</v>
      </c>
      <c r="B116" s="2">
        <v>1.6995</v>
      </c>
      <c r="C116" s="2">
        <v>0.30769999999999997</v>
      </c>
      <c r="D116" s="2">
        <f t="shared" si="19"/>
        <v>0.18105325095616356</v>
      </c>
      <c r="E116" s="2">
        <v>1.7164999999999999</v>
      </c>
      <c r="F116" s="2">
        <v>2.5489999999999999</v>
      </c>
      <c r="G116" s="2">
        <v>1.8465</v>
      </c>
      <c r="H116" s="2">
        <f t="shared" si="17"/>
        <v>0.7024999999999999</v>
      </c>
      <c r="I116" s="2">
        <f t="shared" si="18"/>
        <v>0.13000000000000012</v>
      </c>
      <c r="J116" s="7">
        <f t="shared" si="16"/>
        <v>0.1561561561561563</v>
      </c>
      <c r="K116" s="1">
        <f t="shared" si="20"/>
        <v>0.13751255317716071</v>
      </c>
    </row>
    <row r="117" spans="1:11" x14ac:dyDescent="0.25">
      <c r="A117" t="s">
        <v>126</v>
      </c>
      <c r="B117" s="2">
        <v>1.5983000000000001</v>
      </c>
      <c r="C117" s="2">
        <v>0.41689999999999999</v>
      </c>
      <c r="D117" s="2">
        <f t="shared" si="19"/>
        <v>0.26083964211975225</v>
      </c>
      <c r="E117" s="2">
        <v>1.7169000000000001</v>
      </c>
      <c r="F117" s="2">
        <v>2.5895000000000001</v>
      </c>
      <c r="G117" s="2">
        <v>1.8995</v>
      </c>
      <c r="H117" s="2">
        <f t="shared" si="17"/>
        <v>0.69000000000000017</v>
      </c>
      <c r="I117" s="2">
        <f t="shared" si="18"/>
        <v>0.18259999999999987</v>
      </c>
      <c r="J117" s="7">
        <f t="shared" si="16"/>
        <v>0.20925968370387332</v>
      </c>
      <c r="K117" s="1">
        <f t="shared" si="20"/>
        <v>0.19774585640705034</v>
      </c>
    </row>
    <row r="118" spans="1:11" x14ac:dyDescent="0.25">
      <c r="A118" t="s">
        <v>127</v>
      </c>
      <c r="B118" s="2">
        <v>1.9081999999999999</v>
      </c>
      <c r="C118" s="2">
        <v>0.1014</v>
      </c>
      <c r="D118" s="2">
        <f t="shared" si="19"/>
        <v>5.3139083953464006E-2</v>
      </c>
      <c r="E118" s="2">
        <v>1.7215</v>
      </c>
      <c r="F118" s="2">
        <v>2.4788999999999999</v>
      </c>
      <c r="G118" s="2">
        <v>1.7574000000000001</v>
      </c>
      <c r="H118" s="2">
        <f t="shared" si="17"/>
        <v>0.72149999999999981</v>
      </c>
      <c r="I118" s="2">
        <f t="shared" si="18"/>
        <v>3.5900000000000043E-2</v>
      </c>
      <c r="J118" s="7">
        <f t="shared" si="16"/>
        <v>4.7398996567203658E-2</v>
      </c>
      <c r="K118" s="1">
        <f t="shared" si="20"/>
        <v>0.10802006657260349</v>
      </c>
    </row>
    <row r="119" spans="1:11" x14ac:dyDescent="0.25">
      <c r="A119" t="s">
        <v>128</v>
      </c>
      <c r="B119" s="2">
        <v>1.7972999999999999</v>
      </c>
      <c r="C119" s="2">
        <v>0.20030000000000001</v>
      </c>
      <c r="D119" s="2">
        <f t="shared" si="19"/>
        <v>0.11144494519557115</v>
      </c>
      <c r="E119" s="2">
        <v>1.7244999999999999</v>
      </c>
      <c r="F119" s="2">
        <v>2.5226000000000002</v>
      </c>
      <c r="G119" s="2">
        <v>1.8076000000000001</v>
      </c>
      <c r="H119" s="2">
        <f t="shared" si="17"/>
        <v>0.71500000000000008</v>
      </c>
      <c r="I119" s="2">
        <f t="shared" si="18"/>
        <v>8.3100000000000174E-2</v>
      </c>
      <c r="J119" s="7">
        <f t="shared" si="16"/>
        <v>0.10412229043979469</v>
      </c>
      <c r="K119" s="1">
        <f t="shared" si="20"/>
        <v>6.5706477246914724E-2</v>
      </c>
    </row>
    <row r="120" spans="1:11" x14ac:dyDescent="0.25">
      <c r="A120" t="s">
        <v>129</v>
      </c>
      <c r="B120" s="2">
        <v>1.698</v>
      </c>
      <c r="C120" s="2">
        <v>0.31290000000000001</v>
      </c>
      <c r="D120" s="2">
        <f t="shared" si="19"/>
        <v>0.1842756183745583</v>
      </c>
      <c r="E120" s="2">
        <v>1.7204999999999999</v>
      </c>
      <c r="F120" s="2">
        <v>2.5617000000000001</v>
      </c>
      <c r="G120" s="2">
        <v>1.8964000000000001</v>
      </c>
      <c r="H120" s="2">
        <f t="shared" si="17"/>
        <v>0.6653</v>
      </c>
      <c r="I120" s="2">
        <f t="shared" si="18"/>
        <v>0.17590000000000017</v>
      </c>
      <c r="J120" s="7">
        <f t="shared" si="16"/>
        <v>0.20910603899191646</v>
      </c>
      <c r="K120" s="1">
        <f t="shared" si="20"/>
        <v>-0.13474609846044791</v>
      </c>
    </row>
    <row r="121" spans="1:11" x14ac:dyDescent="0.25">
      <c r="A121" t="s">
        <v>130</v>
      </c>
      <c r="B121" s="2">
        <v>1.5956999999999999</v>
      </c>
      <c r="C121" s="2">
        <v>0.4022</v>
      </c>
      <c r="D121" s="2">
        <f t="shared" si="19"/>
        <v>0.25205239080027575</v>
      </c>
      <c r="E121" s="2">
        <v>1.7257</v>
      </c>
      <c r="F121" s="2">
        <v>2.5788000000000002</v>
      </c>
      <c r="G121" s="2">
        <v>1.8907</v>
      </c>
      <c r="H121" s="2">
        <f t="shared" si="17"/>
        <v>0.68810000000000016</v>
      </c>
      <c r="I121" s="2">
        <f t="shared" si="18"/>
        <v>0.16500000000000004</v>
      </c>
      <c r="J121" s="7">
        <f t="shared" si="16"/>
        <v>0.19341226116516236</v>
      </c>
      <c r="K121" s="1">
        <f t="shared" si="20"/>
        <v>0.23265055907198021</v>
      </c>
    </row>
    <row r="122" spans="1:11" x14ac:dyDescent="0.25">
      <c r="A122" t="s">
        <v>131</v>
      </c>
      <c r="B122" s="2">
        <v>1.9113</v>
      </c>
      <c r="C122" s="2">
        <v>0.1028</v>
      </c>
      <c r="D122" s="2">
        <f t="shared" si="19"/>
        <v>5.3785381677392351E-2</v>
      </c>
      <c r="E122" s="2">
        <v>1.7091000000000001</v>
      </c>
      <c r="F122" s="2">
        <v>2.4182999999999999</v>
      </c>
      <c r="G122" s="2">
        <v>1.7444999999999999</v>
      </c>
      <c r="H122" s="2">
        <f t="shared" si="17"/>
        <v>0.67379999999999995</v>
      </c>
      <c r="I122" s="2">
        <f t="shared" si="18"/>
        <v>3.5399999999999876E-2</v>
      </c>
      <c r="J122" s="7">
        <f t="shared" si="16"/>
        <v>4.9915397631133507E-2</v>
      </c>
      <c r="K122" s="1">
        <f t="shared" si="20"/>
        <v>7.1952339568234713E-2</v>
      </c>
    </row>
    <row r="123" spans="1:11" x14ac:dyDescent="0.25">
      <c r="A123" t="s">
        <v>132</v>
      </c>
      <c r="B123" s="2">
        <v>2.0623999999999998</v>
      </c>
      <c r="C123" s="2">
        <v>0.25190000000000001</v>
      </c>
      <c r="D123" s="2">
        <f t="shared" si="19"/>
        <v>0.12213925523661755</v>
      </c>
      <c r="E123" s="2">
        <v>1.7231000000000001</v>
      </c>
      <c r="F123" s="2">
        <v>2.5594999999999999</v>
      </c>
      <c r="G123" s="2">
        <v>1.8388</v>
      </c>
      <c r="H123" s="2">
        <f t="shared" si="17"/>
        <v>0.7206999999999999</v>
      </c>
      <c r="I123" s="2">
        <f t="shared" si="18"/>
        <v>0.11569999999999991</v>
      </c>
      <c r="J123" s="7">
        <f t="shared" si="16"/>
        <v>0.13833094213295066</v>
      </c>
      <c r="K123" s="1">
        <f t="shared" si="20"/>
        <v>-0.13256742776894567</v>
      </c>
    </row>
    <row r="124" spans="1:11" x14ac:dyDescent="0.25">
      <c r="A124" t="s">
        <v>133</v>
      </c>
      <c r="B124" s="2">
        <v>1.7</v>
      </c>
      <c r="C124" s="2">
        <v>0.30270000000000002</v>
      </c>
      <c r="D124" s="2">
        <f t="shared" si="19"/>
        <v>0.1780588235294118</v>
      </c>
      <c r="E124" s="2">
        <v>1.7238</v>
      </c>
      <c r="F124" s="2">
        <v>2.5430000000000001</v>
      </c>
      <c r="G124" s="2">
        <v>1.8856999999999999</v>
      </c>
      <c r="H124" s="2">
        <f t="shared" ref="H124:H142" si="21">IF(B124="","",IF(E124="",B124,F124-G124))</f>
        <v>0.65730000000000022</v>
      </c>
      <c r="I124" s="2">
        <f t="shared" ref="I124:I142" si="22">IF(C124="","",IF(F124="",C124,G124-E124))</f>
        <v>0.16189999999999993</v>
      </c>
      <c r="J124" s="7">
        <f t="shared" si="16"/>
        <v>0.19763183593749989</v>
      </c>
      <c r="K124" s="1">
        <f t="shared" si="20"/>
        <v>-0.1099244172241485</v>
      </c>
    </row>
    <row r="125" spans="1:11" x14ac:dyDescent="0.25">
      <c r="A125" t="s">
        <v>134</v>
      </c>
      <c r="B125" s="2">
        <v>1.6086</v>
      </c>
      <c r="C125" s="2">
        <v>0.4042</v>
      </c>
      <c r="D125" s="2">
        <f t="shared" ref="D125:D151" si="23">C125/B125</f>
        <v>0.25127440009946539</v>
      </c>
      <c r="E125" s="2">
        <v>1.7208000000000001</v>
      </c>
      <c r="F125" s="2">
        <v>2.6063000000000001</v>
      </c>
      <c r="G125" s="2">
        <v>1.9124000000000001</v>
      </c>
      <c r="H125" s="2">
        <f t="shared" si="21"/>
        <v>0.69389999999999996</v>
      </c>
      <c r="I125" s="2">
        <f t="shared" si="22"/>
        <v>0.19159999999999999</v>
      </c>
      <c r="J125" s="7">
        <f t="shared" si="16"/>
        <v>0.21637492941840769</v>
      </c>
      <c r="K125" s="1">
        <f t="shared" ref="K125:K142" si="24">(D125-J125)/D125</f>
        <v>0.13888987762877142</v>
      </c>
    </row>
    <row r="126" spans="1:11" x14ac:dyDescent="0.25">
      <c r="A126" t="s">
        <v>135</v>
      </c>
      <c r="B126" s="2">
        <v>1.9755</v>
      </c>
      <c r="C126" s="2">
        <v>1.95E-2</v>
      </c>
      <c r="D126" s="2">
        <f t="shared" si="23"/>
        <v>9.8709187547456334E-3</v>
      </c>
      <c r="E126" s="2">
        <v>1.7067000000000001</v>
      </c>
      <c r="F126" s="2">
        <v>2.58</v>
      </c>
      <c r="G126" s="2">
        <v>1.7123999999999999</v>
      </c>
      <c r="H126" s="2">
        <f t="shared" si="21"/>
        <v>0.86760000000000015</v>
      </c>
      <c r="I126" s="2">
        <f t="shared" si="22"/>
        <v>5.6999999999998163E-3</v>
      </c>
      <c r="J126" s="7">
        <f t="shared" si="16"/>
        <v>6.5269666781172754E-3</v>
      </c>
      <c r="K126" s="1">
        <f t="shared" si="24"/>
        <v>0.33876806807073445</v>
      </c>
    </row>
    <row r="127" spans="1:11" x14ac:dyDescent="0.25">
      <c r="A127" t="s">
        <v>136</v>
      </c>
      <c r="B127" s="2">
        <v>1.94</v>
      </c>
      <c r="C127" s="2">
        <v>5.8900000000000001E-2</v>
      </c>
      <c r="D127" s="2">
        <f t="shared" si="23"/>
        <v>3.0360824742268044E-2</v>
      </c>
      <c r="E127" s="2">
        <v>1.6913</v>
      </c>
      <c r="F127" s="2">
        <v>2.3654999999999999</v>
      </c>
      <c r="G127" s="2">
        <v>1.7114</v>
      </c>
      <c r="H127" s="2">
        <f t="shared" si="21"/>
        <v>0.6540999999999999</v>
      </c>
      <c r="I127" s="2">
        <f t="shared" si="22"/>
        <v>2.0100000000000007E-2</v>
      </c>
      <c r="J127" s="7">
        <f t="shared" si="16"/>
        <v>2.9813111836250385E-2</v>
      </c>
      <c r="K127" s="1">
        <f t="shared" si="24"/>
        <v>1.804011948513172E-2</v>
      </c>
    </row>
    <row r="128" spans="1:11" x14ac:dyDescent="0.25">
      <c r="A128" t="s">
        <v>137</v>
      </c>
      <c r="B128" s="2">
        <v>1.897</v>
      </c>
      <c r="C128" s="2">
        <v>0.10489999999999999</v>
      </c>
      <c r="D128" s="2">
        <f t="shared" si="23"/>
        <v>5.5297838692672636E-2</v>
      </c>
      <c r="E128" s="2">
        <v>1.7044999999999999</v>
      </c>
      <c r="F128" s="2">
        <v>2.3904999999999998</v>
      </c>
      <c r="G128" s="2">
        <v>1.7392000000000001</v>
      </c>
      <c r="H128" s="2">
        <f t="shared" si="21"/>
        <v>0.65129999999999977</v>
      </c>
      <c r="I128" s="2">
        <f t="shared" si="22"/>
        <v>3.4700000000000175E-2</v>
      </c>
      <c r="J128" s="7">
        <f t="shared" si="16"/>
        <v>5.0583090379009009E-2</v>
      </c>
      <c r="K128" s="1">
        <f t="shared" si="24"/>
        <v>8.526098714032318E-2</v>
      </c>
    </row>
    <row r="129" spans="1:11" x14ac:dyDescent="0.25">
      <c r="A129" t="s">
        <v>138</v>
      </c>
      <c r="B129" s="2">
        <v>1.8576999999999999</v>
      </c>
      <c r="C129" s="2">
        <v>0.13950000000000001</v>
      </c>
      <c r="D129" s="2">
        <f t="shared" si="23"/>
        <v>7.5092856758357113E-2</v>
      </c>
      <c r="E129" s="2">
        <v>1.7269000000000001</v>
      </c>
      <c r="F129" s="2">
        <v>2.3704000000000001</v>
      </c>
      <c r="G129" s="2">
        <v>1.7701</v>
      </c>
      <c r="H129" s="2">
        <f t="shared" si="21"/>
        <v>0.60030000000000006</v>
      </c>
      <c r="I129" s="2">
        <f t="shared" si="22"/>
        <v>4.3199999999999905E-2</v>
      </c>
      <c r="J129" s="7">
        <f t="shared" si="16"/>
        <v>6.7132867132866994E-2</v>
      </c>
      <c r="K129" s="1">
        <f t="shared" si="24"/>
        <v>0.106001955034215</v>
      </c>
    </row>
    <row r="130" spans="1:11" x14ac:dyDescent="0.25">
      <c r="A130" t="s">
        <v>139</v>
      </c>
      <c r="B130" s="2">
        <v>1.9790000000000001</v>
      </c>
      <c r="C130" s="2">
        <v>2.1700000000000001E-2</v>
      </c>
      <c r="D130" s="2">
        <f t="shared" si="23"/>
        <v>1.0965133906013138E-2</v>
      </c>
      <c r="E130" s="2">
        <v>1.6992</v>
      </c>
      <c r="F130" s="2">
        <v>2.2854999999999999</v>
      </c>
      <c r="G130" s="2">
        <v>1.7088000000000001</v>
      </c>
      <c r="H130" s="2">
        <f t="shared" si="21"/>
        <v>0.57669999999999977</v>
      </c>
      <c r="I130" s="2">
        <f t="shared" si="22"/>
        <v>9.6000000000000529E-3</v>
      </c>
      <c r="J130" s="7">
        <f t="shared" ref="J130:J135" si="25">I130/(H130+I130)</f>
        <v>1.6373870032406711E-2</v>
      </c>
      <c r="K130" s="1">
        <f t="shared" si="24"/>
        <v>-0.49326676470658443</v>
      </c>
    </row>
    <row r="131" spans="1:11" x14ac:dyDescent="0.25">
      <c r="A131" t="s">
        <v>140</v>
      </c>
      <c r="B131" s="2">
        <v>1.9375</v>
      </c>
      <c r="C131" s="2">
        <v>5.9799999999999999E-2</v>
      </c>
      <c r="D131" s="2">
        <f t="shared" si="23"/>
        <v>3.0864516129032259E-2</v>
      </c>
      <c r="E131" s="2">
        <v>1.6886000000000001</v>
      </c>
      <c r="F131" s="2">
        <v>2.2498</v>
      </c>
      <c r="G131" s="2">
        <v>1.7099</v>
      </c>
      <c r="H131" s="2">
        <f t="shared" si="21"/>
        <v>0.53990000000000005</v>
      </c>
      <c r="I131" s="2">
        <f t="shared" si="22"/>
        <v>2.1299999999999875E-2</v>
      </c>
      <c r="J131" s="7">
        <f t="shared" si="25"/>
        <v>3.7954383464005481E-2</v>
      </c>
      <c r="K131" s="1">
        <f t="shared" si="24"/>
        <v>-0.22970933046004377</v>
      </c>
    </row>
    <row r="132" spans="1:11" x14ac:dyDescent="0.25">
      <c r="A132" t="s">
        <v>141</v>
      </c>
      <c r="B132" s="2">
        <v>1.9661999999999999</v>
      </c>
      <c r="C132" s="2">
        <v>4.3099999999999999E-2</v>
      </c>
      <c r="D132" s="2">
        <f t="shared" si="23"/>
        <v>2.1920455701352863E-2</v>
      </c>
      <c r="E132" s="2">
        <v>1.6911</v>
      </c>
      <c r="F132" s="2">
        <v>2.3498999999999999</v>
      </c>
      <c r="G132" s="2">
        <v>1.7097</v>
      </c>
      <c r="H132" s="2">
        <f t="shared" si="21"/>
        <v>0.64019999999999988</v>
      </c>
      <c r="I132" s="2">
        <f t="shared" si="22"/>
        <v>1.859999999999995E-2</v>
      </c>
      <c r="J132" s="7">
        <f t="shared" si="25"/>
        <v>2.8233151183970788E-2</v>
      </c>
      <c r="K132" s="1">
        <f t="shared" si="24"/>
        <v>-0.28798194565947483</v>
      </c>
    </row>
    <row r="133" spans="1:11" x14ac:dyDescent="0.25">
      <c r="A133" t="s">
        <v>142</v>
      </c>
      <c r="B133" s="2">
        <v>1.9220999999999999</v>
      </c>
      <c r="C133" s="2">
        <v>8.0299999999999996E-2</v>
      </c>
      <c r="D133" s="2">
        <f t="shared" si="23"/>
        <v>4.1777222829197234E-2</v>
      </c>
      <c r="E133" s="2">
        <v>1.7003999999999999</v>
      </c>
      <c r="F133" s="2">
        <v>2.3527999999999998</v>
      </c>
      <c r="G133" s="2">
        <v>1.7274</v>
      </c>
      <c r="H133" s="2">
        <f t="shared" si="21"/>
        <v>0.62539999999999973</v>
      </c>
      <c r="I133" s="2">
        <f t="shared" si="22"/>
        <v>2.7000000000000135E-2</v>
      </c>
      <c r="J133" s="7">
        <f t="shared" si="25"/>
        <v>4.1385652973636021E-2</v>
      </c>
      <c r="K133" s="1">
        <f t="shared" si="24"/>
        <v>9.3728072151209024E-3</v>
      </c>
    </row>
    <row r="134" spans="1:11" x14ac:dyDescent="0.25">
      <c r="A134" t="s">
        <v>143</v>
      </c>
      <c r="B134" s="2">
        <v>1.9807999999999999</v>
      </c>
      <c r="C134" s="2">
        <v>2.06E-2</v>
      </c>
      <c r="D134" s="2">
        <f t="shared" si="23"/>
        <v>1.039983844911147E-2</v>
      </c>
      <c r="E134" s="2">
        <v>1.6886000000000001</v>
      </c>
      <c r="F134" s="2">
        <v>2.2938999999999998</v>
      </c>
      <c r="G134" s="2">
        <v>1.6948000000000001</v>
      </c>
      <c r="H134" s="2">
        <f t="shared" si="21"/>
        <v>0.59909999999999974</v>
      </c>
      <c r="I134" s="2">
        <f t="shared" si="22"/>
        <v>6.1999999999999833E-3</v>
      </c>
      <c r="J134" s="7">
        <f t="shared" si="25"/>
        <v>1.0242854782752331E-2</v>
      </c>
      <c r="K134" s="1">
        <f t="shared" si="24"/>
        <v>1.5094817782727324E-2</v>
      </c>
    </row>
    <row r="135" spans="1:11" x14ac:dyDescent="0.25">
      <c r="A135" t="s">
        <v>144</v>
      </c>
      <c r="B135" s="2">
        <v>1.9435</v>
      </c>
      <c r="C135" s="2">
        <v>6.0299999999999999E-2</v>
      </c>
      <c r="D135" s="2">
        <f t="shared" si="23"/>
        <v>3.1026498585027013E-2</v>
      </c>
      <c r="E135" s="2">
        <v>1.6956</v>
      </c>
      <c r="F135" s="2">
        <v>2.2951000000000001</v>
      </c>
      <c r="G135" s="2">
        <v>1.7164999999999999</v>
      </c>
      <c r="H135" s="2">
        <f t="shared" si="21"/>
        <v>0.57860000000000023</v>
      </c>
      <c r="I135" s="2">
        <f t="shared" si="22"/>
        <v>2.0899999999999919E-2</v>
      </c>
      <c r="J135" s="7">
        <f t="shared" si="25"/>
        <v>3.4862385321100774E-2</v>
      </c>
      <c r="K135" s="1">
        <f t="shared" si="24"/>
        <v>-0.12363260151839726</v>
      </c>
    </row>
    <row r="136" spans="1:11" s="4" customFormat="1" x14ac:dyDescent="0.25">
      <c r="A136" s="4" t="s">
        <v>145</v>
      </c>
      <c r="B136" s="5">
        <v>1.9652000000000001</v>
      </c>
      <c r="C136" s="5">
        <v>4.1099999999999998E-2</v>
      </c>
      <c r="D136" s="5">
        <f t="shared" si="23"/>
        <v>2.0913901892937105E-2</v>
      </c>
      <c r="E136" s="5">
        <v>1.6919</v>
      </c>
      <c r="F136" s="5">
        <v>2.2717999999999998</v>
      </c>
      <c r="G136" s="5">
        <v>1.7071000000000001</v>
      </c>
      <c r="H136" s="5">
        <f t="shared" si="21"/>
        <v>0.56469999999999976</v>
      </c>
      <c r="I136" s="5">
        <f t="shared" si="22"/>
        <v>1.5200000000000102E-2</v>
      </c>
      <c r="J136" s="7">
        <f>I136/(H136+I136)</f>
        <v>2.6211415761338345E-2</v>
      </c>
      <c r="K136" s="6">
        <f t="shared" si="24"/>
        <v>-0.25330107674409047</v>
      </c>
    </row>
    <row r="137" spans="1:11" x14ac:dyDescent="0.25">
      <c r="A137" t="s">
        <v>146</v>
      </c>
      <c r="B137" s="2">
        <v>1.9249000000000001</v>
      </c>
      <c r="C137" s="2">
        <v>8.4099999999999994E-2</v>
      </c>
      <c r="D137" s="2">
        <f t="shared" si="23"/>
        <v>4.3690581328900198E-2</v>
      </c>
      <c r="E137" s="2">
        <v>1.6898</v>
      </c>
      <c r="F137" s="2">
        <v>2.3325999999999998</v>
      </c>
      <c r="G137" s="2">
        <v>1.7222999999999999</v>
      </c>
      <c r="H137" s="2">
        <f t="shared" si="21"/>
        <v>0.61029999999999984</v>
      </c>
      <c r="I137" s="2">
        <f t="shared" si="22"/>
        <v>3.2499999999999973E-2</v>
      </c>
      <c r="J137" s="7">
        <f t="shared" ref="J137:J153" si="26">I137/(H137+I137)</f>
        <v>5.0560049782202833E-2</v>
      </c>
      <c r="K137" s="1">
        <f t="shared" si="24"/>
        <v>-0.15722996225638816</v>
      </c>
    </row>
    <row r="138" spans="1:11" x14ac:dyDescent="0.25">
      <c r="A138" t="s">
        <v>147</v>
      </c>
      <c r="B138" s="2">
        <v>3.9599000000000002</v>
      </c>
      <c r="C138" s="2">
        <v>4.3999999999999997E-2</v>
      </c>
      <c r="D138" s="2">
        <f t="shared" si="23"/>
        <v>1.1111391701810651E-2</v>
      </c>
      <c r="E138" s="2">
        <v>1.6707000000000001</v>
      </c>
      <c r="F138" s="2">
        <v>2.3456000000000001</v>
      </c>
      <c r="G138" s="2">
        <v>1.6786000000000001</v>
      </c>
      <c r="H138" s="2">
        <f t="shared" si="21"/>
        <v>0.66700000000000004</v>
      </c>
      <c r="I138" s="2">
        <f t="shared" si="22"/>
        <v>7.9000000000000181E-3</v>
      </c>
      <c r="J138" s="7">
        <f t="shared" si="26"/>
        <v>1.1705437842643381E-2</v>
      </c>
      <c r="K138" s="1">
        <f t="shared" si="24"/>
        <v>-5.3462802570080174E-2</v>
      </c>
    </row>
    <row r="139" spans="1:11" x14ac:dyDescent="0.25">
      <c r="A139" t="s">
        <v>148</v>
      </c>
      <c r="B139" s="2">
        <v>3.8832</v>
      </c>
      <c r="C139" s="2">
        <v>0.12559999999999999</v>
      </c>
      <c r="D139" s="2">
        <f t="shared" si="23"/>
        <v>3.2344458178821589E-2</v>
      </c>
      <c r="E139" s="2">
        <v>1.7161999999999999</v>
      </c>
      <c r="F139" s="2">
        <v>2.3948</v>
      </c>
      <c r="G139" s="2">
        <v>1.7395</v>
      </c>
      <c r="H139" s="2">
        <f t="shared" si="21"/>
        <v>0.65529999999999999</v>
      </c>
      <c r="I139" s="2">
        <f t="shared" si="22"/>
        <v>2.3300000000000098E-2</v>
      </c>
      <c r="J139" s="7">
        <f t="shared" si="26"/>
        <v>3.4335396404362062E-2</v>
      </c>
      <c r="K139" s="1">
        <f t="shared" si="24"/>
        <v>-6.1554230234225835E-2</v>
      </c>
    </row>
    <row r="140" spans="1:11" x14ac:dyDescent="0.25">
      <c r="A140" t="s">
        <v>149</v>
      </c>
      <c r="B140" s="2">
        <v>3.8012000000000001</v>
      </c>
      <c r="C140" s="2">
        <v>0.20219999999999999</v>
      </c>
      <c r="D140" s="2">
        <f t="shared" si="23"/>
        <v>5.3193728296327472E-2</v>
      </c>
      <c r="E140" s="2">
        <v>1.7124999999999999</v>
      </c>
      <c r="F140" s="2">
        <v>2.4045000000000001</v>
      </c>
      <c r="G140" s="2">
        <v>1.7507999999999999</v>
      </c>
      <c r="H140" s="2">
        <f t="shared" si="21"/>
        <v>0.65370000000000017</v>
      </c>
      <c r="I140" s="2">
        <f t="shared" si="22"/>
        <v>3.8300000000000001E-2</v>
      </c>
      <c r="J140" s="7">
        <f t="shared" si="26"/>
        <v>5.5346820809248541E-2</v>
      </c>
      <c r="K140" s="1">
        <f t="shared" si="24"/>
        <v>-4.0476435509968191E-2</v>
      </c>
    </row>
    <row r="141" spans="1:11" x14ac:dyDescent="0.25">
      <c r="A141" t="s">
        <v>150</v>
      </c>
      <c r="B141" s="2">
        <v>3.7269999999999999</v>
      </c>
      <c r="C141" s="2">
        <v>0.28420000000000001</v>
      </c>
      <c r="D141" s="2">
        <f t="shared" si="23"/>
        <v>7.6254360075127453E-2</v>
      </c>
      <c r="E141" s="2">
        <v>1.7161999999999999</v>
      </c>
      <c r="F141" s="2">
        <v>2.1821000000000002</v>
      </c>
      <c r="G141" s="2">
        <v>1.7656000000000001</v>
      </c>
      <c r="H141" s="2">
        <f t="shared" si="21"/>
        <v>0.41650000000000009</v>
      </c>
      <c r="I141" s="2">
        <f t="shared" si="22"/>
        <v>4.940000000000011E-2</v>
      </c>
      <c r="J141" s="7">
        <f t="shared" si="26"/>
        <v>0.10603133719682355</v>
      </c>
      <c r="K141" s="1">
        <f t="shared" si="24"/>
        <v>-0.3904954037035937</v>
      </c>
    </row>
    <row r="142" spans="1:11" x14ac:dyDescent="0.25">
      <c r="A142" t="s">
        <v>151</v>
      </c>
      <c r="B142" s="2">
        <v>3.9563000000000001</v>
      </c>
      <c r="C142" s="2">
        <v>4.2900000000000001E-2</v>
      </c>
      <c r="D142" s="2">
        <f t="shared" si="23"/>
        <v>1.0843464853524758E-2</v>
      </c>
      <c r="E142" s="2">
        <v>1.7292000000000001</v>
      </c>
      <c r="F142" s="2">
        <v>2.3426999999999998</v>
      </c>
      <c r="G142" s="2">
        <v>1.7359</v>
      </c>
      <c r="H142" s="2">
        <f t="shared" si="21"/>
        <v>0.60679999999999978</v>
      </c>
      <c r="I142" s="2">
        <f t="shared" si="22"/>
        <v>6.6999999999999282E-3</v>
      </c>
      <c r="J142" s="7">
        <f t="shared" si="26"/>
        <v>1.0920945395272911E-2</v>
      </c>
      <c r="K142" s="1">
        <f t="shared" si="24"/>
        <v>-7.1453675365551767E-3</v>
      </c>
    </row>
    <row r="143" spans="1:11" x14ac:dyDescent="0.25">
      <c r="A143" t="s">
        <v>152</v>
      </c>
      <c r="B143" s="2">
        <v>3.9163999999999999</v>
      </c>
      <c r="C143" s="2">
        <v>8.4400000000000003E-2</v>
      </c>
      <c r="D143" s="2">
        <f t="shared" si="23"/>
        <v>2.1550403431723011E-2</v>
      </c>
      <c r="E143" s="2">
        <v>1.7150000000000001</v>
      </c>
      <c r="F143" s="2">
        <v>2.3788</v>
      </c>
      <c r="G143" s="2">
        <v>1.7289000000000001</v>
      </c>
      <c r="H143" s="2">
        <f t="shared" ref="H143:H153" si="27">IF(B143="","",IF(E143="",B143,F143-G143))</f>
        <v>0.64989999999999992</v>
      </c>
      <c r="I143" s="2">
        <f t="shared" ref="I143:I153" si="28">IF(C143="","",IF(F143="",C143,G143-E143))</f>
        <v>1.3900000000000023E-2</v>
      </c>
      <c r="J143" s="7">
        <f t="shared" si="26"/>
        <v>2.0940042181379969E-2</v>
      </c>
      <c r="K143" s="1">
        <f t="shared" ref="K143:K153" si="29">(D143-J143)/D143</f>
        <v>2.8322497640325694E-2</v>
      </c>
    </row>
    <row r="144" spans="1:11" x14ac:dyDescent="0.25">
      <c r="A144" t="s">
        <v>153</v>
      </c>
      <c r="B144" s="2">
        <v>3.8834</v>
      </c>
      <c r="C144" s="2">
        <v>0.1235</v>
      </c>
      <c r="D144" s="2">
        <f t="shared" si="23"/>
        <v>3.1802029149714167E-2</v>
      </c>
      <c r="H144" s="2">
        <f t="shared" si="27"/>
        <v>3.8834</v>
      </c>
      <c r="I144" s="2">
        <f t="shared" si="28"/>
        <v>0.1235</v>
      </c>
      <c r="J144" s="7">
        <f t="shared" si="26"/>
        <v>3.0821832339214855E-2</v>
      </c>
      <c r="K144" s="1">
        <f t="shared" si="29"/>
        <v>3.0821832339214823E-2</v>
      </c>
    </row>
    <row r="145" spans="1:11" x14ac:dyDescent="0.25">
      <c r="A145" t="s">
        <v>154</v>
      </c>
      <c r="B145" s="2">
        <v>3.8393000000000002</v>
      </c>
      <c r="C145" s="2">
        <v>0.158</v>
      </c>
      <c r="D145" s="2">
        <f t="shared" si="23"/>
        <v>4.1153335243403741E-2</v>
      </c>
      <c r="E145" s="2">
        <v>1.72</v>
      </c>
      <c r="F145" s="2">
        <v>2.4062999999999999</v>
      </c>
      <c r="G145" s="2">
        <v>1.7465999999999999</v>
      </c>
      <c r="H145" s="2">
        <f t="shared" si="27"/>
        <v>0.65969999999999995</v>
      </c>
      <c r="I145" s="2">
        <f t="shared" si="28"/>
        <v>2.6599999999999957E-2</v>
      </c>
      <c r="J145" s="7">
        <f t="shared" si="26"/>
        <v>3.8758560396328079E-2</v>
      </c>
      <c r="K145" s="1">
        <f t="shared" si="29"/>
        <v>5.8191513103655633E-2</v>
      </c>
    </row>
    <row r="146" spans="1:11" x14ac:dyDescent="0.25">
      <c r="A146" t="s">
        <v>155</v>
      </c>
      <c r="B146" s="2">
        <v>3.8007</v>
      </c>
      <c r="C146" s="2">
        <v>0.1983</v>
      </c>
      <c r="D146" s="2">
        <f t="shared" si="23"/>
        <v>5.2174599415897076E-2</v>
      </c>
      <c r="E146" s="2">
        <v>1.7081999999999999</v>
      </c>
      <c r="F146" s="2">
        <v>2.1953999999999998</v>
      </c>
      <c r="G146" s="2">
        <v>1.7424999999999999</v>
      </c>
      <c r="H146" s="2">
        <f t="shared" si="27"/>
        <v>0.45289999999999986</v>
      </c>
      <c r="I146" s="2">
        <f t="shared" si="28"/>
        <v>3.4299999999999997E-2</v>
      </c>
      <c r="J146" s="7">
        <f t="shared" si="26"/>
        <v>7.0402298850574724E-2</v>
      </c>
      <c r="K146" s="1">
        <f t="shared" si="29"/>
        <v>-0.34935964317387458</v>
      </c>
    </row>
    <row r="147" spans="1:11" x14ac:dyDescent="0.25">
      <c r="A147" t="s">
        <v>156</v>
      </c>
      <c r="B147" s="2">
        <v>3.722</v>
      </c>
      <c r="C147" s="2">
        <v>0.27929999999999999</v>
      </c>
      <c r="D147" s="2">
        <f t="shared" si="23"/>
        <v>7.5040300913487373E-2</v>
      </c>
      <c r="E147" s="2">
        <v>1.7197</v>
      </c>
      <c r="F147" s="2">
        <v>2.3971</v>
      </c>
      <c r="G147" s="2">
        <v>1.7666999999999999</v>
      </c>
      <c r="H147" s="2">
        <f t="shared" si="27"/>
        <v>0.63040000000000007</v>
      </c>
      <c r="I147" s="2">
        <f t="shared" si="28"/>
        <v>4.6999999999999931E-2</v>
      </c>
      <c r="J147" s="7">
        <f t="shared" si="26"/>
        <v>6.9382934750516573E-2</v>
      </c>
      <c r="K147" s="1">
        <f t="shared" si="29"/>
        <v>7.5391037803713992E-2</v>
      </c>
    </row>
    <row r="148" spans="1:11" x14ac:dyDescent="0.25">
      <c r="A148" t="s">
        <v>157</v>
      </c>
      <c r="B148" s="2">
        <v>3.9603999999999999</v>
      </c>
      <c r="C148" s="2">
        <v>3.9100000000000003E-2</v>
      </c>
      <c r="D148" s="2">
        <f t="shared" si="23"/>
        <v>9.8727401272598742E-3</v>
      </c>
      <c r="E148" s="2">
        <v>1.7125999999999999</v>
      </c>
      <c r="F148" s="2">
        <v>2.3167</v>
      </c>
      <c r="G148" s="2">
        <v>1.7198</v>
      </c>
      <c r="H148" s="2">
        <f t="shared" si="27"/>
        <v>0.59689999999999999</v>
      </c>
      <c r="I148" s="2">
        <f t="shared" si="28"/>
        <v>7.2000000000000952E-3</v>
      </c>
      <c r="J148" s="7">
        <f t="shared" si="26"/>
        <v>1.1918556530375922E-2</v>
      </c>
      <c r="K148" s="1">
        <f t="shared" si="29"/>
        <v>-0.20721870288748839</v>
      </c>
    </row>
    <row r="149" spans="1:11" x14ac:dyDescent="0.25">
      <c r="A149" t="s">
        <v>158</v>
      </c>
      <c r="B149" s="2">
        <v>3.9201999999999999</v>
      </c>
      <c r="C149" s="2">
        <v>8.0199999999999994E-2</v>
      </c>
      <c r="D149" s="2">
        <f t="shared" si="23"/>
        <v>2.0458139890821896E-2</v>
      </c>
      <c r="E149" s="2">
        <v>1.7192000000000001</v>
      </c>
      <c r="F149" s="2">
        <v>2.3410000000000002</v>
      </c>
      <c r="G149" s="2">
        <v>1.7336</v>
      </c>
      <c r="H149" s="2">
        <f t="shared" si="27"/>
        <v>0.60740000000000016</v>
      </c>
      <c r="I149" s="2">
        <f t="shared" si="28"/>
        <v>1.4399999999999968E-2</v>
      </c>
      <c r="J149" s="7">
        <f t="shared" si="26"/>
        <v>2.3158571888066849E-2</v>
      </c>
      <c r="K149" s="1">
        <f t="shared" si="29"/>
        <v>-0.13199792413465916</v>
      </c>
    </row>
    <row r="150" spans="1:11" x14ac:dyDescent="0.25">
      <c r="A150" t="s">
        <v>159</v>
      </c>
      <c r="B150" s="2">
        <v>3.8834</v>
      </c>
      <c r="C150" s="2">
        <v>0.1226</v>
      </c>
      <c r="D150" s="2">
        <f t="shared" si="23"/>
        <v>3.1570273471700057E-2</v>
      </c>
      <c r="E150" s="2">
        <v>1.7178</v>
      </c>
      <c r="F150" s="2">
        <v>2.2997000000000001</v>
      </c>
      <c r="G150" s="2">
        <v>1.7386999999999999</v>
      </c>
      <c r="H150" s="2">
        <f t="shared" si="27"/>
        <v>0.56100000000000017</v>
      </c>
      <c r="I150" s="2">
        <f t="shared" si="28"/>
        <v>2.0899999999999919E-2</v>
      </c>
      <c r="J150" s="7">
        <f t="shared" si="26"/>
        <v>3.5916824196597211E-2</v>
      </c>
      <c r="K150" s="1">
        <f t="shared" si="29"/>
        <v>-0.13767858960086141</v>
      </c>
    </row>
    <row r="151" spans="1:11" x14ac:dyDescent="0.25">
      <c r="A151" t="s">
        <v>160</v>
      </c>
      <c r="B151" s="2">
        <v>3.843</v>
      </c>
      <c r="C151" s="2">
        <v>0.16009999999999999</v>
      </c>
      <c r="D151" s="2">
        <f t="shared" si="23"/>
        <v>4.1660161332292479E-2</v>
      </c>
      <c r="E151" s="2">
        <v>1.7165999999999999</v>
      </c>
      <c r="F151" s="2">
        <v>2.3759999999999999</v>
      </c>
      <c r="G151" s="2">
        <v>1.7383</v>
      </c>
      <c r="H151" s="2">
        <f t="shared" si="27"/>
        <v>0.63769999999999993</v>
      </c>
      <c r="I151" s="2">
        <f t="shared" si="28"/>
        <v>2.1700000000000053E-2</v>
      </c>
      <c r="J151" s="7">
        <f t="shared" si="26"/>
        <v>3.2908704883227259E-2</v>
      </c>
      <c r="K151" s="1">
        <f t="shared" si="29"/>
        <v>0.21006775224083474</v>
      </c>
    </row>
    <row r="152" spans="1:11" x14ac:dyDescent="0.25">
      <c r="A152" t="s">
        <v>161</v>
      </c>
      <c r="B152" s="2">
        <v>3.8003</v>
      </c>
      <c r="C152" s="2">
        <v>0.19950000000000001</v>
      </c>
      <c r="D152" s="2">
        <f t="shared" ref="D152:D153" si="30">C152/B152</f>
        <v>5.2495855590348132E-2</v>
      </c>
      <c r="E152" s="2">
        <v>1.7135</v>
      </c>
      <c r="F152" s="2">
        <v>2.4060999999999999</v>
      </c>
      <c r="G152" s="2">
        <v>1.736</v>
      </c>
      <c r="H152" s="2">
        <f t="shared" si="27"/>
        <v>0.67009999999999992</v>
      </c>
      <c r="I152" s="2">
        <f t="shared" si="28"/>
        <v>2.2499999999999964E-2</v>
      </c>
      <c r="J152" s="7">
        <f t="shared" si="26"/>
        <v>3.2486283569159641E-2</v>
      </c>
      <c r="K152" s="1">
        <f t="shared" si="29"/>
        <v>0.38116479474748183</v>
      </c>
    </row>
    <row r="153" spans="1:11" x14ac:dyDescent="0.25">
      <c r="A153" t="s">
        <v>162</v>
      </c>
      <c r="B153" s="2">
        <v>3.7229000000000001</v>
      </c>
      <c r="C153" s="2">
        <v>0.2802</v>
      </c>
      <c r="D153" s="2">
        <f t="shared" si="30"/>
        <v>7.526390716914233E-2</v>
      </c>
      <c r="E153" s="2">
        <v>1.7130000000000001</v>
      </c>
      <c r="F153" s="2">
        <v>2.3294999999999999</v>
      </c>
      <c r="G153" s="2">
        <v>1.7413000000000001</v>
      </c>
      <c r="H153" s="2">
        <f t="shared" si="27"/>
        <v>0.58819999999999983</v>
      </c>
      <c r="I153" s="2">
        <f t="shared" si="28"/>
        <v>2.8299999999999992E-2</v>
      </c>
      <c r="J153" s="7">
        <f t="shared" si="26"/>
        <v>4.5904298459042987E-2</v>
      </c>
      <c r="K153" s="1">
        <f t="shared" si="29"/>
        <v>0.39008881965320791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J34" sqref="J34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163</v>
      </c>
      <c r="B2" s="2">
        <v>1.8945000000000001</v>
      </c>
      <c r="C2" s="2">
        <v>0.1043</v>
      </c>
      <c r="D2" s="2">
        <f t="shared" ref="D2:D17" si="0">C2/B2</f>
        <v>5.5054103985220378E-2</v>
      </c>
      <c r="E2" s="2">
        <v>2.589</v>
      </c>
      <c r="F2" s="2">
        <v>3.7490000000000001</v>
      </c>
      <c r="G2" s="2">
        <v>2.6484999999999999</v>
      </c>
      <c r="H2" s="2">
        <f t="shared" ref="H2:H17" si="1">IF(B2="","",IF(E2="",B2,F2-G2))</f>
        <v>1.1005000000000003</v>
      </c>
      <c r="I2" s="2">
        <f t="shared" ref="I2:I17" si="2">IF(C2="","",IF(F2="",C2,G2-E2))</f>
        <v>5.9499999999999886E-2</v>
      </c>
      <c r="J2" s="2">
        <f t="shared" ref="J2:J17" si="3">I2/H2</f>
        <v>5.406633348477953E-2</v>
      </c>
      <c r="K2" s="1">
        <f t="shared" ref="K2:K17" si="4">(D2-J2)/D2</f>
        <v>1.7941814123539648E-2</v>
      </c>
    </row>
    <row r="3" spans="1:11" x14ac:dyDescent="0.25">
      <c r="A3" t="s">
        <v>164</v>
      </c>
      <c r="B3" s="2">
        <v>1.8029999999999999</v>
      </c>
      <c r="C3" s="2">
        <v>0.19989999999999999</v>
      </c>
      <c r="D3" s="2">
        <f t="shared" si="0"/>
        <v>0.11087077093732668</v>
      </c>
      <c r="E3" s="2">
        <v>2.5910000000000002</v>
      </c>
      <c r="F3" s="2">
        <v>3.7018</v>
      </c>
      <c r="G3" s="2">
        <v>2.6947000000000001</v>
      </c>
      <c r="H3" s="2">
        <f t="shared" si="1"/>
        <v>1.0070999999999999</v>
      </c>
      <c r="I3" s="2">
        <f t="shared" si="2"/>
        <v>0.1036999999999999</v>
      </c>
      <c r="J3" s="2">
        <f t="shared" si="3"/>
        <v>0.10296892066329055</v>
      </c>
      <c r="K3" s="1">
        <f t="shared" si="4"/>
        <v>7.1270815628249828E-2</v>
      </c>
    </row>
    <row r="4" spans="1:11" x14ac:dyDescent="0.25">
      <c r="A4" t="s">
        <v>165</v>
      </c>
      <c r="B4" s="2">
        <v>1.6969000000000001</v>
      </c>
      <c r="C4" s="2">
        <v>0.31540000000000001</v>
      </c>
      <c r="D4" s="2">
        <f t="shared" si="0"/>
        <v>0.18586834816429962</v>
      </c>
      <c r="E4" s="2">
        <v>2.1316000000000002</v>
      </c>
      <c r="F4" s="2">
        <v>3.3708</v>
      </c>
      <c r="G4" s="2">
        <v>2.3302999999999998</v>
      </c>
      <c r="H4" s="2">
        <f t="shared" si="1"/>
        <v>1.0405000000000002</v>
      </c>
      <c r="I4" s="2">
        <f t="shared" si="2"/>
        <v>0.19869999999999965</v>
      </c>
      <c r="J4" s="2">
        <f t="shared" si="3"/>
        <v>0.19096588178760174</v>
      </c>
      <c r="K4" s="1">
        <f t="shared" si="4"/>
        <v>-2.7425506675273829E-2</v>
      </c>
    </row>
    <row r="5" spans="1:11" x14ac:dyDescent="0.25">
      <c r="A5" t="s">
        <v>166</v>
      </c>
      <c r="B5" s="2">
        <v>1.6099000000000001</v>
      </c>
      <c r="C5" s="2">
        <v>0.40899999999999997</v>
      </c>
      <c r="D5" s="2">
        <f t="shared" si="0"/>
        <v>0.25405304677309148</v>
      </c>
      <c r="E5" s="2">
        <v>2.1879</v>
      </c>
      <c r="F5" s="2">
        <v>3.419</v>
      </c>
      <c r="G5" s="2">
        <v>2.4184999999999999</v>
      </c>
      <c r="H5" s="2">
        <f t="shared" si="1"/>
        <v>1.0005000000000002</v>
      </c>
      <c r="I5" s="2">
        <f t="shared" si="2"/>
        <v>0.23059999999999992</v>
      </c>
      <c r="J5" s="2">
        <f t="shared" si="3"/>
        <v>0.23048475762118928</v>
      </c>
      <c r="K5" s="1">
        <f t="shared" si="4"/>
        <v>9.27691655394801E-2</v>
      </c>
    </row>
    <row r="6" spans="1:11" x14ac:dyDescent="0.25">
      <c r="A6" t="s">
        <v>167</v>
      </c>
      <c r="B6" s="2">
        <v>1.9008</v>
      </c>
      <c r="C6" s="2">
        <v>0.1023</v>
      </c>
      <c r="D6" s="2">
        <f t="shared" si="0"/>
        <v>5.3819444444444448E-2</v>
      </c>
      <c r="E6" s="2">
        <v>2.1800000000000002</v>
      </c>
      <c r="F6" s="2">
        <v>3.3544999999999998</v>
      </c>
      <c r="G6" s="2">
        <v>2.2393000000000001</v>
      </c>
      <c r="H6" s="2">
        <f t="shared" si="1"/>
        <v>1.1151999999999997</v>
      </c>
      <c r="I6" s="2">
        <f t="shared" si="2"/>
        <v>5.9299999999999908E-2</v>
      </c>
      <c r="J6" s="2">
        <f t="shared" si="3"/>
        <v>5.3174318507890894E-2</v>
      </c>
      <c r="K6" s="1">
        <f t="shared" si="4"/>
        <v>1.1986856111446667E-2</v>
      </c>
    </row>
    <row r="7" spans="1:11" x14ac:dyDescent="0.25">
      <c r="A7" t="s">
        <v>168</v>
      </c>
      <c r="B7" s="2">
        <v>1.8109999999999999</v>
      </c>
      <c r="C7" s="2">
        <v>0.20419999999999999</v>
      </c>
      <c r="D7" s="2">
        <f t="shared" si="0"/>
        <v>0.11275538376587521</v>
      </c>
      <c r="E7" s="2">
        <v>2.5914999999999999</v>
      </c>
      <c r="F7" s="2">
        <v>3.7481</v>
      </c>
      <c r="G7" s="2">
        <v>2.7073999999999998</v>
      </c>
      <c r="H7" s="2">
        <f t="shared" si="1"/>
        <v>1.0407000000000002</v>
      </c>
      <c r="I7" s="2">
        <f t="shared" si="2"/>
        <v>0.11589999999999989</v>
      </c>
      <c r="J7" s="2">
        <f t="shared" si="3"/>
        <v>0.11136734889977887</v>
      </c>
      <c r="K7" s="1">
        <f t="shared" si="4"/>
        <v>1.2310142715477368E-2</v>
      </c>
    </row>
    <row r="8" spans="1:11" x14ac:dyDescent="0.25">
      <c r="A8" t="s">
        <v>169</v>
      </c>
      <c r="B8" s="2">
        <v>1.7028000000000001</v>
      </c>
      <c r="C8" s="2">
        <v>0.30009999999999998</v>
      </c>
      <c r="D8" s="2">
        <f t="shared" si="0"/>
        <v>0.17623913554146109</v>
      </c>
      <c r="E8" s="2">
        <v>2.5771999999999999</v>
      </c>
      <c r="F8" s="2">
        <v>3.7957000000000001</v>
      </c>
      <c r="G8" s="2">
        <v>2.7650999999999999</v>
      </c>
      <c r="H8" s="2">
        <f t="shared" si="1"/>
        <v>1.0306000000000002</v>
      </c>
      <c r="I8" s="2">
        <f t="shared" si="2"/>
        <v>0.18789999999999996</v>
      </c>
      <c r="J8" s="2">
        <f t="shared" si="3"/>
        <v>0.18232097807102651</v>
      </c>
      <c r="K8" s="1">
        <f t="shared" si="4"/>
        <v>-3.4509035186084655E-2</v>
      </c>
    </row>
    <row r="9" spans="1:11" x14ac:dyDescent="0.25">
      <c r="A9" t="s">
        <v>170</v>
      </c>
      <c r="B9" s="2">
        <v>1.6085</v>
      </c>
      <c r="C9" s="2">
        <v>0.4032</v>
      </c>
      <c r="D9" s="2">
        <f t="shared" si="0"/>
        <v>0.25066832452595583</v>
      </c>
      <c r="E9" s="2">
        <v>2.5651000000000002</v>
      </c>
      <c r="F9" s="2">
        <v>3.8048000000000002</v>
      </c>
      <c r="G9" s="2">
        <v>2.8098999999999998</v>
      </c>
      <c r="H9" s="2">
        <f t="shared" si="1"/>
        <v>0.99490000000000034</v>
      </c>
      <c r="I9" s="2">
        <f t="shared" si="2"/>
        <v>0.24479999999999968</v>
      </c>
      <c r="J9" s="2">
        <f t="shared" si="3"/>
        <v>0.24605487988742547</v>
      </c>
      <c r="K9" s="1">
        <f t="shared" si="4"/>
        <v>1.8404577631637123E-2</v>
      </c>
    </row>
    <row r="10" spans="1:11" x14ac:dyDescent="0.25">
      <c r="A10" t="s">
        <v>171</v>
      </c>
      <c r="B10" s="2">
        <v>1.8962000000000001</v>
      </c>
      <c r="C10" s="2">
        <v>0.1007</v>
      </c>
      <c r="D10" s="2">
        <f t="shared" si="0"/>
        <v>5.3106212424849697E-2</v>
      </c>
      <c r="E10" s="2">
        <v>2.1255000000000002</v>
      </c>
      <c r="F10" s="2">
        <v>3.2824</v>
      </c>
      <c r="G10" s="2">
        <v>2.1833</v>
      </c>
      <c r="H10" s="2">
        <f t="shared" si="1"/>
        <v>1.0991</v>
      </c>
      <c r="I10" s="2">
        <f t="shared" si="2"/>
        <v>5.7799999999999851E-2</v>
      </c>
      <c r="J10" s="2">
        <f t="shared" si="3"/>
        <v>5.258848148485111E-2</v>
      </c>
      <c r="K10" s="1">
        <f t="shared" si="4"/>
        <v>9.7489712852564109E-3</v>
      </c>
    </row>
    <row r="11" spans="1:11" x14ac:dyDescent="0.25">
      <c r="A11" t="s">
        <v>172</v>
      </c>
      <c r="B11" s="2">
        <v>1.7962</v>
      </c>
      <c r="C11" s="2">
        <v>0.2092</v>
      </c>
      <c r="D11" s="2">
        <f t="shared" si="0"/>
        <v>0.11646809932078833</v>
      </c>
      <c r="E11" s="2">
        <v>2.5804</v>
      </c>
      <c r="F11" s="2">
        <v>3.7280000000000002</v>
      </c>
      <c r="G11" s="2">
        <v>2.7025000000000001</v>
      </c>
      <c r="H11" s="2">
        <f t="shared" si="1"/>
        <v>1.0255000000000001</v>
      </c>
      <c r="I11" s="2">
        <f t="shared" si="2"/>
        <v>0.1221000000000001</v>
      </c>
      <c r="J11" s="2">
        <f t="shared" si="3"/>
        <v>0.11906387128230141</v>
      </c>
      <c r="K11" s="1">
        <f t="shared" si="4"/>
        <v>-2.2287407252723632E-2</v>
      </c>
    </row>
    <row r="12" spans="1:11" x14ac:dyDescent="0.25">
      <c r="A12" t="s">
        <v>173</v>
      </c>
      <c r="B12" s="2">
        <v>1.7007000000000001</v>
      </c>
      <c r="C12" s="2">
        <v>0.30980000000000002</v>
      </c>
      <c r="D12" s="2">
        <f t="shared" si="0"/>
        <v>0.18216028694067149</v>
      </c>
      <c r="E12" s="2">
        <v>2.5354000000000001</v>
      </c>
      <c r="F12" s="2">
        <v>3.6951999999999998</v>
      </c>
      <c r="G12" s="2">
        <v>2.718</v>
      </c>
      <c r="H12" s="2">
        <f t="shared" si="1"/>
        <v>0.97719999999999985</v>
      </c>
      <c r="I12" s="2">
        <f t="shared" si="2"/>
        <v>0.18259999999999987</v>
      </c>
      <c r="J12" s="2">
        <f t="shared" si="3"/>
        <v>0.18686041751944321</v>
      </c>
      <c r="K12" s="1">
        <f t="shared" si="4"/>
        <v>-2.5802169384496667E-2</v>
      </c>
    </row>
    <row r="13" spans="1:11" x14ac:dyDescent="0.25">
      <c r="A13" t="s">
        <v>174</v>
      </c>
      <c r="B13" s="2">
        <v>1.5967</v>
      </c>
      <c r="C13" s="2">
        <v>0.42009999999999997</v>
      </c>
      <c r="D13" s="2">
        <f t="shared" si="0"/>
        <v>0.26310515438091059</v>
      </c>
      <c r="E13" s="2">
        <v>2.1137999999999999</v>
      </c>
      <c r="F13" s="2">
        <v>3.4317000000000002</v>
      </c>
      <c r="G13" s="2">
        <v>2.3988</v>
      </c>
      <c r="H13" s="2">
        <f t="shared" si="1"/>
        <v>1.0329000000000002</v>
      </c>
      <c r="I13" s="2">
        <f t="shared" si="2"/>
        <v>0.28500000000000014</v>
      </c>
      <c r="J13" s="2">
        <f t="shared" si="3"/>
        <v>0.27592216090618654</v>
      </c>
      <c r="K13" s="1">
        <f t="shared" si="4"/>
        <v>-4.8714387809826516E-2</v>
      </c>
    </row>
    <row r="14" spans="1:11" x14ac:dyDescent="0.25">
      <c r="A14" t="s">
        <v>175</v>
      </c>
      <c r="B14" s="2">
        <v>1.8991</v>
      </c>
      <c r="C14" s="2">
        <v>0.1002</v>
      </c>
      <c r="D14" s="2">
        <f t="shared" si="0"/>
        <v>5.2761834553209416E-2</v>
      </c>
      <c r="E14" s="2">
        <v>2.1480000000000001</v>
      </c>
      <c r="F14" s="2">
        <v>3.2987000000000002</v>
      </c>
      <c r="G14" s="2">
        <v>2.206</v>
      </c>
      <c r="H14" s="2">
        <f t="shared" si="1"/>
        <v>1.0927000000000002</v>
      </c>
      <c r="I14" s="2">
        <f t="shared" si="2"/>
        <v>5.7999999999999829E-2</v>
      </c>
      <c r="J14" s="2">
        <f t="shared" si="3"/>
        <v>5.3079527775235488E-2</v>
      </c>
      <c r="K14" s="1">
        <f t="shared" si="4"/>
        <v>-6.0212694406159006E-3</v>
      </c>
    </row>
    <row r="15" spans="1:11" x14ac:dyDescent="0.25">
      <c r="A15" t="s">
        <v>176</v>
      </c>
      <c r="B15" s="2">
        <v>1.7968</v>
      </c>
      <c r="C15" s="2">
        <v>0.20180000000000001</v>
      </c>
      <c r="D15" s="2">
        <f t="shared" si="0"/>
        <v>0.11231077471059663</v>
      </c>
      <c r="E15" s="2">
        <v>2.1554000000000002</v>
      </c>
      <c r="F15" s="2">
        <v>3.3645</v>
      </c>
      <c r="G15" s="2">
        <v>2.2587000000000002</v>
      </c>
      <c r="H15" s="2">
        <f t="shared" si="1"/>
        <v>1.1057999999999999</v>
      </c>
      <c r="I15" s="2">
        <f t="shared" si="2"/>
        <v>0.10329999999999995</v>
      </c>
      <c r="J15" s="2">
        <f t="shared" si="3"/>
        <v>9.3416531018267274E-2</v>
      </c>
      <c r="K15" s="1">
        <f t="shared" si="4"/>
        <v>0.16823179913963021</v>
      </c>
    </row>
    <row r="16" spans="1:11" x14ac:dyDescent="0.25">
      <c r="A16" t="s">
        <v>177</v>
      </c>
      <c r="B16" s="2">
        <v>1.6966000000000001</v>
      </c>
      <c r="C16" s="2">
        <v>0.36799999999999999</v>
      </c>
      <c r="D16" s="2">
        <f t="shared" si="0"/>
        <v>0.2169043970293528</v>
      </c>
      <c r="E16" s="2">
        <v>2.2122000000000002</v>
      </c>
      <c r="F16" s="2">
        <v>3.4584000000000001</v>
      </c>
      <c r="G16" s="2">
        <v>2.4327999999999999</v>
      </c>
      <c r="H16" s="2">
        <f t="shared" si="1"/>
        <v>1.0256000000000003</v>
      </c>
      <c r="I16" s="2">
        <f t="shared" si="2"/>
        <v>0.22059999999999969</v>
      </c>
      <c r="J16" s="2">
        <f t="shared" si="3"/>
        <v>0.2150936037441494</v>
      </c>
      <c r="K16" s="1">
        <f t="shared" si="4"/>
        <v>8.3483475208589071E-3</v>
      </c>
    </row>
    <row r="17" spans="1:11" x14ac:dyDescent="0.25">
      <c r="A17" t="s">
        <v>178</v>
      </c>
      <c r="B17" s="2">
        <v>1.5994999999999999</v>
      </c>
      <c r="C17" s="2">
        <v>0.40839999999999999</v>
      </c>
      <c r="D17" s="2">
        <f t="shared" si="0"/>
        <v>0.25532979055954985</v>
      </c>
      <c r="E17" s="2">
        <v>2.1554000000000002</v>
      </c>
      <c r="F17" s="2">
        <v>3.4296000000000002</v>
      </c>
      <c r="G17" s="2">
        <v>2.4201999999999999</v>
      </c>
      <c r="H17" s="2">
        <f t="shared" si="1"/>
        <v>1.0094000000000003</v>
      </c>
      <c r="I17" s="2">
        <f t="shared" si="2"/>
        <v>0.2647999999999997</v>
      </c>
      <c r="J17" s="2">
        <f t="shared" si="3"/>
        <v>0.26233405983752689</v>
      </c>
      <c r="K17" s="1">
        <f t="shared" si="4"/>
        <v>-2.7432244637914476E-2</v>
      </c>
    </row>
    <row r="18" spans="1:11" x14ac:dyDescent="0.25">
      <c r="A18" t="s">
        <v>147</v>
      </c>
      <c r="B18" s="2">
        <v>3.9599000000000002</v>
      </c>
      <c r="C18" s="2">
        <v>4.3999999999999997E-2</v>
      </c>
      <c r="D18" s="2">
        <f t="shared" ref="D18:D25" si="5">C18/B18</f>
        <v>1.1111391701810651E-2</v>
      </c>
      <c r="E18" s="2">
        <v>2.1720999999999999</v>
      </c>
      <c r="F18" s="2">
        <v>3.1536</v>
      </c>
      <c r="G18" s="2">
        <v>2.1863999999999999</v>
      </c>
      <c r="H18" s="2">
        <f t="shared" ref="H18:H25" si="6">IF(B18="","",IF(E18="",B18,F18-G18))</f>
        <v>0.96720000000000006</v>
      </c>
      <c r="I18" s="2">
        <f t="shared" ref="I18:I25" si="7">IF(C18="","",IF(F18="",C18,G18-E18))</f>
        <v>1.4299999999999979E-2</v>
      </c>
      <c r="J18" s="2">
        <f t="shared" ref="J18:J25" si="8">I18/H18</f>
        <v>1.4784946236559118E-2</v>
      </c>
      <c r="K18" s="1">
        <f t="shared" ref="K18:K25" si="9">(D18-J18)/D18</f>
        <v>-0.33061155913978307</v>
      </c>
    </row>
    <row r="19" spans="1:11" x14ac:dyDescent="0.25">
      <c r="A19" t="s">
        <v>148</v>
      </c>
      <c r="B19" s="2">
        <v>3.8832</v>
      </c>
      <c r="C19" s="2">
        <v>0.12559999999999999</v>
      </c>
      <c r="D19" s="2">
        <f t="shared" si="5"/>
        <v>3.2344458178821589E-2</v>
      </c>
      <c r="E19" s="2">
        <v>2.5794000000000001</v>
      </c>
      <c r="F19" s="2">
        <v>3.5078999999999998</v>
      </c>
      <c r="G19" s="2">
        <v>2.6126</v>
      </c>
      <c r="H19" s="2">
        <f t="shared" si="6"/>
        <v>0.89529999999999976</v>
      </c>
      <c r="I19" s="2">
        <f t="shared" si="7"/>
        <v>3.3199999999999896E-2</v>
      </c>
      <c r="J19" s="2">
        <f t="shared" si="8"/>
        <v>3.7082542164637446E-2</v>
      </c>
      <c r="K19" s="1">
        <f t="shared" si="9"/>
        <v>-0.14648827813471446</v>
      </c>
    </row>
    <row r="20" spans="1:11" x14ac:dyDescent="0.25">
      <c r="A20" t="s">
        <v>149</v>
      </c>
      <c r="B20" s="2">
        <v>3.8012000000000001</v>
      </c>
      <c r="C20" s="2">
        <v>0.20219999999999999</v>
      </c>
      <c r="D20" s="2">
        <f t="shared" si="5"/>
        <v>5.3193728296327472E-2</v>
      </c>
      <c r="E20" s="2">
        <v>2.1756000000000002</v>
      </c>
      <c r="F20" s="2">
        <v>3.1850999999999998</v>
      </c>
      <c r="G20" s="2">
        <v>2.2330000000000001</v>
      </c>
      <c r="H20" s="2">
        <f t="shared" si="6"/>
        <v>0.95209999999999972</v>
      </c>
      <c r="I20" s="2">
        <f t="shared" si="7"/>
        <v>5.7399999999999896E-2</v>
      </c>
      <c r="J20" s="2">
        <f t="shared" si="8"/>
        <v>6.0287784896544391E-2</v>
      </c>
      <c r="K20" s="1">
        <f t="shared" si="9"/>
        <v>-0.13336265058726288</v>
      </c>
    </row>
    <row r="21" spans="1:11" x14ac:dyDescent="0.25">
      <c r="A21" t="s">
        <v>150</v>
      </c>
      <c r="B21" s="2">
        <v>3.7269999999999999</v>
      </c>
      <c r="C21" s="2">
        <v>0.28420000000000001</v>
      </c>
      <c r="D21" s="2">
        <f t="shared" si="5"/>
        <v>7.6254360075127453E-2</v>
      </c>
      <c r="E21" s="2">
        <v>2.5506000000000002</v>
      </c>
      <c r="F21" s="2">
        <v>3.5087000000000002</v>
      </c>
      <c r="G21" s="2">
        <v>2.6269999999999998</v>
      </c>
      <c r="H21" s="2">
        <f t="shared" si="6"/>
        <v>0.88170000000000037</v>
      </c>
      <c r="I21" s="2">
        <f t="shared" si="7"/>
        <v>7.6399999999999579E-2</v>
      </c>
      <c r="J21" s="2">
        <f t="shared" si="8"/>
        <v>8.6650788249971133E-2</v>
      </c>
      <c r="K21" s="1">
        <f t="shared" si="9"/>
        <v>-0.13633880298255593</v>
      </c>
    </row>
    <row r="22" spans="1:11" x14ac:dyDescent="0.25">
      <c r="A22" t="s">
        <v>151</v>
      </c>
      <c r="B22" s="2">
        <v>3.9563000000000001</v>
      </c>
      <c r="C22" s="2">
        <v>4.2900000000000001E-2</v>
      </c>
      <c r="D22" s="2">
        <f t="shared" si="5"/>
        <v>1.0843464853524758E-2</v>
      </c>
      <c r="E22" s="2">
        <v>2.1627000000000001</v>
      </c>
      <c r="F22" s="2">
        <v>3.1823000000000001</v>
      </c>
      <c r="G22" s="2">
        <v>2.1736</v>
      </c>
      <c r="H22" s="2">
        <f t="shared" si="6"/>
        <v>1.0087000000000002</v>
      </c>
      <c r="I22" s="2">
        <f t="shared" si="7"/>
        <v>1.089999999999991E-2</v>
      </c>
      <c r="J22" s="2">
        <f t="shared" si="8"/>
        <v>1.0805987905224456E-2</v>
      </c>
      <c r="K22" s="1">
        <f t="shared" si="9"/>
        <v>3.4561783347432993E-3</v>
      </c>
    </row>
    <row r="23" spans="1:11" x14ac:dyDescent="0.25">
      <c r="A23" t="s">
        <v>152</v>
      </c>
      <c r="B23" s="2">
        <v>3.9163999999999999</v>
      </c>
      <c r="C23" s="2">
        <v>8.4400000000000003E-2</v>
      </c>
      <c r="D23" s="2">
        <f t="shared" si="5"/>
        <v>2.1550403431723011E-2</v>
      </c>
      <c r="E23" s="2">
        <v>2.1936</v>
      </c>
      <c r="F23" s="2">
        <v>3.1943999999999999</v>
      </c>
      <c r="G23" s="2">
        <v>2.2168000000000001</v>
      </c>
      <c r="H23" s="2">
        <f t="shared" si="6"/>
        <v>0.9775999999999998</v>
      </c>
      <c r="I23" s="2">
        <f t="shared" si="7"/>
        <v>2.3200000000000109E-2</v>
      </c>
      <c r="J23" s="2">
        <f t="shared" si="8"/>
        <v>2.3731587561374914E-2</v>
      </c>
      <c r="K23" s="1">
        <f t="shared" si="9"/>
        <v>-0.10121314603517433</v>
      </c>
    </row>
    <row r="24" spans="1:11" x14ac:dyDescent="0.25">
      <c r="A24" t="s">
        <v>153</v>
      </c>
      <c r="B24" s="2">
        <v>3.8834</v>
      </c>
      <c r="C24" s="2">
        <v>0.1235</v>
      </c>
      <c r="D24" s="2">
        <f t="shared" si="5"/>
        <v>3.1802029149714167E-2</v>
      </c>
      <c r="E24" s="2">
        <v>2.1938</v>
      </c>
      <c r="F24" s="2">
        <v>3.2025000000000001</v>
      </c>
      <c r="G24" s="2">
        <v>2.2250000000000001</v>
      </c>
      <c r="H24" s="2">
        <f t="shared" si="6"/>
        <v>0.97750000000000004</v>
      </c>
      <c r="I24" s="2">
        <f t="shared" si="7"/>
        <v>3.1200000000000117E-2</v>
      </c>
      <c r="J24" s="2">
        <f t="shared" si="8"/>
        <v>3.1918158567775051E-2</v>
      </c>
      <c r="K24" s="1">
        <f t="shared" si="9"/>
        <v>-3.651635482571961E-3</v>
      </c>
    </row>
    <row r="25" spans="1:11" x14ac:dyDescent="0.25">
      <c r="A25" t="s">
        <v>154</v>
      </c>
      <c r="B25" s="2">
        <v>3.8393000000000002</v>
      </c>
      <c r="C25" s="2">
        <v>0.158</v>
      </c>
      <c r="D25" s="2">
        <f t="shared" si="5"/>
        <v>4.1153335243403741E-2</v>
      </c>
      <c r="E25" s="2">
        <v>2.5407000000000002</v>
      </c>
      <c r="F25" s="2">
        <v>3.5122</v>
      </c>
      <c r="G25" s="2">
        <v>2.5807000000000002</v>
      </c>
      <c r="H25" s="2">
        <f t="shared" si="6"/>
        <v>0.93149999999999977</v>
      </c>
      <c r="I25" s="2">
        <f t="shared" si="7"/>
        <v>4.0000000000000036E-2</v>
      </c>
      <c r="J25" s="2">
        <f t="shared" si="8"/>
        <v>4.2941492216854588E-2</v>
      </c>
      <c r="K25" s="1">
        <f t="shared" si="9"/>
        <v>-4.3451082709935675E-2</v>
      </c>
    </row>
    <row r="26" spans="1:11" x14ac:dyDescent="0.25">
      <c r="A26" t="s">
        <v>155</v>
      </c>
      <c r="B26" s="2">
        <v>3.8007</v>
      </c>
      <c r="C26" s="2">
        <v>0.1983</v>
      </c>
      <c r="D26" s="2">
        <f t="shared" ref="D26:D33" si="10">C26/B26</f>
        <v>5.2174599415897076E-2</v>
      </c>
      <c r="E26" s="2">
        <v>2.1934</v>
      </c>
      <c r="F26" s="2">
        <v>3.2058</v>
      </c>
      <c r="G26" s="2">
        <v>2.2439</v>
      </c>
      <c r="H26" s="2">
        <f t="shared" ref="H26:H33" si="11">IF(B26="","",IF(E26="",B26,F26-G26))</f>
        <v>0.96189999999999998</v>
      </c>
      <c r="I26" s="2">
        <f t="shared" ref="I26:I33" si="12">IF(C26="","",IF(F26="",C26,G26-E26))</f>
        <v>5.0499999999999989E-2</v>
      </c>
      <c r="J26" s="2">
        <f t="shared" ref="J26:J33" si="13">I26/H26</f>
        <v>5.2500259902276733E-2</v>
      </c>
      <c r="K26" s="1">
        <f t="shared" ref="K26:K33" si="14">(D26-J26)/D26</f>
        <v>-6.2417438758606307E-3</v>
      </c>
    </row>
    <row r="27" spans="1:11" x14ac:dyDescent="0.25">
      <c r="A27" t="s">
        <v>156</v>
      </c>
      <c r="B27" s="2">
        <v>3.722</v>
      </c>
      <c r="C27" s="2">
        <v>0.27929999999999999</v>
      </c>
      <c r="D27" s="2">
        <f t="shared" si="10"/>
        <v>7.5040300913487373E-2</v>
      </c>
      <c r="E27" s="2">
        <v>2.1795</v>
      </c>
      <c r="F27" s="2">
        <v>3.2111999999999998</v>
      </c>
      <c r="G27" s="2">
        <v>2.2561</v>
      </c>
      <c r="H27" s="2">
        <f t="shared" si="11"/>
        <v>0.95509999999999984</v>
      </c>
      <c r="I27" s="2">
        <f t="shared" si="12"/>
        <v>7.6600000000000001E-2</v>
      </c>
      <c r="J27" s="2">
        <f t="shared" si="13"/>
        <v>8.0201026070568546E-2</v>
      </c>
      <c r="K27" s="1">
        <f t="shared" si="14"/>
        <v>-6.8772714051758402E-2</v>
      </c>
    </row>
    <row r="28" spans="1:11" x14ac:dyDescent="0.25">
      <c r="A28" t="s">
        <v>157</v>
      </c>
      <c r="B28" s="2">
        <v>3.9603999999999999</v>
      </c>
      <c r="C28" s="2">
        <v>3.9100000000000003E-2</v>
      </c>
      <c r="D28" s="2">
        <f t="shared" si="10"/>
        <v>9.8727401272598742E-3</v>
      </c>
      <c r="E28" s="2">
        <v>2.1613000000000002</v>
      </c>
      <c r="F28" s="2">
        <v>3.1920000000000002</v>
      </c>
      <c r="G28" s="2">
        <v>2.1726000000000001</v>
      </c>
      <c r="H28" s="2">
        <f t="shared" si="11"/>
        <v>1.0194000000000001</v>
      </c>
      <c r="I28" s="2">
        <f t="shared" si="12"/>
        <v>1.1299999999999866E-2</v>
      </c>
      <c r="J28" s="2">
        <f t="shared" si="13"/>
        <v>1.1084951932509187E-2</v>
      </c>
      <c r="K28" s="1">
        <f t="shared" si="14"/>
        <v>-0.12278372464218358</v>
      </c>
    </row>
    <row r="29" spans="1:11" x14ac:dyDescent="0.25">
      <c r="A29" t="s">
        <v>158</v>
      </c>
      <c r="B29" s="2">
        <v>3.9201999999999999</v>
      </c>
      <c r="C29" s="2">
        <v>8.0199999999999994E-2</v>
      </c>
      <c r="D29" s="2">
        <f t="shared" si="10"/>
        <v>2.0458139890821896E-2</v>
      </c>
      <c r="E29" s="2">
        <v>2.1324000000000001</v>
      </c>
      <c r="F29" s="2">
        <v>3.1528</v>
      </c>
      <c r="G29" s="2">
        <v>2.1515</v>
      </c>
      <c r="H29" s="2">
        <f t="shared" si="11"/>
        <v>1.0013000000000001</v>
      </c>
      <c r="I29" s="2">
        <f t="shared" si="12"/>
        <v>1.9099999999999895E-2</v>
      </c>
      <c r="J29" s="2">
        <f t="shared" si="13"/>
        <v>1.9075202237091676E-2</v>
      </c>
      <c r="K29" s="1">
        <f t="shared" si="14"/>
        <v>6.7598406361012581E-2</v>
      </c>
    </row>
    <row r="30" spans="1:11" x14ac:dyDescent="0.25">
      <c r="A30" t="s">
        <v>159</v>
      </c>
      <c r="B30" s="2">
        <v>3.8834</v>
      </c>
      <c r="C30" s="2">
        <v>0.1226</v>
      </c>
      <c r="D30" s="2">
        <f t="shared" si="10"/>
        <v>3.1570273471700057E-2</v>
      </c>
      <c r="E30" s="2">
        <v>2.1859999999999999</v>
      </c>
      <c r="F30" s="2">
        <v>3.1979000000000002</v>
      </c>
      <c r="G30" s="2">
        <v>2.2176</v>
      </c>
      <c r="H30" s="2">
        <f t="shared" si="11"/>
        <v>0.98030000000000017</v>
      </c>
      <c r="I30" s="2">
        <f t="shared" si="12"/>
        <v>3.1600000000000072E-2</v>
      </c>
      <c r="J30" s="2">
        <f t="shared" si="13"/>
        <v>3.2235030092828791E-2</v>
      </c>
      <c r="K30" s="1">
        <f t="shared" si="14"/>
        <v>-2.105640997138113E-2</v>
      </c>
    </row>
    <row r="31" spans="1:11" x14ac:dyDescent="0.25">
      <c r="A31" t="s">
        <v>160</v>
      </c>
      <c r="B31" s="2">
        <v>3.843</v>
      </c>
      <c r="C31" s="2">
        <v>0.16009999999999999</v>
      </c>
      <c r="D31" s="2">
        <f t="shared" si="10"/>
        <v>4.1660161332292479E-2</v>
      </c>
      <c r="E31" s="2">
        <v>2.1501999999999999</v>
      </c>
      <c r="F31" s="2">
        <v>3.1511</v>
      </c>
      <c r="G31" s="2">
        <v>2.1852999999999998</v>
      </c>
      <c r="H31" s="2">
        <f t="shared" si="11"/>
        <v>0.96580000000000021</v>
      </c>
      <c r="I31" s="2">
        <f t="shared" si="12"/>
        <v>3.5099999999999909E-2</v>
      </c>
      <c r="J31" s="2">
        <f t="shared" si="13"/>
        <v>3.6342928142472461E-2</v>
      </c>
      <c r="K31" s="1">
        <f t="shared" si="14"/>
        <v>0.12763352372566103</v>
      </c>
    </row>
    <row r="32" spans="1:11" x14ac:dyDescent="0.25">
      <c r="A32" t="s">
        <v>161</v>
      </c>
      <c r="B32" s="2">
        <v>3.8003</v>
      </c>
      <c r="C32" s="2">
        <v>0.19950000000000001</v>
      </c>
      <c r="D32" s="2">
        <f t="shared" si="10"/>
        <v>5.2495855590348132E-2</v>
      </c>
      <c r="E32" s="2">
        <v>2.1669</v>
      </c>
      <c r="F32" s="2">
        <v>3.2016</v>
      </c>
      <c r="G32" s="2">
        <v>2.2010999999999998</v>
      </c>
      <c r="H32" s="2">
        <f t="shared" si="11"/>
        <v>1.0005000000000002</v>
      </c>
      <c r="I32" s="2">
        <f t="shared" si="12"/>
        <v>3.4199999999999786E-2</v>
      </c>
      <c r="J32" s="2">
        <f t="shared" si="13"/>
        <v>3.418290854572692E-2</v>
      </c>
      <c r="K32" s="1">
        <f t="shared" si="14"/>
        <v>0.34884557721139847</v>
      </c>
    </row>
    <row r="33" spans="1:11" x14ac:dyDescent="0.25">
      <c r="A33" t="s">
        <v>162</v>
      </c>
      <c r="B33" s="2">
        <v>3.7229000000000001</v>
      </c>
      <c r="C33" s="2">
        <v>0.2802</v>
      </c>
      <c r="D33" s="2">
        <f t="shared" si="10"/>
        <v>7.526390716914233E-2</v>
      </c>
      <c r="E33" s="2">
        <v>2.1760000000000002</v>
      </c>
      <c r="F33" s="2">
        <v>3.1932999999999998</v>
      </c>
      <c r="G33" s="2">
        <v>2.2256999999999998</v>
      </c>
      <c r="H33" s="2">
        <f t="shared" si="11"/>
        <v>0.96760000000000002</v>
      </c>
      <c r="I33" s="2">
        <f t="shared" si="12"/>
        <v>4.9699999999999633E-2</v>
      </c>
      <c r="J33" s="2">
        <f t="shared" si="13"/>
        <v>5.1364200082678411E-2</v>
      </c>
      <c r="K33" s="1">
        <f t="shared" si="14"/>
        <v>0.31754539440469853</v>
      </c>
    </row>
    <row r="34" spans="1:11" x14ac:dyDescent="0.25">
      <c r="A34" t="s">
        <v>179</v>
      </c>
      <c r="B34" s="2">
        <v>0</v>
      </c>
      <c r="C34" s="2">
        <v>2.02</v>
      </c>
      <c r="D34" s="2">
        <f t="shared" ref="D34:D37" si="15">0.5*C34/(B34+C34)</f>
        <v>0.5</v>
      </c>
      <c r="H34" s="2">
        <f>IF(B34="","",IF(E34="",B34+C34,F34-G34))</f>
        <v>2.02</v>
      </c>
      <c r="I34" s="2">
        <f>IF(C34="","",IF(F34="",C34*0.5,G34-E34))</f>
        <v>1.01</v>
      </c>
      <c r="J34" s="2">
        <f t="shared" ref="J34" si="16">I34/H34</f>
        <v>0.5</v>
      </c>
      <c r="K34" s="1">
        <f t="shared" ref="K34" si="17">(D34-J34)/D34</f>
        <v>0</v>
      </c>
    </row>
    <row r="35" spans="1:11" x14ac:dyDescent="0.25">
      <c r="A35" t="s">
        <v>180</v>
      </c>
      <c r="B35" s="2">
        <v>0.79810000000000003</v>
      </c>
      <c r="C35" s="2">
        <v>1.2024999999999999</v>
      </c>
      <c r="D35" s="2">
        <f t="shared" si="15"/>
        <v>0.30053483954813554</v>
      </c>
      <c r="H35" s="2">
        <f t="shared" ref="H35:H37" si="18">IF(B35="","",IF(E35="",B35+C35,F35-G35))</f>
        <v>2.0005999999999999</v>
      </c>
      <c r="I35" s="2">
        <f t="shared" ref="I35:I37" si="19">IF(C35="","",IF(F35="",C35*0.5,G35-E35))</f>
        <v>0.60124999999999995</v>
      </c>
      <c r="J35" s="2">
        <f t="shared" ref="J35:J37" si="20">I35/H35</f>
        <v>0.30053483954813554</v>
      </c>
      <c r="K35" s="1">
        <f t="shared" ref="K35:K37" si="21">(D35-J35)/D35</f>
        <v>0</v>
      </c>
    </row>
    <row r="36" spans="1:11" x14ac:dyDescent="0.25">
      <c r="A36" t="s">
        <v>181</v>
      </c>
      <c r="B36" s="2">
        <v>1.597</v>
      </c>
      <c r="C36" s="2">
        <v>0.40439999999999998</v>
      </c>
      <c r="D36" s="2">
        <f t="shared" si="15"/>
        <v>0.10102927950434697</v>
      </c>
      <c r="H36" s="2">
        <f t="shared" si="18"/>
        <v>2.0013999999999998</v>
      </c>
      <c r="I36" s="2">
        <f t="shared" si="19"/>
        <v>0.20219999999999999</v>
      </c>
      <c r="J36" s="2">
        <f t="shared" si="20"/>
        <v>0.10102927950434697</v>
      </c>
      <c r="K36" s="1">
        <f t="shared" si="21"/>
        <v>0</v>
      </c>
    </row>
    <row r="37" spans="1:11" x14ac:dyDescent="0.25">
      <c r="A37" t="s">
        <v>182</v>
      </c>
      <c r="B37" s="2">
        <v>1.798</v>
      </c>
      <c r="C37" s="2">
        <v>0.20749999999999999</v>
      </c>
      <c r="D37" s="2">
        <f t="shared" si="15"/>
        <v>5.1732734978808273E-2</v>
      </c>
      <c r="H37" s="2">
        <f t="shared" si="18"/>
        <v>2.0055000000000001</v>
      </c>
      <c r="I37" s="2">
        <f t="shared" si="19"/>
        <v>0.10375</v>
      </c>
      <c r="J37" s="2">
        <f t="shared" si="20"/>
        <v>5.1732734978808273E-2</v>
      </c>
      <c r="K37" s="1">
        <f t="shared" si="21"/>
        <v>0</v>
      </c>
    </row>
    <row r="38" spans="1:11" x14ac:dyDescent="0.25">
      <c r="A38" t="s">
        <v>183</v>
      </c>
      <c r="B38" s="2">
        <v>0</v>
      </c>
      <c r="C38" s="2">
        <v>2.0023</v>
      </c>
      <c r="D38" s="2">
        <f t="shared" ref="D38:D41" si="22">0.5*C38/(B38+C38)</f>
        <v>0.5</v>
      </c>
      <c r="H38" s="2">
        <f t="shared" ref="H38:H41" si="23">IF(B38="","",IF(E38="",B38+C38,F38-G38))</f>
        <v>2.0023</v>
      </c>
      <c r="I38" s="2">
        <f t="shared" ref="I38:I41" si="24">IF(C38="","",IF(F38="",C38*0.5,G38-E38))</f>
        <v>1.00115</v>
      </c>
      <c r="J38" s="2">
        <f t="shared" ref="J38:J41" si="25">I38/H38</f>
        <v>0.5</v>
      </c>
      <c r="K38" s="1">
        <f t="shared" ref="K38:K41" si="26">(D38-J38)/D38</f>
        <v>0</v>
      </c>
    </row>
    <row r="39" spans="1:11" x14ac:dyDescent="0.25">
      <c r="A39" t="s">
        <v>184</v>
      </c>
      <c r="B39" s="2">
        <v>0.79979999999999996</v>
      </c>
      <c r="C39" s="2">
        <v>1.21</v>
      </c>
      <c r="D39" s="2">
        <f t="shared" si="22"/>
        <v>0.30102497760971242</v>
      </c>
      <c r="H39" s="2">
        <f t="shared" si="23"/>
        <v>2.0097999999999998</v>
      </c>
      <c r="I39" s="2">
        <f t="shared" si="24"/>
        <v>0.60499999999999998</v>
      </c>
      <c r="J39" s="2">
        <f t="shared" si="25"/>
        <v>0.30102497760971242</v>
      </c>
      <c r="K39" s="1">
        <f t="shared" si="26"/>
        <v>0</v>
      </c>
    </row>
    <row r="40" spans="1:11" x14ac:dyDescent="0.25">
      <c r="A40" t="s">
        <v>185</v>
      </c>
      <c r="B40" s="2">
        <v>1.6218999999999999</v>
      </c>
      <c r="C40" s="2">
        <v>0.41139999999999999</v>
      </c>
      <c r="D40" s="2">
        <f t="shared" si="22"/>
        <v>0.1011655928785718</v>
      </c>
      <c r="H40" s="2">
        <f t="shared" si="23"/>
        <v>2.0332999999999997</v>
      </c>
      <c r="I40" s="2">
        <f t="shared" si="24"/>
        <v>0.20569999999999999</v>
      </c>
      <c r="J40" s="2">
        <f t="shared" si="25"/>
        <v>0.1011655928785718</v>
      </c>
      <c r="K40" s="1">
        <f t="shared" si="26"/>
        <v>0</v>
      </c>
    </row>
    <row r="41" spans="1:11" x14ac:dyDescent="0.25">
      <c r="A41" t="s">
        <v>186</v>
      </c>
      <c r="B41" s="2">
        <v>1.7941</v>
      </c>
      <c r="C41" s="2">
        <v>0.20730000000000001</v>
      </c>
      <c r="D41" s="2">
        <f t="shared" si="22"/>
        <v>5.178874787648647E-2</v>
      </c>
      <c r="H41" s="2">
        <f t="shared" si="23"/>
        <v>2.0013999999999998</v>
      </c>
      <c r="I41" s="2">
        <f t="shared" si="24"/>
        <v>0.10365000000000001</v>
      </c>
      <c r="J41" s="2">
        <f t="shared" si="25"/>
        <v>5.178874787648647E-2</v>
      </c>
      <c r="K41" s="1">
        <f t="shared" si="26"/>
        <v>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D14"/>
    </sheetView>
  </sheetViews>
  <sheetFormatPr baseColWidth="10" defaultColWidth="11.42578125" defaultRowHeight="15" x14ac:dyDescent="0.25"/>
  <cols>
    <col min="2" max="2" width="15.8554687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M1" s="2" t="s">
        <v>191</v>
      </c>
    </row>
    <row r="2" spans="1:13" x14ac:dyDescent="0.25">
      <c r="A2" t="s">
        <v>192</v>
      </c>
      <c r="B2" s="2">
        <v>1.802</v>
      </c>
      <c r="C2" s="2">
        <v>9.4600000000000004E-2</v>
      </c>
      <c r="D2" s="2">
        <f>C2/(B2+C2)</f>
        <v>4.9878730359590846E-2</v>
      </c>
      <c r="E2" s="2"/>
      <c r="F2" s="2"/>
      <c r="G2" s="2"/>
      <c r="H2" s="2">
        <f>IF(B2="","",IF(E2="",B2,F2-G2))</f>
        <v>1.802</v>
      </c>
      <c r="I2" s="2">
        <f>IF(C2="","",IF(F2="",C2,G2-E2))</f>
        <v>9.4600000000000004E-2</v>
      </c>
      <c r="J2" s="2">
        <f>I2/(H2+I2)</f>
        <v>4.9878730359590846E-2</v>
      </c>
      <c r="K2" s="1">
        <f t="shared" ref="K2" si="0">(D2-J2)/D2</f>
        <v>0</v>
      </c>
      <c r="M2" s="3" t="s">
        <v>193</v>
      </c>
    </row>
    <row r="3" spans="1:13" x14ac:dyDescent="0.25">
      <c r="A3" t="s">
        <v>194</v>
      </c>
      <c r="B3" s="2">
        <v>1.7994000000000001</v>
      </c>
      <c r="C3" s="2">
        <v>0.1996</v>
      </c>
      <c r="D3" s="2">
        <f t="shared" ref="D3:D13" si="1">C3/(B3+C3)</f>
        <v>9.984992496248124E-2</v>
      </c>
      <c r="E3" s="2"/>
      <c r="F3" s="2"/>
      <c r="G3" s="2"/>
      <c r="H3" s="2">
        <f t="shared" ref="H3:H13" si="2">IF(B3="","",IF(E3="",B3,F3-G3))</f>
        <v>1.7994000000000001</v>
      </c>
      <c r="I3" s="2">
        <f t="shared" ref="I3:I13" si="3">IF(C3="","",IF(F3="",C3,G3-E3))</f>
        <v>0.1996</v>
      </c>
      <c r="J3" s="2">
        <f t="shared" ref="J3:J13" si="4">I3/(H3+I3)</f>
        <v>9.984992496248124E-2</v>
      </c>
      <c r="K3" s="1">
        <f t="shared" ref="K3:K13" si="5">(D3-J3)/D3</f>
        <v>0</v>
      </c>
      <c r="M3" s="3" t="s">
        <v>193</v>
      </c>
    </row>
    <row r="4" spans="1:13" x14ac:dyDescent="0.25">
      <c r="A4" t="s">
        <v>195</v>
      </c>
      <c r="B4" s="2">
        <v>1.802</v>
      </c>
      <c r="C4" s="2">
        <v>0.4501</v>
      </c>
      <c r="D4" s="2">
        <f t="shared" si="1"/>
        <v>0.19985791039474268</v>
      </c>
      <c r="E4" s="2"/>
      <c r="F4" s="2"/>
      <c r="G4" s="2"/>
      <c r="H4" s="2">
        <f t="shared" si="2"/>
        <v>1.802</v>
      </c>
      <c r="I4" s="2">
        <f t="shared" si="3"/>
        <v>0.4501</v>
      </c>
      <c r="J4" s="2">
        <f t="shared" si="4"/>
        <v>0.19985791039474268</v>
      </c>
      <c r="K4" s="1">
        <f t="shared" si="5"/>
        <v>0</v>
      </c>
      <c r="M4" s="3" t="s">
        <v>193</v>
      </c>
    </row>
    <row r="5" spans="1:13" x14ac:dyDescent="0.25">
      <c r="A5" t="s">
        <v>196</v>
      </c>
      <c r="B5" s="2">
        <v>1.7998000000000001</v>
      </c>
      <c r="C5" s="2">
        <v>0.7712</v>
      </c>
      <c r="D5" s="2">
        <f t="shared" si="1"/>
        <v>0.29996110462854919</v>
      </c>
      <c r="H5" s="2">
        <f t="shared" si="2"/>
        <v>1.7998000000000001</v>
      </c>
      <c r="I5" s="2">
        <f t="shared" si="3"/>
        <v>0.7712</v>
      </c>
      <c r="J5" s="2">
        <f t="shared" si="4"/>
        <v>0.29996110462854919</v>
      </c>
      <c r="K5" s="1">
        <f t="shared" si="5"/>
        <v>0</v>
      </c>
      <c r="M5" s="3" t="s">
        <v>193</v>
      </c>
    </row>
    <row r="6" spans="1:13" x14ac:dyDescent="0.25">
      <c r="A6" t="s">
        <v>197</v>
      </c>
      <c r="B6" s="2">
        <v>1.8192999999999999</v>
      </c>
      <c r="C6" s="2">
        <v>9.4700000000000006E-2</v>
      </c>
      <c r="D6" s="2">
        <f t="shared" si="1"/>
        <v>4.9477533960292586E-2</v>
      </c>
      <c r="E6">
        <v>1.7081</v>
      </c>
      <c r="F6" s="2">
        <v>2.4740000000000002</v>
      </c>
      <c r="G6" s="2">
        <v>1.748</v>
      </c>
      <c r="H6" s="2">
        <f t="shared" si="2"/>
        <v>0.7260000000000002</v>
      </c>
      <c r="I6" s="2">
        <f t="shared" si="3"/>
        <v>3.9900000000000047E-2</v>
      </c>
      <c r="J6" s="2">
        <f t="shared" si="4"/>
        <v>5.2095573834704312E-2</v>
      </c>
      <c r="K6" s="1">
        <f t="shared" si="5"/>
        <v>-5.2913709816515768E-2</v>
      </c>
      <c r="M6" s="3" t="s">
        <v>198</v>
      </c>
    </row>
    <row r="7" spans="1:13" x14ac:dyDescent="0.25">
      <c r="A7" t="s">
        <v>199</v>
      </c>
      <c r="B7" s="2">
        <v>1.8009999999999999</v>
      </c>
      <c r="C7" s="2">
        <v>0.2</v>
      </c>
      <c r="D7" s="2">
        <f t="shared" si="1"/>
        <v>9.9950024987506256E-2</v>
      </c>
      <c r="E7">
        <v>1.7243999999999999</v>
      </c>
      <c r="F7" s="2">
        <v>2.5474000000000001</v>
      </c>
      <c r="G7" s="2">
        <v>1.8085</v>
      </c>
      <c r="H7" s="2">
        <f t="shared" si="2"/>
        <v>0.73890000000000011</v>
      </c>
      <c r="I7" s="2">
        <f t="shared" si="3"/>
        <v>8.4100000000000064E-2</v>
      </c>
      <c r="J7" s="2">
        <f t="shared" si="4"/>
        <v>0.1021871202916161</v>
      </c>
      <c r="K7" s="1">
        <f t="shared" si="5"/>
        <v>-2.2382138517618975E-2</v>
      </c>
      <c r="M7" s="3" t="s">
        <v>198</v>
      </c>
    </row>
    <row r="8" spans="1:13" x14ac:dyDescent="0.25">
      <c r="A8" t="s">
        <v>200</v>
      </c>
      <c r="B8" s="2">
        <v>1.8052999999999999</v>
      </c>
      <c r="C8" s="2">
        <v>0.4501</v>
      </c>
      <c r="D8" s="2">
        <f t="shared" si="1"/>
        <v>0.19956548727498449</v>
      </c>
      <c r="E8">
        <v>1.7205999999999999</v>
      </c>
      <c r="F8" s="2">
        <v>2.58</v>
      </c>
      <c r="G8" s="2">
        <v>1.8904000000000001</v>
      </c>
      <c r="H8" s="2">
        <f t="shared" si="2"/>
        <v>0.68959999999999999</v>
      </c>
      <c r="I8" s="2">
        <f t="shared" si="3"/>
        <v>0.16980000000000017</v>
      </c>
      <c r="J8" s="2">
        <f t="shared" si="4"/>
        <v>0.1975797067721668</v>
      </c>
      <c r="K8" s="1">
        <f t="shared" si="5"/>
        <v>9.9505206533104483E-3</v>
      </c>
      <c r="M8" s="3" t="s">
        <v>198</v>
      </c>
    </row>
    <row r="9" spans="1:13" x14ac:dyDescent="0.25">
      <c r="A9" t="s">
        <v>201</v>
      </c>
      <c r="B9" s="2">
        <v>1.8032999999999999</v>
      </c>
      <c r="C9" s="2">
        <v>0.77170000000000005</v>
      </c>
      <c r="D9" s="2">
        <f t="shared" si="1"/>
        <v>0.2996893203883495</v>
      </c>
      <c r="E9">
        <v>1.7109000000000001</v>
      </c>
      <c r="F9" s="2">
        <v>2.6233</v>
      </c>
      <c r="G9" s="2">
        <v>1.9786999999999999</v>
      </c>
      <c r="H9" s="2">
        <f t="shared" si="2"/>
        <v>0.64460000000000006</v>
      </c>
      <c r="I9" s="2">
        <f t="shared" si="3"/>
        <v>0.26779999999999982</v>
      </c>
      <c r="J9" s="2">
        <f t="shared" si="4"/>
        <v>0.29351161771152989</v>
      </c>
      <c r="K9" s="1">
        <f t="shared" si="5"/>
        <v>2.0613689766503161E-2</v>
      </c>
      <c r="M9" s="3" t="s">
        <v>198</v>
      </c>
    </row>
    <row r="10" spans="1:13" x14ac:dyDescent="0.25">
      <c r="A10" t="s">
        <v>202</v>
      </c>
      <c r="B10" s="2">
        <v>1.8026</v>
      </c>
      <c r="C10" s="2">
        <v>9.4899999999999998E-2</v>
      </c>
      <c r="D10" s="2">
        <f t="shared" si="1"/>
        <v>5.0013175230566538E-2</v>
      </c>
      <c r="E10">
        <v>1.6735</v>
      </c>
      <c r="F10" s="2">
        <v>2.4470999999999998</v>
      </c>
      <c r="G10" s="2">
        <v>1.7121999999999999</v>
      </c>
      <c r="H10" s="2">
        <f t="shared" si="2"/>
        <v>0.73489999999999989</v>
      </c>
      <c r="I10" s="2">
        <f t="shared" si="3"/>
        <v>3.8699999999999957E-2</v>
      </c>
      <c r="J10" s="2">
        <f t="shared" si="4"/>
        <v>5.0025853154084754E-2</v>
      </c>
      <c r="K10" s="1">
        <f t="shared" si="5"/>
        <v>-2.5349167413924823E-4</v>
      </c>
      <c r="M10" s="3" t="s">
        <v>203</v>
      </c>
    </row>
    <row r="11" spans="1:13" x14ac:dyDescent="0.25">
      <c r="A11" t="s">
        <v>204</v>
      </c>
      <c r="B11" s="2">
        <v>1.8078000000000001</v>
      </c>
      <c r="C11" s="2">
        <v>9.4600000000000004E-2</v>
      </c>
      <c r="D11" s="2">
        <f t="shared" si="1"/>
        <v>4.9726661059714045E-2</v>
      </c>
      <c r="E11">
        <v>1.7233000000000001</v>
      </c>
      <c r="F11" s="2">
        <v>2.5413000000000001</v>
      </c>
      <c r="G11" s="2">
        <v>1.8048</v>
      </c>
      <c r="H11" s="2">
        <f t="shared" si="2"/>
        <v>0.73650000000000015</v>
      </c>
      <c r="I11" s="2">
        <f t="shared" si="3"/>
        <v>8.1499999999999906E-2</v>
      </c>
      <c r="J11" s="2">
        <f t="shared" si="4"/>
        <v>9.9633251833740707E-2</v>
      </c>
      <c r="K11" s="1">
        <f>(D11-J11)/D11</f>
        <v>-1.0036183751427941</v>
      </c>
      <c r="M11" s="3" t="s">
        <v>203</v>
      </c>
    </row>
    <row r="12" spans="1:13" x14ac:dyDescent="0.25">
      <c r="A12" t="s">
        <v>205</v>
      </c>
      <c r="B12" s="2">
        <v>1.8029999999999999</v>
      </c>
      <c r="C12" s="2">
        <v>0.44979999999999998</v>
      </c>
      <c r="D12" s="2">
        <f t="shared" si="1"/>
        <v>0.19966264204545456</v>
      </c>
      <c r="E12">
        <v>1.7192000000000001</v>
      </c>
      <c r="F12" s="2">
        <v>2.5962999999999998</v>
      </c>
      <c r="G12" s="2">
        <v>1.8903000000000001</v>
      </c>
      <c r="H12" s="2">
        <f t="shared" si="2"/>
        <v>0.70599999999999974</v>
      </c>
      <c r="I12" s="2">
        <f t="shared" si="3"/>
        <v>0.17110000000000003</v>
      </c>
      <c r="J12" s="2">
        <f t="shared" si="4"/>
        <v>0.19507467791585917</v>
      </c>
      <c r="K12" s="1">
        <f t="shared" si="5"/>
        <v>2.2978580682864593E-2</v>
      </c>
      <c r="M12" s="3" t="s">
        <v>203</v>
      </c>
    </row>
    <row r="13" spans="1:13" x14ac:dyDescent="0.25">
      <c r="A13" t="s">
        <v>16</v>
      </c>
      <c r="B13" s="2">
        <v>1.8049999999999999</v>
      </c>
      <c r="C13" s="2">
        <v>0.77190000000000003</v>
      </c>
      <c r="D13" s="2">
        <f t="shared" si="1"/>
        <v>0.29954596608327833</v>
      </c>
      <c r="E13">
        <v>1.7235</v>
      </c>
      <c r="F13" s="2">
        <v>2.6356999999999999</v>
      </c>
      <c r="G13" s="2">
        <v>1.7169000000000001</v>
      </c>
      <c r="H13" s="2">
        <f t="shared" si="2"/>
        <v>0.91879999999999984</v>
      </c>
      <c r="I13" s="2">
        <f t="shared" si="3"/>
        <v>-6.5999999999999392E-3</v>
      </c>
      <c r="J13" s="2">
        <f t="shared" si="4"/>
        <v>-7.235255426441504E-3</v>
      </c>
      <c r="K13" s="1">
        <f t="shared" si="5"/>
        <v>1.024154073984191</v>
      </c>
      <c r="M13" s="3" t="s">
        <v>203</v>
      </c>
    </row>
    <row r="14" spans="1:13" x14ac:dyDescent="0.25">
      <c r="A14" t="s">
        <v>38</v>
      </c>
      <c r="B14" s="2">
        <v>2</v>
      </c>
      <c r="C14" s="2">
        <v>0</v>
      </c>
      <c r="D14" s="2">
        <f t="shared" ref="D14" si="6">C14/(B14+C14)</f>
        <v>0</v>
      </c>
      <c r="F14" s="2"/>
      <c r="G14" s="2"/>
      <c r="H14" s="2">
        <f t="shared" ref="H14" si="7">IF(B14="","",IF(E14="",B14,F14-G14))</f>
        <v>2</v>
      </c>
      <c r="I14" s="2">
        <f t="shared" ref="I14" si="8">IF(C14="","",IF(F14="",C14,G14-E14))</f>
        <v>0</v>
      </c>
      <c r="J14" s="2">
        <f t="shared" ref="J14" si="9">I14/(H14+I14)</f>
        <v>0</v>
      </c>
      <c r="K14" s="1" t="e">
        <f t="shared" ref="K14" si="10">(D14-J14)/D14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5"/>
  <sheetViews>
    <sheetView workbookViewId="0">
      <pane ySplit="1" topLeftCell="A2" activePane="bottomLeft" state="frozen"/>
      <selection pane="bottomLeft" sqref="A1:M4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  <col min="13" max="13" width="48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M1" t="s">
        <v>187</v>
      </c>
    </row>
    <row r="2" spans="1:13" x14ac:dyDescent="0.25">
      <c r="A2" t="s">
        <v>11</v>
      </c>
      <c r="D2" s="2" t="e">
        <f t="shared" ref="D2" si="0">C2/B2</f>
        <v>#DIV/0!</v>
      </c>
      <c r="H2" s="2" t="str">
        <f>IF(B2="","",IF(E2="",B2,F2-G2))</f>
        <v/>
      </c>
      <c r="I2" s="2" t="str">
        <f>IF(C2="","",IF(F2="",C2,G2-E2))</f>
        <v/>
      </c>
      <c r="J2" s="2" t="e">
        <f>I2/H2</f>
        <v>#VALUE!</v>
      </c>
      <c r="K2" s="1" t="e">
        <f t="shared" ref="K2" si="1">(D2-J2)/D2</f>
        <v>#DIV/0!</v>
      </c>
      <c r="M2" s="3" t="s">
        <v>188</v>
      </c>
    </row>
    <row r="3" spans="1:13" x14ac:dyDescent="0.25">
      <c r="K3" s="1"/>
      <c r="M3" t="s">
        <v>189</v>
      </c>
    </row>
    <row r="4" spans="1:13" x14ac:dyDescent="0.25">
      <c r="K4" s="1"/>
      <c r="M4" t="s">
        <v>190</v>
      </c>
    </row>
    <row r="5" spans="1:13" x14ac:dyDescent="0.25">
      <c r="K5" s="1"/>
    </row>
    <row r="6" spans="1:13" x14ac:dyDescent="0.25">
      <c r="K6" s="1"/>
    </row>
    <row r="7" spans="1:13" x14ac:dyDescent="0.25">
      <c r="K7" s="1"/>
    </row>
    <row r="8" spans="1:13" x14ac:dyDescent="0.25">
      <c r="K8" s="1"/>
    </row>
    <row r="9" spans="1:13" x14ac:dyDescent="0.25">
      <c r="K9" s="1"/>
    </row>
    <row r="10" spans="1:13" x14ac:dyDescent="0.25">
      <c r="K10" s="1"/>
    </row>
    <row r="11" spans="1:13" x14ac:dyDescent="0.25">
      <c r="K11" s="1"/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  <row r="16" spans="1:13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  <row r="21" spans="11:11" x14ac:dyDescent="0.25">
      <c r="K21" s="1"/>
    </row>
    <row r="22" spans="11:11" x14ac:dyDescent="0.25">
      <c r="K22" s="1"/>
    </row>
    <row r="23" spans="11:11" x14ac:dyDescent="0.25">
      <c r="K23" s="1"/>
    </row>
    <row r="24" spans="11:11" x14ac:dyDescent="0.25">
      <c r="K24" s="1"/>
    </row>
    <row r="25" spans="11:11" x14ac:dyDescent="0.25">
      <c r="K25" s="1"/>
    </row>
    <row r="26" spans="11:11" x14ac:dyDescent="0.25">
      <c r="K26" s="1"/>
    </row>
    <row r="27" spans="11:11" x14ac:dyDescent="0.25">
      <c r="K27" s="1"/>
    </row>
    <row r="28" spans="11:11" x14ac:dyDescent="0.25">
      <c r="K28" s="1"/>
    </row>
    <row r="29" spans="11:11" x14ac:dyDescent="0.25">
      <c r="K29" s="1"/>
    </row>
    <row r="30" spans="11:11" x14ac:dyDescent="0.25">
      <c r="K30" s="1"/>
    </row>
    <row r="31" spans="11:11" x14ac:dyDescent="0.25">
      <c r="K31" s="1"/>
    </row>
    <row r="32" spans="11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84" spans="11:11" x14ac:dyDescent="0.25">
      <c r="K84" s="1"/>
    </row>
    <row r="85" spans="11:11" x14ac:dyDescent="0.25">
      <c r="K85" s="1"/>
    </row>
    <row r="86" spans="11:11" x14ac:dyDescent="0.25">
      <c r="K86" s="1"/>
    </row>
    <row r="87" spans="11:11" x14ac:dyDescent="0.25">
      <c r="K87" s="1"/>
    </row>
    <row r="88" spans="11:11" x14ac:dyDescent="0.25">
      <c r="K88" s="1"/>
    </row>
    <row r="89" spans="11:11" x14ac:dyDescent="0.25">
      <c r="K89" s="1"/>
    </row>
    <row r="90" spans="11:11" x14ac:dyDescent="0.25">
      <c r="K90" s="1"/>
    </row>
    <row r="91" spans="11:11" x14ac:dyDescent="0.25">
      <c r="K91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5" spans="11:11" x14ac:dyDescent="0.25">
      <c r="K95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AM_AcornArea</vt:lpstr>
      <vt:lpstr>AM_Spinsolve</vt:lpstr>
      <vt:lpstr>EF_AcornArea</vt:lpstr>
      <vt:lpstr>KopierVorlage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Hephaistos</dc:creator>
  <cp:keywords/>
  <dc:description/>
  <cp:lastModifiedBy>Hephaistos</cp:lastModifiedBy>
  <cp:revision/>
  <dcterms:created xsi:type="dcterms:W3CDTF">2021-06-01T12:43:52Z</dcterms:created>
  <dcterms:modified xsi:type="dcterms:W3CDTF">2021-08-01T22:02:15Z</dcterms:modified>
  <cp:category/>
  <cp:contentStatus/>
</cp:coreProperties>
</file>