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LocalData\ax07057\Desktop\"/>
    </mc:Choice>
  </mc:AlternateContent>
  <bookViews>
    <workbookView xWindow="0" yWindow="0" windowWidth="24928" windowHeight="11615" activeTab="2"/>
  </bookViews>
  <sheets>
    <sheet name="Q_MISSN_ICINVC" sheetId="1" r:id="rId1"/>
    <sheet name="DB_DBEKAER" sheetId="4" r:id="rId2"/>
    <sheet name="Munka2" sheetId="2" r:id="rId3"/>
    <sheet name="Munka5" sheetId="6" r:id="rId4"/>
    <sheet name="Munka3" sheetId="3" r:id="rId5"/>
  </sheets>
  <definedNames>
    <definedName name="_xlnm.Print_Area" localSheetId="0">Q_MISSN_ICINVC!$A$1:$Q$34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D2" i="2"/>
  <c r="C2" i="2"/>
  <c r="E33" i="4"/>
  <c r="E34" i="4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32" i="4"/>
  <c r="B36" i="2"/>
  <c r="B37" i="2"/>
  <c r="B38" i="2"/>
  <c r="B39" i="2"/>
  <c r="C36" i="2"/>
  <c r="C37" i="2" s="1"/>
  <c r="C38" i="2" s="1"/>
  <c r="C39" i="2" s="1"/>
  <c r="B17" i="2"/>
  <c r="E17" i="2"/>
  <c r="F17" i="2"/>
  <c r="B18" i="2"/>
  <c r="E18" i="2"/>
  <c r="F18" i="2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7" i="6"/>
  <c r="M33" i="1" l="1"/>
  <c r="P3" i="3"/>
  <c r="Q3" i="3" s="1"/>
  <c r="N3" i="3"/>
  <c r="N2" i="3"/>
  <c r="B16" i="2"/>
  <c r="E16" i="2"/>
  <c r="F16" i="2"/>
  <c r="F14" i="2"/>
  <c r="F15" i="2"/>
  <c r="B3" i="2"/>
  <c r="B21" i="2"/>
  <c r="C22" i="2"/>
  <c r="B22" i="2" s="1"/>
  <c r="C21" i="2"/>
  <c r="B20" i="2"/>
  <c r="Q10" i="1"/>
  <c r="Q11" i="1"/>
  <c r="Q9" i="1"/>
  <c r="E4" i="2"/>
  <c r="E5" i="2" s="1"/>
  <c r="E3" i="2"/>
  <c r="F3" i="2"/>
  <c r="F4" i="2"/>
  <c r="F5" i="2"/>
  <c r="F6" i="2"/>
  <c r="F7" i="2"/>
  <c r="F8" i="2"/>
  <c r="F9" i="2"/>
  <c r="F10" i="2"/>
  <c r="F11" i="2"/>
  <c r="F12" i="2"/>
  <c r="F13" i="2"/>
  <c r="F2" i="2"/>
  <c r="B2" i="2"/>
  <c r="C23" i="2" l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4" i="2" s="1"/>
  <c r="C35" i="2"/>
  <c r="B35" i="2" s="1"/>
  <c r="B30" i="2"/>
  <c r="B26" i="2"/>
  <c r="B5" i="2"/>
  <c r="B31" i="2"/>
  <c r="B27" i="2"/>
  <c r="B23" i="2"/>
  <c r="B4" i="2"/>
  <c r="E6" i="2"/>
  <c r="B25" i="2" l="1"/>
  <c r="B29" i="2"/>
  <c r="B33" i="2"/>
  <c r="B24" i="2"/>
  <c r="B28" i="2"/>
  <c r="B32" i="2"/>
  <c r="B6" i="2"/>
  <c r="E7" i="2"/>
  <c r="B7" i="2" l="1"/>
  <c r="E8" i="2"/>
  <c r="B8" i="2" l="1"/>
  <c r="E9" i="2"/>
  <c r="B9" i="2" l="1"/>
  <c r="E10" i="2"/>
  <c r="B10" i="2" l="1"/>
  <c r="E11" i="2"/>
  <c r="B11" i="2" l="1"/>
  <c r="E12" i="2"/>
  <c r="B12" i="2" l="1"/>
  <c r="E13" i="2"/>
  <c r="E14" i="2" l="1"/>
  <c r="B13" i="2"/>
  <c r="B14" i="2" l="1"/>
  <c r="E15" i="2"/>
  <c r="B15" i="2" l="1"/>
</calcChain>
</file>

<file path=xl/sharedStrings.xml><?xml version="1.0" encoding="utf-8"?>
<sst xmlns="http://schemas.openxmlformats.org/spreadsheetml/2006/main" count="479" uniqueCount="228">
  <si>
    <t>LIPS</t>
  </si>
  <si>
    <t>VBFA</t>
  </si>
  <si>
    <t>A925</t>
  </si>
  <si>
    <t>Application</t>
  </si>
  <si>
    <t>Condition type</t>
  </si>
  <si>
    <t>Sales Organization</t>
  </si>
  <si>
    <t>Customer</t>
  </si>
  <si>
    <t>Material</t>
  </si>
  <si>
    <t>Release status</t>
  </si>
  <si>
    <t>Valid to</t>
  </si>
  <si>
    <t>Valid From</t>
  </si>
  <si>
    <t>Processing status</t>
  </si>
  <si>
    <t>Condition record no.</t>
  </si>
  <si>
    <t>Table Row</t>
  </si>
  <si>
    <t>KAPPL</t>
  </si>
  <si>
    <t>VKORG</t>
  </si>
  <si>
    <t>KUNNR</t>
  </si>
  <si>
    <t>MATNR</t>
  </si>
  <si>
    <t>KFRST</t>
  </si>
  <si>
    <t>DATAB</t>
  </si>
  <si>
    <t>KBSTAT</t>
  </si>
  <si>
    <t>KNUMH</t>
  </si>
  <si>
    <t>VBELN</t>
  </si>
  <si>
    <t>POSNR</t>
  </si>
  <si>
    <t>PSTYV</t>
  </si>
  <si>
    <t>WERKS</t>
  </si>
  <si>
    <t>LGORT</t>
  </si>
  <si>
    <t>LFIMG</t>
  </si>
  <si>
    <t>ARKTX</t>
  </si>
  <si>
    <t>VGBEL</t>
  </si>
  <si>
    <t>VGPOS</t>
  </si>
  <si>
    <t>BWART</t>
  </si>
  <si>
    <t>BWLVS</t>
  </si>
  <si>
    <t>Delivery</t>
  </si>
  <si>
    <t>Item</t>
  </si>
  <si>
    <t>ItCa</t>
  </si>
  <si>
    <t>Plnt</t>
  </si>
  <si>
    <t>SLoc</t>
  </si>
  <si>
    <t>Description</t>
  </si>
  <si>
    <t>Ref.doc.</t>
  </si>
  <si>
    <t>RefItm</t>
  </si>
  <si>
    <t>MvT</t>
  </si>
  <si>
    <t>MTy</t>
  </si>
  <si>
    <t>Del.qtty</t>
  </si>
  <si>
    <t>LIKP</t>
  </si>
  <si>
    <t>Created by</t>
  </si>
  <si>
    <t>ERNAM</t>
  </si>
  <si>
    <t>Time</t>
  </si>
  <si>
    <t>ERZET</t>
  </si>
  <si>
    <t>Created on</t>
  </si>
  <si>
    <t>ERDAT</t>
  </si>
  <si>
    <t>Shipping Point/Receiving Pt</t>
  </si>
  <si>
    <t>VSTEL</t>
  </si>
  <si>
    <t>Route</t>
  </si>
  <si>
    <t>ROUTE</t>
  </si>
  <si>
    <t>Ship-to party</t>
  </si>
  <si>
    <t>Billing Date</t>
  </si>
  <si>
    <t>FKDAT</t>
  </si>
  <si>
    <t>Sales organization</t>
  </si>
  <si>
    <t>VKOIV</t>
  </si>
  <si>
    <t>Int.co billing div.</t>
  </si>
  <si>
    <t>SPAIV</t>
  </si>
  <si>
    <t>Intercomp.bill.type</t>
  </si>
  <si>
    <t>FKAIV</t>
  </si>
  <si>
    <t>Cust.inter-co.bill.</t>
  </si>
  <si>
    <t>KUNIV</t>
  </si>
  <si>
    <t>Route Schedule</t>
  </si>
  <si>
    <t>AULWE</t>
  </si>
  <si>
    <t>Staging Area</t>
  </si>
  <si>
    <t>LGBZO</t>
  </si>
  <si>
    <t>Preceding Document</t>
  </si>
  <si>
    <t>VBELV</t>
  </si>
  <si>
    <t>Preceding item</t>
  </si>
  <si>
    <t>POSNV</t>
  </si>
  <si>
    <t>Subsequent document</t>
  </si>
  <si>
    <t>Subsequent item</t>
  </si>
  <si>
    <t>Subsequent doc. cat.</t>
  </si>
  <si>
    <t>VBTYP_N = '5'!</t>
  </si>
  <si>
    <t>POSNN</t>
  </si>
  <si>
    <t>Quantity</t>
  </si>
  <si>
    <t>RFMNG</t>
  </si>
  <si>
    <t>Reference value</t>
  </si>
  <si>
    <t>RFWRT</t>
  </si>
  <si>
    <t>Statistics currency</t>
  </si>
  <si>
    <t>WAERS</t>
  </si>
  <si>
    <t>Billing category</t>
  </si>
  <si>
    <t>FKTYP</t>
  </si>
  <si>
    <t>DATBI &gt;= 'MA'</t>
  </si>
  <si>
    <t>KSCHL = 'ZPDU'</t>
  </si>
  <si>
    <t>KONP</t>
  </si>
  <si>
    <t>Rate</t>
  </si>
  <si>
    <t>KBETR</t>
  </si>
  <si>
    <t>KONWA</t>
  </si>
  <si>
    <t>Rate unit</t>
  </si>
  <si>
    <t>OUT</t>
  </si>
  <si>
    <t>NONE</t>
  </si>
  <si>
    <t>OUT-LINK</t>
  </si>
  <si>
    <t>LINK</t>
  </si>
  <si>
    <t>FILTER</t>
  </si>
  <si>
    <t>OUT-FILTER</t>
  </si>
  <si>
    <t>Leírás</t>
  </si>
  <si>
    <t>Tech.név</t>
  </si>
  <si>
    <t>Szerep</t>
  </si>
  <si>
    <t>Con.rec.No.</t>
  </si>
  <si>
    <t>x1=</t>
  </si>
  <si>
    <t>y1=</t>
  </si>
  <si>
    <t>x2=</t>
  </si>
  <si>
    <t>y2=</t>
  </si>
  <si>
    <t>dx=</t>
  </si>
  <si>
    <t>dy=</t>
  </si>
  <si>
    <t>tg=</t>
  </si>
  <si>
    <t>LINE_IDX</t>
  </si>
  <si>
    <t>tbldealers</t>
  </si>
  <si>
    <t>Cty</t>
  </si>
  <si>
    <t>Name_1</t>
  </si>
  <si>
    <t>varchar(25)</t>
  </si>
  <si>
    <t>Név</t>
  </si>
  <si>
    <t>Tipus</t>
  </si>
  <si>
    <t>City</t>
  </si>
  <si>
    <t>COLLATE</t>
  </si>
  <si>
    <t>utf8_bin</t>
  </si>
  <si>
    <t>NOT</t>
  </si>
  <si>
    <t>NULL,</t>
  </si>
  <si>
    <t>char(2)</t>
  </si>
  <si>
    <t>DEFAULT</t>
  </si>
  <si>
    <t>varchar(200)</t>
  </si>
  <si>
    <t>varchar(50)</t>
  </si>
  <si>
    <t>PostalCode</t>
  </si>
  <si>
    <t>varchar(8)</t>
  </si>
  <si>
    <t>Street</t>
  </si>
  <si>
    <t>lang</t>
  </si>
  <si>
    <t>TranspZone</t>
  </si>
  <si>
    <t>varchar(12)</t>
  </si>
  <si>
    <t>VATRegNo</t>
  </si>
  <si>
    <t>varchar(20)</t>
  </si>
  <si>
    <t>NULL</t>
  </si>
  <si>
    <t>NOT NULL</t>
  </si>
  <si>
    <t>tblekrnumbers</t>
  </si>
  <si>
    <t>ekrnumber</t>
  </si>
  <si>
    <t>char(15)</t>
  </si>
  <si>
    <t>feladDat</t>
  </si>
  <si>
    <t>date</t>
  </si>
  <si>
    <t>felrakDate</t>
  </si>
  <si>
    <t>lerakDate</t>
  </si>
  <si>
    <t>feladUser</t>
  </si>
  <si>
    <t>frsz1</t>
  </si>
  <si>
    <t>varchar(10)</t>
  </si>
  <si>
    <t>frsz2</t>
  </si>
  <si>
    <t>lstModDate</t>
  </si>
  <si>
    <t>felrakHely</t>
  </si>
  <si>
    <t>lerakHely</t>
  </si>
  <si>
    <t>totsuly</t>
  </si>
  <si>
    <t>int(11)</t>
  </si>
  <si>
    <t>totErtek</t>
  </si>
  <si>
    <t>szallCeg</t>
  </si>
  <si>
    <t>delplnid</t>
  </si>
  <si>
    <t>varchar(15)</t>
  </si>
  <si>
    <t>PK</t>
  </si>
  <si>
    <t>tblgridcodes</t>
  </si>
  <si>
    <t>dlrid</t>
  </si>
  <si>
    <t>char(9)</t>
  </si>
  <si>
    <t>urggrid</t>
  </si>
  <si>
    <t>urgroute</t>
  </si>
  <si>
    <t>char(1)</t>
  </si>
  <si>
    <t>urglmxroute</t>
  </si>
  <si>
    <t>stckday</t>
  </si>
  <si>
    <t>stckgrid</t>
  </si>
  <si>
    <t>stckroute</t>
  </si>
  <si>
    <t>depttime</t>
  </si>
  <si>
    <t>char(5)</t>
  </si>
  <si>
    <t>stcktprtzone</t>
  </si>
  <si>
    <t>varchar(30)</t>
  </si>
  <si>
    <t>tblinbinvoices</t>
  </si>
  <si>
    <t>invcid</t>
  </si>
  <si>
    <t>invdat</t>
  </si>
  <si>
    <t>pltnr</t>
  </si>
  <si>
    <t>brtwght</t>
  </si>
  <si>
    <t>float</t>
  </si>
  <si>
    <t>felado</t>
  </si>
  <si>
    <t>tblinblines</t>
  </si>
  <si>
    <t>lnid</t>
  </si>
  <si>
    <t>mediumint(9)</t>
  </si>
  <si>
    <t>FLDO</t>
  </si>
  <si>
    <t>SHIPMENT_NR</t>
  </si>
  <si>
    <t>PLATE_NR_1</t>
  </si>
  <si>
    <t>COUNTRY_1</t>
  </si>
  <si>
    <t>varchar(2)</t>
  </si>
  <si>
    <t>PLATE_NR_2</t>
  </si>
  <si>
    <t>COUNTRY_2</t>
  </si>
  <si>
    <t>LOAD_DATE_TIME</t>
  </si>
  <si>
    <t>PART_NO_ORDERED</t>
  </si>
  <si>
    <t>PART_NO_SHIPPED</t>
  </si>
  <si>
    <t>TARIFF_CODE</t>
  </si>
  <si>
    <t>PART_QTY</t>
  </si>
  <si>
    <t>PART_DESCRIPTION</t>
  </si>
  <si>
    <t>TTL_AMOUNT</t>
  </si>
  <si>
    <t>double</t>
  </si>
  <si>
    <t>TTL_NET_WEIGHT</t>
  </si>
  <si>
    <t>ADR</t>
  </si>
  <si>
    <t>tblinvcitms</t>
  </si>
  <si>
    <t>itmid</t>
  </si>
  <si>
    <t>invceid</t>
  </si>
  <si>
    <t>vtsz</t>
  </si>
  <si>
    <t>char(4)</t>
  </si>
  <si>
    <t>ertek</t>
  </si>
  <si>
    <t>suly</t>
  </si>
  <si>
    <t>tbltcnitems</t>
  </si>
  <si>
    <t>itmID</t>
  </si>
  <si>
    <t>productVtsz</t>
  </si>
  <si>
    <t>tradeReason</t>
  </si>
  <si>
    <t>productName</t>
  </si>
  <si>
    <t>weight</t>
  </si>
  <si>
    <t>tcnvalue</t>
  </si>
  <si>
    <t>valueModReasonText</t>
  </si>
  <si>
    <t>weightModReasonText</t>
  </si>
  <si>
    <t>insDate</t>
  </si>
  <si>
    <t>insTime</t>
  </si>
  <si>
    <t>time</t>
  </si>
  <si>
    <t>insUser</t>
  </si>
  <si>
    <t>modDate</t>
  </si>
  <si>
    <t>modTime</t>
  </si>
  <si>
    <t>tblvtsz</t>
  </si>
  <si>
    <t>leiras</t>
  </si>
  <si>
    <t>varchar(255)</t>
  </si>
  <si>
    <t>biztKot</t>
  </si>
  <si>
    <t>tinyint(4)</t>
  </si>
  <si>
    <t>'0'</t>
  </si>
  <si>
    <t>DEF(0)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</si>
</sst>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8" tint="-0.249977111117893"/>
      <name val="Courier New"/>
      <family val="3"/>
      <charset val="238"/>
    </font>
    <font>
      <sz val="11"/>
      <color theme="5" tint="-0.249977111117893"/>
      <name val="Calibri"/>
      <family val="2"/>
      <charset val="238"/>
      <scheme val="minor"/>
    </font>
    <font>
      <b/>
      <u/>
      <sz val="11"/>
      <color theme="8" tint="-0.249977111117893"/>
      <name val="Courier New"/>
      <family val="3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 tint="-4.9989318521683403E-2"/>
      <name val="Courier New"/>
      <family val="3"/>
      <charset val="238"/>
    </font>
    <font>
      <sz val="11"/>
      <color theme="0" tint="-0.249977111117893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4" borderId="5" applyNumberFormat="0" applyAlignment="0" applyProtection="0"/>
    <xf numFmtId="0" fontId="8" fillId="12" borderId="0" applyNumberFormat="0" applyBorder="0" applyAlignment="0" applyProtection="0"/>
  </cellStyleXfs>
  <cellXfs count="32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1" xfId="0" applyFont="1" applyBorder="1"/>
    <xf numFmtId="0" fontId="4" fillId="3" borderId="2" xfId="0" applyFont="1" applyFill="1" applyBorder="1"/>
    <xf numFmtId="0" fontId="5" fillId="4" borderId="5" xfId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2" fillId="6" borderId="1" xfId="0" applyFont="1" applyFill="1" applyBorder="1"/>
    <xf numFmtId="0" fontId="2" fillId="6" borderId="7" xfId="0" applyFont="1" applyFill="1" applyBorder="1"/>
    <xf numFmtId="0" fontId="0" fillId="6" borderId="2" xfId="0" applyFill="1" applyBorder="1"/>
    <xf numFmtId="0" fontId="2" fillId="3" borderId="1" xfId="0" applyFont="1" applyFill="1" applyBorder="1"/>
    <xf numFmtId="0" fontId="6" fillId="5" borderId="1" xfId="0" applyFont="1" applyFill="1" applyBorder="1"/>
    <xf numFmtId="0" fontId="6" fillId="5" borderId="7" xfId="0" applyFont="1" applyFill="1" applyBorder="1"/>
    <xf numFmtId="0" fontId="7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3" borderId="0" xfId="0" applyFill="1"/>
    <xf numFmtId="0" fontId="4" fillId="0" borderId="8" xfId="0" applyFont="1" applyBorder="1"/>
    <xf numFmtId="49" fontId="4" fillId="0" borderId="1" xfId="0" applyNumberFormat="1" applyFont="1" applyBorder="1"/>
    <xf numFmtId="0" fontId="8" fillId="12" borderId="0" xfId="2"/>
  </cellXfs>
  <cellStyles count="3">
    <cellStyle name="Ellenőrzőcella" xfId="1" builtinId="23"/>
    <cellStyle name="Normál" xfId="0" builtinId="0"/>
    <cellStyle name="Semleges" xfId="2" builtinId="28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>
    <pageSetUpPr fitToPage="1"/>
  </sheetPr>
  <dimension ref="B1:R33"/>
  <sheetViews>
    <sheetView workbookViewId="0">
      <selection activeCell="D37" sqref="D37"/>
    </sheetView>
  </sheetViews>
  <sheetFormatPr defaultRowHeight="14.3" x14ac:dyDescent="0.25"/>
  <cols>
    <col min="2" max="2" width="10.125" bestFit="1" customWidth="1"/>
    <col min="3" max="3" width="8.5" bestFit="1" customWidth="1"/>
    <col min="4" max="4" width="11.125" bestFit="1" customWidth="1"/>
    <col min="6" max="6" width="23.5" bestFit="1" customWidth="1"/>
    <col min="7" max="7" width="8.5" bestFit="1" customWidth="1"/>
    <col min="8" max="8" width="11.125" bestFit="1" customWidth="1"/>
    <col min="10" max="10" width="19" bestFit="1" customWidth="1"/>
    <col min="11" max="11" width="18.875" bestFit="1" customWidth="1"/>
    <col min="12" max="12" width="13.75" bestFit="1" customWidth="1"/>
    <col min="14" max="14" width="10.25" bestFit="1" customWidth="1"/>
    <col min="15" max="15" width="7.375" bestFit="1" customWidth="1"/>
    <col min="16" max="16" width="4.875" bestFit="1" customWidth="1"/>
    <col min="17" max="17" width="13.75" bestFit="1" customWidth="1"/>
  </cols>
  <sheetData>
    <row r="1" spans="2:18" ht="15.65" thickBot="1" x14ac:dyDescent="0.35">
      <c r="Q1" s="8" t="s">
        <v>94</v>
      </c>
    </row>
    <row r="2" spans="2:18" ht="14.95" thickBot="1" x14ac:dyDescent="0.3">
      <c r="J2" s="25" t="s">
        <v>1</v>
      </c>
      <c r="K2" s="26"/>
      <c r="L2" s="27"/>
      <c r="M2">
        <v>40</v>
      </c>
      <c r="Q2" s="12" t="s">
        <v>98</v>
      </c>
    </row>
    <row r="3" spans="2:18" ht="15.65" thickTop="1" thickBot="1" x14ac:dyDescent="0.3">
      <c r="J3" s="6" t="s">
        <v>100</v>
      </c>
      <c r="K3" s="6" t="s">
        <v>101</v>
      </c>
      <c r="L3" s="6" t="s">
        <v>102</v>
      </c>
      <c r="M3">
        <v>25</v>
      </c>
      <c r="Q3" s="10" t="s">
        <v>97</v>
      </c>
    </row>
    <row r="4" spans="2:18" ht="14.95" thickTop="1" x14ac:dyDescent="0.25">
      <c r="J4" s="3" t="s">
        <v>70</v>
      </c>
      <c r="K4" s="1" t="s">
        <v>71</v>
      </c>
      <c r="L4" s="10" t="s">
        <v>97</v>
      </c>
      <c r="M4">
        <v>25</v>
      </c>
      <c r="Q4" s="13" t="s">
        <v>95</v>
      </c>
    </row>
    <row r="5" spans="2:18" x14ac:dyDescent="0.25">
      <c r="J5" s="3" t="s">
        <v>72</v>
      </c>
      <c r="K5" s="1" t="s">
        <v>73</v>
      </c>
      <c r="L5" s="9" t="s">
        <v>97</v>
      </c>
      <c r="M5">
        <v>25</v>
      </c>
      <c r="Q5" s="12" t="s">
        <v>99</v>
      </c>
    </row>
    <row r="6" spans="2:18" ht="14.95" x14ac:dyDescent="0.3">
      <c r="J6" s="3" t="s">
        <v>74</v>
      </c>
      <c r="K6" s="1" t="s">
        <v>22</v>
      </c>
      <c r="L6" s="8" t="s">
        <v>94</v>
      </c>
      <c r="M6">
        <v>25</v>
      </c>
      <c r="Q6" s="9" t="s">
        <v>96</v>
      </c>
    </row>
    <row r="7" spans="2:18" ht="14.95" x14ac:dyDescent="0.3">
      <c r="J7" s="3" t="s">
        <v>75</v>
      </c>
      <c r="K7" s="1" t="s">
        <v>78</v>
      </c>
      <c r="L7" s="8" t="s">
        <v>94</v>
      </c>
      <c r="M7">
        <v>25</v>
      </c>
    </row>
    <row r="8" spans="2:18" ht="14.95" x14ac:dyDescent="0.3">
      <c r="J8" s="3" t="s">
        <v>76</v>
      </c>
      <c r="K8" s="5" t="s">
        <v>77</v>
      </c>
      <c r="L8" s="12" t="s">
        <v>99</v>
      </c>
      <c r="M8">
        <v>25</v>
      </c>
    </row>
    <row r="9" spans="2:18" ht="14.95" thickBot="1" x14ac:dyDescent="0.3">
      <c r="J9" s="3" t="s">
        <v>79</v>
      </c>
      <c r="K9" s="1" t="s">
        <v>80</v>
      </c>
      <c r="L9" s="13" t="s">
        <v>95</v>
      </c>
      <c r="M9">
        <v>25</v>
      </c>
      <c r="Q9" t="str">
        <f>DEC2HEX(R9)</f>
        <v>FF</v>
      </c>
      <c r="R9">
        <v>255</v>
      </c>
    </row>
    <row r="10" spans="2:18" ht="15.65" thickBot="1" x14ac:dyDescent="0.35">
      <c r="F10" s="25" t="s">
        <v>44</v>
      </c>
      <c r="G10" s="26"/>
      <c r="H10" s="27"/>
      <c r="J10" s="3" t="s">
        <v>81</v>
      </c>
      <c r="K10" s="1" t="s">
        <v>82</v>
      </c>
      <c r="L10" s="8" t="s">
        <v>94</v>
      </c>
      <c r="M10">
        <v>25</v>
      </c>
      <c r="Q10" t="str">
        <f t="shared" ref="Q10:Q11" si="0">DEC2HEX(R10)</f>
        <v>CC</v>
      </c>
      <c r="R10">
        <v>204</v>
      </c>
    </row>
    <row r="11" spans="2:18" ht="16.3" thickTop="1" thickBot="1" x14ac:dyDescent="0.35">
      <c r="B11" s="25" t="s">
        <v>0</v>
      </c>
      <c r="C11" s="26"/>
      <c r="D11" s="27"/>
      <c r="F11" s="6" t="s">
        <v>100</v>
      </c>
      <c r="G11" s="6" t="s">
        <v>101</v>
      </c>
      <c r="H11" s="6" t="s">
        <v>102</v>
      </c>
      <c r="J11" s="3" t="s">
        <v>83</v>
      </c>
      <c r="K11" s="1" t="s">
        <v>84</v>
      </c>
      <c r="L11" s="8" t="s">
        <v>94</v>
      </c>
      <c r="M11">
        <v>25</v>
      </c>
      <c r="Q11" t="str">
        <f t="shared" si="0"/>
        <v>CC</v>
      </c>
      <c r="R11">
        <v>204</v>
      </c>
    </row>
    <row r="12" spans="2:18" ht="16.3" thickTop="1" thickBot="1" x14ac:dyDescent="0.35">
      <c r="B12" s="6" t="s">
        <v>100</v>
      </c>
      <c r="C12" s="6" t="s">
        <v>101</v>
      </c>
      <c r="D12" s="6" t="s">
        <v>102</v>
      </c>
      <c r="F12" s="3" t="s">
        <v>33</v>
      </c>
      <c r="G12" s="1" t="s">
        <v>22</v>
      </c>
      <c r="H12" s="10" t="s">
        <v>97</v>
      </c>
      <c r="J12" s="3" t="s">
        <v>49</v>
      </c>
      <c r="K12" s="1" t="s">
        <v>50</v>
      </c>
      <c r="L12" s="8" t="s">
        <v>94</v>
      </c>
      <c r="M12">
        <v>25</v>
      </c>
    </row>
    <row r="13" spans="2:18" ht="15.65" thickTop="1" x14ac:dyDescent="0.3">
      <c r="B13" s="3" t="s">
        <v>33</v>
      </c>
      <c r="C13" s="1" t="s">
        <v>22</v>
      </c>
      <c r="D13" s="7" t="s">
        <v>94</v>
      </c>
      <c r="F13" s="3" t="s">
        <v>45</v>
      </c>
      <c r="G13" s="1" t="s">
        <v>46</v>
      </c>
      <c r="H13" s="8" t="s">
        <v>94</v>
      </c>
      <c r="J13" s="3" t="s">
        <v>47</v>
      </c>
      <c r="K13" s="1" t="s">
        <v>48</v>
      </c>
      <c r="L13" s="8" t="s">
        <v>94</v>
      </c>
      <c r="M13">
        <v>25</v>
      </c>
    </row>
    <row r="14" spans="2:18" ht="14.95" x14ac:dyDescent="0.3">
      <c r="B14" s="4" t="s">
        <v>34</v>
      </c>
      <c r="C14" s="2" t="s">
        <v>23</v>
      </c>
      <c r="D14" s="8" t="s">
        <v>94</v>
      </c>
      <c r="F14" s="3" t="s">
        <v>47</v>
      </c>
      <c r="G14" s="1" t="s">
        <v>48</v>
      </c>
      <c r="H14" s="8" t="s">
        <v>94</v>
      </c>
      <c r="J14" s="3" t="s">
        <v>85</v>
      </c>
      <c r="K14" s="1" t="s">
        <v>86</v>
      </c>
      <c r="L14" s="8" t="s">
        <v>94</v>
      </c>
      <c r="M14">
        <v>25</v>
      </c>
    </row>
    <row r="15" spans="2:18" ht="14.95" x14ac:dyDescent="0.3">
      <c r="B15" s="4" t="s">
        <v>35</v>
      </c>
      <c r="C15" s="2" t="s">
        <v>24</v>
      </c>
      <c r="D15" s="8" t="s">
        <v>94</v>
      </c>
      <c r="F15" s="3" t="s">
        <v>49</v>
      </c>
      <c r="G15" s="1" t="s">
        <v>50</v>
      </c>
      <c r="H15" s="8" t="s">
        <v>94</v>
      </c>
    </row>
    <row r="16" spans="2:18" x14ac:dyDescent="0.25">
      <c r="B16" s="4" t="s">
        <v>7</v>
      </c>
      <c r="C16" s="2" t="s">
        <v>17</v>
      </c>
      <c r="D16" s="9" t="s">
        <v>96</v>
      </c>
      <c r="F16" s="3" t="s">
        <v>51</v>
      </c>
      <c r="G16" s="1" t="s">
        <v>52</v>
      </c>
      <c r="H16" s="13" t="s">
        <v>95</v>
      </c>
    </row>
    <row r="17" spans="2:16" ht="14.95" x14ac:dyDescent="0.3">
      <c r="B17" s="4" t="s">
        <v>36</v>
      </c>
      <c r="C17" s="2" t="s">
        <v>25</v>
      </c>
      <c r="D17" s="13" t="s">
        <v>95</v>
      </c>
      <c r="F17" s="3" t="s">
        <v>5</v>
      </c>
      <c r="G17" s="1" t="s">
        <v>15</v>
      </c>
      <c r="H17" s="8" t="s">
        <v>94</v>
      </c>
    </row>
    <row r="18" spans="2:16" ht="14.95" x14ac:dyDescent="0.3">
      <c r="B18" s="4" t="s">
        <v>37</v>
      </c>
      <c r="C18" s="2" t="s">
        <v>26</v>
      </c>
      <c r="D18" s="13" t="s">
        <v>95</v>
      </c>
      <c r="F18" s="3" t="s">
        <v>53</v>
      </c>
      <c r="G18" s="1" t="s">
        <v>54</v>
      </c>
      <c r="H18" s="8" t="s">
        <v>94</v>
      </c>
    </row>
    <row r="19" spans="2:16" ht="14.95" thickBot="1" x14ac:dyDescent="0.3">
      <c r="B19" s="4" t="s">
        <v>43</v>
      </c>
      <c r="C19" s="2" t="s">
        <v>27</v>
      </c>
      <c r="D19" s="13" t="s">
        <v>95</v>
      </c>
      <c r="F19" s="3" t="s">
        <v>55</v>
      </c>
      <c r="G19" s="1" t="s">
        <v>16</v>
      </c>
      <c r="H19" s="13" t="s">
        <v>95</v>
      </c>
    </row>
    <row r="20" spans="2:16" ht="15.65" thickBot="1" x14ac:dyDescent="0.35">
      <c r="B20" s="4" t="s">
        <v>38</v>
      </c>
      <c r="C20" s="2" t="s">
        <v>28</v>
      </c>
      <c r="D20" s="13" t="s">
        <v>95</v>
      </c>
      <c r="F20" s="3" t="s">
        <v>56</v>
      </c>
      <c r="G20" s="1" t="s">
        <v>57</v>
      </c>
      <c r="H20" s="8" t="s">
        <v>94</v>
      </c>
      <c r="J20" s="25" t="s">
        <v>2</v>
      </c>
      <c r="K20" s="26"/>
      <c r="L20" s="27"/>
      <c r="M20">
        <v>40</v>
      </c>
      <c r="N20" s="25" t="s">
        <v>89</v>
      </c>
      <c r="O20" s="26"/>
      <c r="P20" s="27"/>
    </row>
    <row r="21" spans="2:16" ht="16.3" thickTop="1" thickBot="1" x14ac:dyDescent="0.35">
      <c r="B21" s="4" t="s">
        <v>39</v>
      </c>
      <c r="C21" s="2" t="s">
        <v>29</v>
      </c>
      <c r="D21" s="8" t="s">
        <v>94</v>
      </c>
      <c r="F21" s="3" t="s">
        <v>58</v>
      </c>
      <c r="G21" s="1" t="s">
        <v>59</v>
      </c>
      <c r="H21" s="9" t="s">
        <v>96</v>
      </c>
      <c r="J21" s="6" t="s">
        <v>100</v>
      </c>
      <c r="K21" s="6" t="s">
        <v>101</v>
      </c>
      <c r="L21" s="6" t="s">
        <v>102</v>
      </c>
      <c r="M21">
        <v>25</v>
      </c>
      <c r="N21" s="3" t="s">
        <v>90</v>
      </c>
      <c r="O21" s="1" t="s">
        <v>91</v>
      </c>
      <c r="P21" s="8" t="s">
        <v>94</v>
      </c>
    </row>
    <row r="22" spans="2:16" ht="15.65" thickTop="1" x14ac:dyDescent="0.3">
      <c r="B22" s="4" t="s">
        <v>40</v>
      </c>
      <c r="C22" s="2" t="s">
        <v>30</v>
      </c>
      <c r="D22" s="8" t="s">
        <v>94</v>
      </c>
      <c r="F22" s="3" t="s">
        <v>60</v>
      </c>
      <c r="G22" s="1" t="s">
        <v>61</v>
      </c>
      <c r="H22" s="13" t="s">
        <v>95</v>
      </c>
      <c r="J22" s="3" t="s">
        <v>3</v>
      </c>
      <c r="K22" s="1" t="s">
        <v>14</v>
      </c>
      <c r="L22" s="14" t="s">
        <v>95</v>
      </c>
      <c r="M22">
        <v>25</v>
      </c>
      <c r="N22" s="3" t="s">
        <v>93</v>
      </c>
      <c r="O22" s="1" t="s">
        <v>92</v>
      </c>
      <c r="P22" s="8" t="s">
        <v>94</v>
      </c>
    </row>
    <row r="23" spans="2:16" ht="14.95" x14ac:dyDescent="0.3">
      <c r="B23" s="4" t="s">
        <v>41</v>
      </c>
      <c r="C23" s="2" t="s">
        <v>31</v>
      </c>
      <c r="D23" s="13" t="s">
        <v>95</v>
      </c>
      <c r="F23" s="3" t="s">
        <v>62</v>
      </c>
      <c r="G23" s="1" t="s">
        <v>63</v>
      </c>
      <c r="H23" s="8" t="s">
        <v>94</v>
      </c>
      <c r="J23" s="3" t="s">
        <v>4</v>
      </c>
      <c r="K23" s="5" t="s">
        <v>88</v>
      </c>
      <c r="L23" s="12" t="s">
        <v>99</v>
      </c>
      <c r="M23">
        <v>25</v>
      </c>
      <c r="N23" s="3" t="s">
        <v>103</v>
      </c>
      <c r="O23" s="1" t="s">
        <v>21</v>
      </c>
      <c r="P23" s="11" t="s">
        <v>97</v>
      </c>
    </row>
    <row r="24" spans="2:16" x14ac:dyDescent="0.25">
      <c r="B24" s="4" t="s">
        <v>42</v>
      </c>
      <c r="C24" s="2" t="s">
        <v>32</v>
      </c>
      <c r="D24" s="13" t="s">
        <v>95</v>
      </c>
      <c r="F24" s="3" t="s">
        <v>64</v>
      </c>
      <c r="G24" s="1" t="s">
        <v>65</v>
      </c>
      <c r="H24" s="9" t="s">
        <v>96</v>
      </c>
      <c r="J24" s="3" t="s">
        <v>5</v>
      </c>
      <c r="K24" s="1" t="s">
        <v>15</v>
      </c>
      <c r="L24" s="9" t="s">
        <v>97</v>
      </c>
      <c r="M24">
        <v>25</v>
      </c>
    </row>
    <row r="25" spans="2:16" x14ac:dyDescent="0.25">
      <c r="F25" s="3" t="s">
        <v>66</v>
      </c>
      <c r="G25" s="1" t="s">
        <v>67</v>
      </c>
      <c r="H25" s="13" t="s">
        <v>95</v>
      </c>
      <c r="J25" s="3" t="s">
        <v>6</v>
      </c>
      <c r="K25" s="1" t="s">
        <v>16</v>
      </c>
      <c r="L25" s="9" t="s">
        <v>97</v>
      </c>
      <c r="M25">
        <v>25</v>
      </c>
    </row>
    <row r="26" spans="2:16" ht="14.95" x14ac:dyDescent="0.3">
      <c r="F26" s="3" t="s">
        <v>68</v>
      </c>
      <c r="G26" s="1" t="s">
        <v>69</v>
      </c>
      <c r="H26" s="8" t="s">
        <v>94</v>
      </c>
      <c r="J26" s="3" t="s">
        <v>7</v>
      </c>
      <c r="K26" s="1" t="s">
        <v>17</v>
      </c>
      <c r="L26" s="13" t="s">
        <v>95</v>
      </c>
      <c r="M26">
        <v>25</v>
      </c>
    </row>
    <row r="27" spans="2:16" x14ac:dyDescent="0.25">
      <c r="J27" s="3" t="s">
        <v>8</v>
      </c>
      <c r="K27" s="1" t="s">
        <v>18</v>
      </c>
      <c r="L27" s="13" t="s">
        <v>95</v>
      </c>
      <c r="M27">
        <v>25</v>
      </c>
    </row>
    <row r="28" spans="2:16" ht="14.95" x14ac:dyDescent="0.3">
      <c r="J28" s="3" t="s">
        <v>9</v>
      </c>
      <c r="K28" s="5" t="s">
        <v>87</v>
      </c>
      <c r="L28" s="12" t="s">
        <v>98</v>
      </c>
      <c r="M28">
        <v>25</v>
      </c>
    </row>
    <row r="29" spans="2:16" x14ac:dyDescent="0.25">
      <c r="J29" s="3" t="s">
        <v>10</v>
      </c>
      <c r="K29" s="1" t="s">
        <v>19</v>
      </c>
      <c r="L29" s="13" t="s">
        <v>95</v>
      </c>
      <c r="M29">
        <v>25</v>
      </c>
    </row>
    <row r="30" spans="2:16" x14ac:dyDescent="0.25">
      <c r="J30" s="3" t="s">
        <v>11</v>
      </c>
      <c r="K30" s="1" t="s">
        <v>20</v>
      </c>
      <c r="L30" s="13" t="s">
        <v>95</v>
      </c>
      <c r="M30">
        <v>25</v>
      </c>
    </row>
    <row r="31" spans="2:16" x14ac:dyDescent="0.25">
      <c r="J31" s="3" t="s">
        <v>12</v>
      </c>
      <c r="K31" s="1" t="s">
        <v>21</v>
      </c>
      <c r="L31" s="9" t="s">
        <v>97</v>
      </c>
      <c r="M31">
        <v>25</v>
      </c>
    </row>
    <row r="32" spans="2:16" x14ac:dyDescent="0.25">
      <c r="J32" s="3" t="s">
        <v>13</v>
      </c>
      <c r="K32" s="1" t="s">
        <v>111</v>
      </c>
      <c r="L32" s="13" t="s">
        <v>95</v>
      </c>
      <c r="M32">
        <v>25</v>
      </c>
    </row>
    <row r="33" spans="13:13" x14ac:dyDescent="0.25">
      <c r="M33">
        <f>SUM(M20:M32)</f>
        <v>340</v>
      </c>
    </row>
  </sheetData>
  <mergeCells count="5">
    <mergeCell ref="F10:H10"/>
    <mergeCell ref="B11:D11"/>
    <mergeCell ref="J2:L2"/>
    <mergeCell ref="J20:L20"/>
    <mergeCell ref="N20:P20"/>
  </mergeCells>
  <dataValidations count="3">
    <dataValidation type="list" allowBlank="1" showInputMessage="1" showErrorMessage="1" sqref="H12:H26 L22:L32">
      <formula1>$Q$1:$Q$7</formula1>
    </dataValidation>
    <dataValidation type="list" allowBlank="1" showInputMessage="1" showErrorMessage="1" sqref="L4:L14">
      <formula1>$Q$1:$Q$6</formula1>
    </dataValidation>
    <dataValidation type="list" allowBlank="1" showInputMessage="1" showErrorMessage="1" sqref="P21:P23">
      <formula1>$Q$1:$Q$8</formula1>
    </dataValidation>
  </dataValidations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zoomScale="70" zoomScaleNormal="70" workbookViewId="0">
      <selection activeCell="J36" sqref="J36"/>
    </sheetView>
  </sheetViews>
  <sheetFormatPr defaultRowHeight="14.3" x14ac:dyDescent="0.25"/>
  <cols>
    <col min="2" max="2" width="10.875" bestFit="1" customWidth="1"/>
    <col min="3" max="3" width="15" bestFit="1" customWidth="1"/>
    <col min="4" max="4" width="6.875" bestFit="1" customWidth="1"/>
    <col min="6" max="6" width="20.875" bestFit="1" customWidth="1"/>
    <col min="7" max="7" width="16.25" bestFit="1" customWidth="1"/>
    <col min="8" max="8" width="11.125" bestFit="1" customWidth="1"/>
    <col min="10" max="10" width="11.5" bestFit="1" customWidth="1"/>
    <col min="11" max="11" width="16.25" bestFit="1" customWidth="1"/>
    <col min="12" max="12" width="11.125" bestFit="1" customWidth="1"/>
  </cols>
  <sheetData>
    <row r="1" spans="2:13" ht="14.95" thickBot="1" x14ac:dyDescent="0.3">
      <c r="E1" s="28"/>
      <c r="I1" s="28"/>
      <c r="M1" s="28"/>
    </row>
    <row r="2" spans="2:13" ht="14.95" thickBot="1" x14ac:dyDescent="0.3">
      <c r="E2" s="28"/>
      <c r="F2" s="25" t="s">
        <v>172</v>
      </c>
      <c r="G2" s="26"/>
      <c r="H2" s="27"/>
      <c r="I2" s="28"/>
      <c r="J2" s="25" t="s">
        <v>199</v>
      </c>
      <c r="K2" s="26"/>
      <c r="L2" s="27"/>
      <c r="M2" s="28"/>
    </row>
    <row r="3" spans="2:13" ht="15.65" thickTop="1" thickBot="1" x14ac:dyDescent="0.3">
      <c r="E3" s="28"/>
      <c r="F3" s="6" t="s">
        <v>116</v>
      </c>
      <c r="G3" s="6" t="s">
        <v>117</v>
      </c>
      <c r="H3" s="6" t="s">
        <v>102</v>
      </c>
      <c r="I3" s="28"/>
      <c r="J3" s="6" t="s">
        <v>116</v>
      </c>
      <c r="K3" s="6" t="s">
        <v>117</v>
      </c>
      <c r="L3" s="6" t="s">
        <v>102</v>
      </c>
      <c r="M3" s="28"/>
    </row>
    <row r="4" spans="2:13" ht="15.65" thickTop="1" x14ac:dyDescent="0.3">
      <c r="E4" s="28"/>
      <c r="F4" s="3" t="s">
        <v>173</v>
      </c>
      <c r="G4" s="1" t="s">
        <v>156</v>
      </c>
      <c r="H4" s="8" t="s">
        <v>157</v>
      </c>
      <c r="I4" s="28"/>
      <c r="J4" s="3" t="s">
        <v>200</v>
      </c>
      <c r="K4" s="1" t="s">
        <v>152</v>
      </c>
      <c r="L4" s="8" t="s">
        <v>157</v>
      </c>
      <c r="M4" s="28"/>
    </row>
    <row r="5" spans="2:13" ht="14.95" x14ac:dyDescent="0.3">
      <c r="E5" s="28"/>
      <c r="F5" s="3" t="s">
        <v>174</v>
      </c>
      <c r="G5" s="1" t="s">
        <v>141</v>
      </c>
      <c r="H5" s="8" t="s">
        <v>136</v>
      </c>
      <c r="I5" s="28"/>
      <c r="J5" s="3" t="s">
        <v>201</v>
      </c>
      <c r="K5" s="1" t="s">
        <v>156</v>
      </c>
      <c r="L5" s="8" t="s">
        <v>136</v>
      </c>
      <c r="M5" s="28"/>
    </row>
    <row r="6" spans="2:13" ht="14.95" x14ac:dyDescent="0.3">
      <c r="E6" s="28"/>
      <c r="F6" s="3" t="s">
        <v>175</v>
      </c>
      <c r="G6" s="1" t="s">
        <v>132</v>
      </c>
      <c r="H6" s="8" t="s">
        <v>136</v>
      </c>
      <c r="I6" s="28"/>
      <c r="J6" s="3" t="s">
        <v>202</v>
      </c>
      <c r="K6" s="1" t="s">
        <v>203</v>
      </c>
      <c r="L6" s="8" t="s">
        <v>136</v>
      </c>
      <c r="M6" s="28"/>
    </row>
    <row r="7" spans="2:13" ht="14.95" x14ac:dyDescent="0.3">
      <c r="E7" s="28"/>
      <c r="F7" s="3" t="s">
        <v>176</v>
      </c>
      <c r="G7" s="1" t="s">
        <v>177</v>
      </c>
      <c r="H7" s="8" t="s">
        <v>136</v>
      </c>
      <c r="I7" s="28"/>
      <c r="J7" s="3" t="s">
        <v>204</v>
      </c>
      <c r="K7" s="1" t="s">
        <v>196</v>
      </c>
      <c r="L7" s="8" t="s">
        <v>136</v>
      </c>
      <c r="M7" s="28"/>
    </row>
    <row r="8" spans="2:13" ht="15.65" thickBot="1" x14ac:dyDescent="0.35">
      <c r="E8" s="28"/>
      <c r="F8" s="3" t="s">
        <v>178</v>
      </c>
      <c r="G8" s="1" t="s">
        <v>156</v>
      </c>
      <c r="H8" s="8" t="s">
        <v>136</v>
      </c>
      <c r="I8" s="28"/>
      <c r="J8" s="3" t="s">
        <v>205</v>
      </c>
      <c r="K8" s="1" t="s">
        <v>196</v>
      </c>
      <c r="L8" s="8" t="s">
        <v>136</v>
      </c>
      <c r="M8" s="28"/>
    </row>
    <row r="9" spans="2:13" ht="14.95" thickBot="1" x14ac:dyDescent="0.3">
      <c r="B9" s="25" t="s">
        <v>137</v>
      </c>
      <c r="C9" s="26"/>
      <c r="D9" s="27"/>
      <c r="E9" s="28"/>
      <c r="I9" s="28"/>
      <c r="M9" s="28"/>
    </row>
    <row r="10" spans="2:13" ht="15.65" thickTop="1" thickBot="1" x14ac:dyDescent="0.3">
      <c r="B10" s="6" t="s">
        <v>116</v>
      </c>
      <c r="C10" s="6" t="s">
        <v>117</v>
      </c>
      <c r="D10" s="6" t="s">
        <v>102</v>
      </c>
      <c r="E10" s="28"/>
      <c r="F10" s="25" t="s">
        <v>179</v>
      </c>
      <c r="G10" s="26"/>
      <c r="H10" s="27"/>
      <c r="I10" s="28"/>
      <c r="J10" s="25" t="s">
        <v>158</v>
      </c>
      <c r="K10" s="26"/>
      <c r="L10" s="27"/>
      <c r="M10" s="28"/>
    </row>
    <row r="11" spans="2:13" ht="16.3" thickTop="1" thickBot="1" x14ac:dyDescent="0.35">
      <c r="B11" s="3" t="s">
        <v>138</v>
      </c>
      <c r="C11" s="1" t="s">
        <v>139</v>
      </c>
      <c r="D11" s="29" t="s">
        <v>157</v>
      </c>
      <c r="E11" s="28"/>
      <c r="F11" s="6" t="s">
        <v>116</v>
      </c>
      <c r="G11" s="6" t="s">
        <v>117</v>
      </c>
      <c r="H11" s="6" t="s">
        <v>102</v>
      </c>
      <c r="I11" s="28"/>
      <c r="J11" s="6" t="s">
        <v>116</v>
      </c>
      <c r="K11" s="6" t="s">
        <v>117</v>
      </c>
      <c r="L11" s="6" t="s">
        <v>102</v>
      </c>
      <c r="M11" s="28"/>
    </row>
    <row r="12" spans="2:13" ht="15.65" thickTop="1" x14ac:dyDescent="0.3">
      <c r="B12" s="3" t="s">
        <v>140</v>
      </c>
      <c r="C12" s="1" t="s">
        <v>141</v>
      </c>
      <c r="D12" s="30" t="s">
        <v>135</v>
      </c>
      <c r="E12" s="28"/>
      <c r="F12" s="3" t="s">
        <v>180</v>
      </c>
      <c r="G12" s="1" t="s">
        <v>181</v>
      </c>
      <c r="H12" s="8" t="s">
        <v>157</v>
      </c>
      <c r="I12" s="28"/>
      <c r="J12" s="3" t="s">
        <v>159</v>
      </c>
      <c r="K12" s="1" t="s">
        <v>160</v>
      </c>
      <c r="L12" s="8" t="s">
        <v>136</v>
      </c>
      <c r="M12" s="28"/>
    </row>
    <row r="13" spans="2:13" ht="14.95" x14ac:dyDescent="0.3">
      <c r="B13" s="3" t="s">
        <v>142</v>
      </c>
      <c r="C13" s="1" t="s">
        <v>141</v>
      </c>
      <c r="D13" s="30" t="s">
        <v>135</v>
      </c>
      <c r="E13" s="28"/>
      <c r="F13" s="3" t="s">
        <v>182</v>
      </c>
      <c r="G13" s="1" t="s">
        <v>156</v>
      </c>
      <c r="H13" s="8" t="s">
        <v>135</v>
      </c>
      <c r="I13" s="28"/>
      <c r="J13" s="3" t="s">
        <v>161</v>
      </c>
      <c r="K13" s="1" t="s">
        <v>146</v>
      </c>
      <c r="L13" s="8" t="s">
        <v>135</v>
      </c>
      <c r="M13" s="28"/>
    </row>
    <row r="14" spans="2:13" ht="14.95" x14ac:dyDescent="0.3">
      <c r="B14" s="3" t="s">
        <v>143</v>
      </c>
      <c r="C14" s="1" t="s">
        <v>141</v>
      </c>
      <c r="D14" s="30" t="s">
        <v>135</v>
      </c>
      <c r="E14" s="28"/>
      <c r="F14" s="3" t="s">
        <v>183</v>
      </c>
      <c r="G14" s="1" t="s">
        <v>156</v>
      </c>
      <c r="H14" s="8" t="s">
        <v>135</v>
      </c>
      <c r="I14" s="28"/>
      <c r="J14" s="3" t="s">
        <v>162</v>
      </c>
      <c r="K14" s="1" t="s">
        <v>163</v>
      </c>
      <c r="L14" s="8" t="s">
        <v>135</v>
      </c>
      <c r="M14" s="28"/>
    </row>
    <row r="15" spans="2:13" ht="14.95" x14ac:dyDescent="0.3">
      <c r="B15" s="3" t="s">
        <v>144</v>
      </c>
      <c r="C15" s="1" t="s">
        <v>126</v>
      </c>
      <c r="D15" s="30" t="s">
        <v>135</v>
      </c>
      <c r="E15" s="28"/>
      <c r="F15" s="3" t="s">
        <v>184</v>
      </c>
      <c r="G15" s="1" t="s">
        <v>146</v>
      </c>
      <c r="H15" s="8" t="s">
        <v>135</v>
      </c>
      <c r="I15" s="28"/>
      <c r="J15" s="3" t="s">
        <v>164</v>
      </c>
      <c r="K15" s="1" t="s">
        <v>146</v>
      </c>
      <c r="L15" s="8" t="s">
        <v>135</v>
      </c>
      <c r="M15" s="28"/>
    </row>
    <row r="16" spans="2:13" ht="14.95" x14ac:dyDescent="0.3">
      <c r="B16" s="3" t="s">
        <v>145</v>
      </c>
      <c r="C16" s="1" t="s">
        <v>146</v>
      </c>
      <c r="D16" s="30" t="s">
        <v>135</v>
      </c>
      <c r="E16" s="28"/>
      <c r="F16" s="3" t="s">
        <v>185</v>
      </c>
      <c r="G16" s="1" t="s">
        <v>186</v>
      </c>
      <c r="H16" s="8" t="s">
        <v>135</v>
      </c>
      <c r="I16" s="28"/>
      <c r="J16" s="3" t="s">
        <v>165</v>
      </c>
      <c r="K16" s="1" t="s">
        <v>115</v>
      </c>
      <c r="L16" s="8" t="s">
        <v>135</v>
      </c>
      <c r="M16" s="28"/>
    </row>
    <row r="17" spans="2:13" ht="14.95" x14ac:dyDescent="0.3">
      <c r="B17" s="3" t="s">
        <v>147</v>
      </c>
      <c r="C17" s="1" t="s">
        <v>146</v>
      </c>
      <c r="D17" s="30" t="s">
        <v>135</v>
      </c>
      <c r="E17" s="28"/>
      <c r="F17" s="3" t="s">
        <v>187</v>
      </c>
      <c r="G17" s="1" t="s">
        <v>146</v>
      </c>
      <c r="H17" s="8" t="s">
        <v>135</v>
      </c>
      <c r="I17" s="28"/>
      <c r="J17" s="3" t="s">
        <v>166</v>
      </c>
      <c r="K17" s="1" t="s">
        <v>146</v>
      </c>
      <c r="L17" s="8" t="s">
        <v>135</v>
      </c>
      <c r="M17" s="28"/>
    </row>
    <row r="18" spans="2:13" ht="14.95" x14ac:dyDescent="0.3">
      <c r="B18" s="3" t="s">
        <v>148</v>
      </c>
      <c r="C18" s="1" t="s">
        <v>141</v>
      </c>
      <c r="D18" s="30" t="s">
        <v>135</v>
      </c>
      <c r="E18" s="28"/>
      <c r="F18" s="3" t="s">
        <v>188</v>
      </c>
      <c r="G18" s="1" t="s">
        <v>186</v>
      </c>
      <c r="H18" s="8" t="s">
        <v>135</v>
      </c>
      <c r="I18" s="28"/>
      <c r="J18" s="3" t="s">
        <v>167</v>
      </c>
      <c r="K18" s="1" t="s">
        <v>163</v>
      </c>
      <c r="L18" s="8" t="s">
        <v>135</v>
      </c>
      <c r="M18" s="28"/>
    </row>
    <row r="19" spans="2:13" ht="14.95" x14ac:dyDescent="0.3">
      <c r="B19" s="3" t="s">
        <v>149</v>
      </c>
      <c r="C19" s="1" t="s">
        <v>126</v>
      </c>
      <c r="D19" s="30" t="s">
        <v>135</v>
      </c>
      <c r="E19" s="28"/>
      <c r="F19" s="3" t="s">
        <v>189</v>
      </c>
      <c r="G19" s="1" t="s">
        <v>141</v>
      </c>
      <c r="H19" s="8" t="s">
        <v>135</v>
      </c>
      <c r="I19" s="28"/>
      <c r="J19" s="3" t="s">
        <v>168</v>
      </c>
      <c r="K19" s="1" t="s">
        <v>169</v>
      </c>
      <c r="L19" s="8" t="s">
        <v>135</v>
      </c>
      <c r="M19" s="28"/>
    </row>
    <row r="20" spans="2:13" ht="14.95" x14ac:dyDescent="0.3">
      <c r="B20" s="3" t="s">
        <v>150</v>
      </c>
      <c r="C20" s="1" t="s">
        <v>126</v>
      </c>
      <c r="D20" s="30" t="s">
        <v>135</v>
      </c>
      <c r="E20" s="28"/>
      <c r="F20" s="3" t="s">
        <v>190</v>
      </c>
      <c r="G20" s="1" t="s">
        <v>156</v>
      </c>
      <c r="H20" s="8" t="s">
        <v>135</v>
      </c>
      <c r="I20" s="28"/>
      <c r="J20" s="3" t="s">
        <v>170</v>
      </c>
      <c r="K20" s="1" t="s">
        <v>171</v>
      </c>
      <c r="L20" s="8" t="s">
        <v>135</v>
      </c>
      <c r="M20" s="28"/>
    </row>
    <row r="21" spans="2:13" ht="15.65" thickBot="1" x14ac:dyDescent="0.35">
      <c r="B21" s="3" t="s">
        <v>151</v>
      </c>
      <c r="C21" s="1" t="s">
        <v>152</v>
      </c>
      <c r="D21" s="30" t="s">
        <v>135</v>
      </c>
      <c r="E21" s="28"/>
      <c r="F21" s="3" t="s">
        <v>191</v>
      </c>
      <c r="G21" s="1" t="s">
        <v>156</v>
      </c>
      <c r="H21" s="8" t="s">
        <v>135</v>
      </c>
      <c r="I21" s="28"/>
      <c r="M21" s="28"/>
    </row>
    <row r="22" spans="2:13" ht="15.65" thickBot="1" x14ac:dyDescent="0.35">
      <c r="B22" s="3" t="s">
        <v>153</v>
      </c>
      <c r="C22" s="1" t="s">
        <v>152</v>
      </c>
      <c r="D22" s="30" t="s">
        <v>135</v>
      </c>
      <c r="E22" s="28"/>
      <c r="F22" s="3" t="s">
        <v>192</v>
      </c>
      <c r="G22" s="1" t="s">
        <v>146</v>
      </c>
      <c r="H22" s="8" t="s">
        <v>135</v>
      </c>
      <c r="I22" s="28"/>
      <c r="J22" s="25" t="s">
        <v>112</v>
      </c>
      <c r="K22" s="26"/>
      <c r="L22" s="27"/>
      <c r="M22" s="28"/>
    </row>
    <row r="23" spans="2:13" ht="16.3" thickTop="1" thickBot="1" x14ac:dyDescent="0.35">
      <c r="B23" s="3" t="s">
        <v>154</v>
      </c>
      <c r="C23" s="1" t="s">
        <v>126</v>
      </c>
      <c r="D23" s="30" t="s">
        <v>135</v>
      </c>
      <c r="E23" s="28"/>
      <c r="F23" s="3" t="s">
        <v>193</v>
      </c>
      <c r="G23" s="1" t="s">
        <v>152</v>
      </c>
      <c r="H23" s="8" t="s">
        <v>135</v>
      </c>
      <c r="I23" s="28"/>
      <c r="J23" s="6" t="s">
        <v>116</v>
      </c>
      <c r="K23" s="6" t="s">
        <v>117</v>
      </c>
      <c r="L23" s="6" t="s">
        <v>102</v>
      </c>
      <c r="M23" s="28"/>
    </row>
    <row r="24" spans="2:13" ht="16.3" thickTop="1" thickBot="1" x14ac:dyDescent="0.35">
      <c r="B24" s="3" t="s">
        <v>155</v>
      </c>
      <c r="C24" s="1" t="s">
        <v>156</v>
      </c>
      <c r="D24" s="30" t="s">
        <v>135</v>
      </c>
      <c r="E24" s="28"/>
      <c r="F24" s="3" t="s">
        <v>194</v>
      </c>
      <c r="G24" s="1" t="s">
        <v>126</v>
      </c>
      <c r="H24" s="8" t="s">
        <v>135</v>
      </c>
      <c r="I24" s="28"/>
      <c r="J24" s="3" t="s">
        <v>6</v>
      </c>
      <c r="K24" s="1" t="s">
        <v>115</v>
      </c>
      <c r="L24" s="7" t="s">
        <v>136</v>
      </c>
      <c r="M24" s="28"/>
    </row>
    <row r="25" spans="2:13" ht="15.65" thickBot="1" x14ac:dyDescent="0.35">
      <c r="E25" s="28"/>
      <c r="F25" s="3" t="s">
        <v>195</v>
      </c>
      <c r="G25" s="1" t="s">
        <v>196</v>
      </c>
      <c r="H25" s="8" t="s">
        <v>135</v>
      </c>
      <c r="I25" s="28"/>
      <c r="J25" s="3" t="s">
        <v>113</v>
      </c>
      <c r="K25" s="1" t="s">
        <v>123</v>
      </c>
      <c r="L25" s="7" t="s">
        <v>135</v>
      </c>
      <c r="M25" s="28"/>
    </row>
    <row r="26" spans="2:13" ht="15.65" thickBot="1" x14ac:dyDescent="0.35">
      <c r="E26" s="28"/>
      <c r="F26" s="3" t="s">
        <v>197</v>
      </c>
      <c r="G26" s="1" t="s">
        <v>196</v>
      </c>
      <c r="H26" s="8" t="s">
        <v>135</v>
      </c>
      <c r="I26" s="28"/>
      <c r="J26" s="3" t="s">
        <v>114</v>
      </c>
      <c r="K26" s="1" t="s">
        <v>125</v>
      </c>
      <c r="L26" s="7" t="s">
        <v>136</v>
      </c>
      <c r="M26" s="28"/>
    </row>
    <row r="27" spans="2:13" ht="15.65" thickBot="1" x14ac:dyDescent="0.35">
      <c r="E27" s="28"/>
      <c r="F27" s="3" t="s">
        <v>198</v>
      </c>
      <c r="G27" s="1" t="s">
        <v>146</v>
      </c>
      <c r="H27" s="8" t="s">
        <v>135</v>
      </c>
      <c r="I27" s="28"/>
      <c r="J27" s="3" t="s">
        <v>118</v>
      </c>
      <c r="K27" s="1" t="s">
        <v>126</v>
      </c>
      <c r="L27" s="7" t="s">
        <v>96</v>
      </c>
      <c r="M27" s="28"/>
    </row>
    <row r="28" spans="2:13" ht="15.65" thickBot="1" x14ac:dyDescent="0.35">
      <c r="E28" s="28"/>
      <c r="I28" s="28"/>
      <c r="J28" s="3" t="s">
        <v>127</v>
      </c>
      <c r="K28" s="1" t="s">
        <v>128</v>
      </c>
      <c r="L28" s="7" t="s">
        <v>135</v>
      </c>
      <c r="M28" s="28"/>
    </row>
    <row r="29" spans="2:13" ht="15.65" thickBot="1" x14ac:dyDescent="0.35">
      <c r="E29" s="28"/>
      <c r="F29" s="25" t="s">
        <v>206</v>
      </c>
      <c r="G29" s="26"/>
      <c r="H29" s="27"/>
      <c r="I29" s="28"/>
      <c r="J29" s="3" t="s">
        <v>129</v>
      </c>
      <c r="K29" s="1" t="s">
        <v>125</v>
      </c>
      <c r="L29" s="7" t="s">
        <v>135</v>
      </c>
      <c r="M29" s="28"/>
    </row>
    <row r="30" spans="2:13" ht="16.3" thickTop="1" thickBot="1" x14ac:dyDescent="0.35">
      <c r="E30" s="28"/>
      <c r="F30" s="6" t="s">
        <v>116</v>
      </c>
      <c r="G30" s="6" t="s">
        <v>117</v>
      </c>
      <c r="H30" s="6" t="s">
        <v>102</v>
      </c>
      <c r="I30" s="28"/>
      <c r="J30" s="3" t="s">
        <v>130</v>
      </c>
      <c r="K30" s="1" t="s">
        <v>123</v>
      </c>
      <c r="L30" s="7" t="s">
        <v>135</v>
      </c>
      <c r="M30" s="28"/>
    </row>
    <row r="31" spans="2:13" ht="16.3" thickTop="1" thickBot="1" x14ac:dyDescent="0.35">
      <c r="E31" s="28">
        <v>95</v>
      </c>
      <c r="F31" s="3" t="s">
        <v>207</v>
      </c>
      <c r="G31" s="1" t="s">
        <v>156</v>
      </c>
      <c r="H31" s="8" t="s">
        <v>157</v>
      </c>
      <c r="I31" s="28"/>
      <c r="J31" s="3" t="s">
        <v>131</v>
      </c>
      <c r="K31" s="1" t="s">
        <v>132</v>
      </c>
      <c r="L31" s="7" t="s">
        <v>135</v>
      </c>
      <c r="M31" s="28"/>
    </row>
    <row r="32" spans="2:13" ht="14.95" x14ac:dyDescent="0.3">
      <c r="E32" s="28">
        <f>E31+25</f>
        <v>120</v>
      </c>
      <c r="F32" s="3" t="s">
        <v>138</v>
      </c>
      <c r="G32" s="1" t="s">
        <v>139</v>
      </c>
      <c r="H32" s="8" t="s">
        <v>135</v>
      </c>
      <c r="I32" s="28"/>
      <c r="J32" s="3" t="s">
        <v>133</v>
      </c>
      <c r="K32" s="1" t="s">
        <v>134</v>
      </c>
      <c r="L32" s="7" t="s">
        <v>135</v>
      </c>
      <c r="M32" s="28"/>
    </row>
    <row r="33" spans="5:13" ht="15.65" thickBot="1" x14ac:dyDescent="0.35">
      <c r="E33" s="28">
        <f t="shared" ref="E33:E45" si="0">E32+25</f>
        <v>145</v>
      </c>
      <c r="F33" s="3" t="s">
        <v>155</v>
      </c>
      <c r="G33" s="1" t="s">
        <v>156</v>
      </c>
      <c r="H33" s="8" t="s">
        <v>135</v>
      </c>
      <c r="I33" s="28"/>
      <c r="M33" s="28"/>
    </row>
    <row r="34" spans="5:13" ht="15.65" thickBot="1" x14ac:dyDescent="0.35">
      <c r="E34" s="28">
        <f t="shared" si="0"/>
        <v>170</v>
      </c>
      <c r="F34" s="3" t="s">
        <v>208</v>
      </c>
      <c r="G34" s="1" t="s">
        <v>128</v>
      </c>
      <c r="H34" s="8" t="s">
        <v>135</v>
      </c>
      <c r="I34" s="28"/>
      <c r="J34" s="25" t="s">
        <v>221</v>
      </c>
      <c r="K34" s="26"/>
      <c r="L34" s="27"/>
      <c r="M34" s="28"/>
    </row>
    <row r="35" spans="5:13" ht="16.3" thickTop="1" thickBot="1" x14ac:dyDescent="0.35">
      <c r="E35" s="28">
        <f t="shared" si="0"/>
        <v>195</v>
      </c>
      <c r="F35" s="3" t="s">
        <v>209</v>
      </c>
      <c r="G35" s="1" t="s">
        <v>163</v>
      </c>
      <c r="H35" s="8" t="s">
        <v>135</v>
      </c>
      <c r="I35" s="28"/>
      <c r="J35" s="6" t="s">
        <v>116</v>
      </c>
      <c r="K35" s="6" t="s">
        <v>117</v>
      </c>
      <c r="L35" s="6" t="s">
        <v>102</v>
      </c>
      <c r="M35" s="28"/>
    </row>
    <row r="36" spans="5:13" ht="15.65" thickTop="1" x14ac:dyDescent="0.3">
      <c r="E36" s="28">
        <f t="shared" si="0"/>
        <v>220</v>
      </c>
      <c r="F36" s="3" t="s">
        <v>210</v>
      </c>
      <c r="G36" s="1" t="s">
        <v>125</v>
      </c>
      <c r="H36" s="8" t="s">
        <v>135</v>
      </c>
      <c r="I36" s="28"/>
      <c r="J36" s="3" t="s">
        <v>202</v>
      </c>
      <c r="K36" s="1" t="s">
        <v>128</v>
      </c>
      <c r="L36" s="8" t="s">
        <v>157</v>
      </c>
      <c r="M36" s="28"/>
    </row>
    <row r="37" spans="5:13" ht="14.95" x14ac:dyDescent="0.3">
      <c r="E37" s="28">
        <f t="shared" si="0"/>
        <v>245</v>
      </c>
      <c r="F37" s="3" t="s">
        <v>211</v>
      </c>
      <c r="G37" s="1" t="s">
        <v>152</v>
      </c>
      <c r="H37" s="8" t="s">
        <v>135</v>
      </c>
      <c r="I37" s="28"/>
      <c r="J37" s="3" t="s">
        <v>222</v>
      </c>
      <c r="K37" s="1" t="s">
        <v>223</v>
      </c>
      <c r="L37" s="8" t="s">
        <v>136</v>
      </c>
      <c r="M37" s="28"/>
    </row>
    <row r="38" spans="5:13" ht="14.95" x14ac:dyDescent="0.3">
      <c r="E38" s="28">
        <f t="shared" si="0"/>
        <v>270</v>
      </c>
      <c r="F38" s="3" t="s">
        <v>212</v>
      </c>
      <c r="G38" s="1" t="s">
        <v>152</v>
      </c>
      <c r="H38" s="8" t="s">
        <v>135</v>
      </c>
      <c r="I38" s="28"/>
      <c r="J38" s="3" t="s">
        <v>224</v>
      </c>
      <c r="K38" s="1" t="s">
        <v>225</v>
      </c>
      <c r="L38" s="8" t="s">
        <v>227</v>
      </c>
      <c r="M38" s="28"/>
    </row>
    <row r="39" spans="5:13" ht="14.95" x14ac:dyDescent="0.3">
      <c r="E39" s="28">
        <f t="shared" si="0"/>
        <v>295</v>
      </c>
      <c r="F39" s="3" t="s">
        <v>213</v>
      </c>
      <c r="G39" s="1" t="s">
        <v>126</v>
      </c>
      <c r="H39" s="8" t="s">
        <v>135</v>
      </c>
      <c r="I39" s="28"/>
      <c r="M39" s="28"/>
    </row>
    <row r="40" spans="5:13" ht="14.95" x14ac:dyDescent="0.3">
      <c r="E40" s="28">
        <f t="shared" si="0"/>
        <v>320</v>
      </c>
      <c r="F40" s="3" t="s">
        <v>214</v>
      </c>
      <c r="G40" s="1" t="s">
        <v>126</v>
      </c>
      <c r="H40" s="8" t="s">
        <v>135</v>
      </c>
      <c r="I40" s="28"/>
      <c r="M40" s="28"/>
    </row>
    <row r="41" spans="5:13" ht="14.95" x14ac:dyDescent="0.3">
      <c r="E41" s="28">
        <f t="shared" si="0"/>
        <v>345</v>
      </c>
      <c r="F41" s="3" t="s">
        <v>215</v>
      </c>
      <c r="G41" s="1" t="s">
        <v>141</v>
      </c>
      <c r="H41" s="8" t="s">
        <v>135</v>
      </c>
      <c r="I41" s="28"/>
      <c r="M41" s="28"/>
    </row>
    <row r="42" spans="5:13" ht="14.95" x14ac:dyDescent="0.3">
      <c r="E42" s="28">
        <f t="shared" si="0"/>
        <v>370</v>
      </c>
      <c r="F42" s="3" t="s">
        <v>216</v>
      </c>
      <c r="G42" s="1" t="s">
        <v>217</v>
      </c>
      <c r="H42" s="8" t="s">
        <v>135</v>
      </c>
      <c r="I42" s="28"/>
      <c r="M42" s="28"/>
    </row>
    <row r="43" spans="5:13" ht="14.95" x14ac:dyDescent="0.3">
      <c r="E43" s="28">
        <f t="shared" si="0"/>
        <v>395</v>
      </c>
      <c r="F43" s="3" t="s">
        <v>218</v>
      </c>
      <c r="G43" s="1" t="s">
        <v>115</v>
      </c>
      <c r="H43" s="8" t="s">
        <v>135</v>
      </c>
      <c r="I43" s="28"/>
      <c r="M43" s="28"/>
    </row>
    <row r="44" spans="5:13" ht="14.95" x14ac:dyDescent="0.3">
      <c r="E44" s="28">
        <f t="shared" si="0"/>
        <v>420</v>
      </c>
      <c r="F44" s="3" t="s">
        <v>219</v>
      </c>
      <c r="G44" s="1" t="s">
        <v>141</v>
      </c>
      <c r="H44" s="8" t="s">
        <v>135</v>
      </c>
      <c r="I44" s="28"/>
      <c r="M44" s="28"/>
    </row>
    <row r="45" spans="5:13" ht="14.95" x14ac:dyDescent="0.3">
      <c r="E45" s="28">
        <f t="shared" si="0"/>
        <v>445</v>
      </c>
      <c r="F45" s="3" t="s">
        <v>220</v>
      </c>
      <c r="G45" s="1" t="s">
        <v>217</v>
      </c>
      <c r="H45" s="8" t="s">
        <v>135</v>
      </c>
      <c r="I45" s="28"/>
      <c r="M45" s="28"/>
    </row>
  </sheetData>
  <mergeCells count="8">
    <mergeCell ref="F29:H29"/>
    <mergeCell ref="J34:L34"/>
    <mergeCell ref="J2:L2"/>
    <mergeCell ref="J22:L22"/>
    <mergeCell ref="B9:D9"/>
    <mergeCell ref="J10:L10"/>
    <mergeCell ref="F2:H2"/>
    <mergeCell ref="F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B1:G39"/>
  <sheetViews>
    <sheetView tabSelected="1" topLeftCell="A13" workbookViewId="0">
      <selection activeCell="G2" sqref="G2:G4"/>
    </sheetView>
  </sheetViews>
  <sheetFormatPr defaultRowHeight="14.3" x14ac:dyDescent="0.25"/>
  <cols>
    <col min="2" max="2" width="15.5" customWidth="1"/>
    <col min="7" max="7" width="44.875" bestFit="1" customWidth="1"/>
  </cols>
  <sheetData>
    <row r="1" spans="2:7" x14ac:dyDescent="0.25">
      <c r="C1">
        <v>190</v>
      </c>
      <c r="D1">
        <v>330</v>
      </c>
    </row>
    <row r="2" spans="2:7" x14ac:dyDescent="0.25">
      <c r="B2" s="15" t="str">
        <f>"&lt;text class=" &amp; """" &amp; "stdDesc" &amp; """" &amp; " x=" &amp; """" &amp; "20" &amp; """" &amp; " y=" &amp; """" &amp; E2 &amp; """" &amp; "&gt;"</f>
        <v>&lt;text class="stdDesc" x="20" y="95"&gt;</v>
      </c>
      <c r="C2" s="15" t="str">
        <f>"&lt;text class=" &amp; """" &amp; "fldName" &amp; """" &amp; " x=" &amp; """" &amp; "120" &amp; """" &amp; " y=" &amp; """" &amp; E2 &amp; """" &amp; "&gt;"</f>
        <v>&lt;text class="fldName" x="120" y="95"&gt;</v>
      </c>
      <c r="D2" s="15" t="str">
        <f>"&lt;text class=" &amp; """" &amp; "fldNone" &amp; """" &amp; " x=" &amp; """" &amp; "260" &amp; """" &amp; " y=" &amp; """" &amp; E2 &amp; """" &amp; "&gt;"</f>
        <v>&lt;text class="fldNone" x="260" y="95"&gt;</v>
      </c>
      <c r="E2" s="15">
        <v>95</v>
      </c>
      <c r="F2" s="15" t="str">
        <f>"&lt;/text&gt;"</f>
        <v>&lt;/text&gt;</v>
      </c>
      <c r="G2" t="str">
        <f>B2&amp;DB_DBEKAER!J36&amp;Munka2!F2&amp;C2&amp;DB_DBEKAER!K36&amp;Munka2!F2&amp;D2&amp;DB_DBEKAER!L36&amp;Munka2!F2</f>
        <v>&lt;text class="stdDesc" x="20" y="95"&gt;vtsz&lt;/text&gt;&lt;text class="fldName" x="120" y="95"&gt;varchar(8)&lt;/text&gt;&lt;text class="fldNone" x="260" y="95"&gt;PK&lt;/text&gt;</v>
      </c>
    </row>
    <row r="3" spans="2:7" x14ac:dyDescent="0.25">
      <c r="B3" s="15" t="str">
        <f t="shared" ref="B3:B13" si="0">"&lt;text class=" &amp; """" &amp; "stdDesc" &amp; """" &amp; " x=" &amp; """" &amp; "20" &amp; """" &amp; " y=" &amp; """" &amp; E3 &amp; """" &amp; "&gt;"</f>
        <v>&lt;text class="stdDesc" x="20" y="120"&gt;</v>
      </c>
      <c r="C3" s="15" t="str">
        <f t="shared" ref="C3:C18" si="1">"&lt;text class=" &amp; """" &amp; "fldName" &amp; """" &amp; " x=" &amp; """" &amp; "120" &amp; """" &amp; " y=" &amp; """" &amp; E3 &amp; """" &amp; "&gt;"</f>
        <v>&lt;text class="fldName" x="120" y="120"&gt;</v>
      </c>
      <c r="D3" s="15" t="str">
        <f t="shared" ref="D3:D18" si="2">"&lt;text class=" &amp; """" &amp; "fldNone" &amp; """" &amp; " x=" &amp; """" &amp; "260" &amp; """" &amp; " y=" &amp; """" &amp; E3 &amp; """" &amp; "&gt;"</f>
        <v>&lt;text class="fldNone" x="260" y="120"&gt;</v>
      </c>
      <c r="E3" s="15">
        <f>E2+25</f>
        <v>120</v>
      </c>
      <c r="F3" s="15" t="str">
        <f t="shared" ref="F3:F18" si="3">"&lt;/text&gt;"</f>
        <v>&lt;/text&gt;</v>
      </c>
      <c r="G3" t="str">
        <f>B3&amp;DB_DBEKAER!J37&amp;Munka2!F3&amp;C3&amp;DB_DBEKAER!K37&amp;Munka2!F3&amp;D3&amp;DB_DBEKAER!L37&amp;Munka2!F3</f>
        <v>&lt;text class="stdDesc" x="20" y="120"&gt;leiras&lt;/text&gt;&lt;text class="fldName" x="120" y="120"&gt;varchar(255)&lt;/text&gt;&lt;text class="fldNone" x="260" y="120"&gt;NOT NULL&lt;/text&gt;</v>
      </c>
    </row>
    <row r="4" spans="2:7" x14ac:dyDescent="0.25">
      <c r="B4" s="15" t="str">
        <f t="shared" si="0"/>
        <v>&lt;text class="stdDesc" x="20" y="145"&gt;</v>
      </c>
      <c r="C4" s="15" t="str">
        <f t="shared" si="1"/>
        <v>&lt;text class="fldName" x="120" y="145"&gt;</v>
      </c>
      <c r="D4" s="15" t="str">
        <f t="shared" si="2"/>
        <v>&lt;text class="fldNone" x="260" y="145"&gt;</v>
      </c>
      <c r="E4" s="15">
        <f t="shared" ref="E4:E13" si="4">E3+25</f>
        <v>145</v>
      </c>
      <c r="F4" s="15" t="str">
        <f t="shared" si="3"/>
        <v>&lt;/text&gt;</v>
      </c>
      <c r="G4" t="str">
        <f>B4&amp;DB_DBEKAER!J38&amp;Munka2!F4&amp;C4&amp;DB_DBEKAER!K38&amp;Munka2!F4&amp;D4&amp;DB_DBEKAER!L38&amp;Munka2!F4</f>
        <v>&lt;text class="stdDesc" x="20" y="145"&gt;biztKot&lt;/text&gt;&lt;text class="fldName" x="120" y="145"&gt;tinyint(4)&lt;/text&gt;&lt;text class="fldNone" x="260" y="145"&gt;DEF(0)&lt;/text&gt;</v>
      </c>
    </row>
    <row r="5" spans="2:7" x14ac:dyDescent="0.25">
      <c r="B5" s="15" t="str">
        <f t="shared" si="0"/>
        <v>&lt;text class="stdDesc" x="20" y="170"&gt;</v>
      </c>
      <c r="C5" s="15" t="str">
        <f t="shared" si="1"/>
        <v>&lt;text class="fldName" x="120" y="170"&gt;</v>
      </c>
      <c r="D5" s="15" t="str">
        <f t="shared" si="2"/>
        <v>&lt;text class="fldNone" x="260" y="170"&gt;</v>
      </c>
      <c r="E5" s="15">
        <f t="shared" si="4"/>
        <v>170</v>
      </c>
      <c r="F5" s="15" t="str">
        <f t="shared" si="3"/>
        <v>&lt;/text&gt;</v>
      </c>
      <c r="G5" s="15" t="str">
        <f>B5&amp;DB_DBEKAER!J39&amp;Munka2!F5&amp;C5&amp;DB_DBEKAER!K39&amp;Munka2!F5&amp;D5&amp;DB_DBEKAER!L39&amp;Munka2!F5</f>
        <v>&lt;text class="stdDesc" x="20" y="170"&gt;&lt;/text&gt;&lt;text class="fldName" x="120" y="170"&gt;&lt;/text&gt;&lt;text class="fldNone" x="260" y="170"&gt;&lt;/text&gt;</v>
      </c>
    </row>
    <row r="6" spans="2:7" x14ac:dyDescent="0.25">
      <c r="B6" s="15" t="str">
        <f t="shared" si="0"/>
        <v>&lt;text class="stdDesc" x="20" y="195"&gt;</v>
      </c>
      <c r="C6" s="15" t="str">
        <f t="shared" si="1"/>
        <v>&lt;text class="fldName" x="120" y="195"&gt;</v>
      </c>
      <c r="D6" s="15" t="str">
        <f t="shared" si="2"/>
        <v>&lt;text class="fldNone" x="260" y="195"&gt;</v>
      </c>
      <c r="E6" s="15">
        <f t="shared" si="4"/>
        <v>195</v>
      </c>
      <c r="F6" s="15" t="str">
        <f t="shared" si="3"/>
        <v>&lt;/text&gt;</v>
      </c>
      <c r="G6" s="15" t="str">
        <f>B6&amp;DB_DBEKAER!J28&amp;Munka2!F6&amp;C6&amp;DB_DBEKAER!K28&amp;Munka2!F6&amp;D6&amp;DB_DBEKAER!L28&amp;Munka2!F6</f>
        <v>&lt;text class="stdDesc" x="20" y="195"&gt;PostalCode&lt;/text&gt;&lt;text class="fldName" x="120" y="195"&gt;varchar(8)&lt;/text&gt;&lt;text class="fldNone" x="260" y="195"&gt;NULL&lt;/text&gt;</v>
      </c>
    </row>
    <row r="7" spans="2:7" x14ac:dyDescent="0.25">
      <c r="B7" s="15" t="str">
        <f t="shared" si="0"/>
        <v>&lt;text class="stdDesc" x="20" y="220"&gt;</v>
      </c>
      <c r="C7" s="15" t="str">
        <f t="shared" si="1"/>
        <v>&lt;text class="fldName" x="120" y="220"&gt;</v>
      </c>
      <c r="D7" s="15" t="str">
        <f t="shared" si="2"/>
        <v>&lt;text class="fldNone" x="260" y="220"&gt;</v>
      </c>
      <c r="E7" s="15">
        <f t="shared" si="4"/>
        <v>220</v>
      </c>
      <c r="F7" s="15" t="str">
        <f t="shared" si="3"/>
        <v>&lt;/text&gt;</v>
      </c>
      <c r="G7" s="15" t="str">
        <f>B7&amp;DB_DBEKAER!J29&amp;Munka2!F7&amp;C7&amp;DB_DBEKAER!K29&amp;Munka2!F7&amp;D7&amp;DB_DBEKAER!L29&amp;Munka2!F7</f>
        <v>&lt;text class="stdDesc" x="20" y="220"&gt;Street&lt;/text&gt;&lt;text class="fldName" x="120" y="220"&gt;varchar(200)&lt;/text&gt;&lt;text class="fldNone" x="260" y="220"&gt;NULL&lt;/text&gt;</v>
      </c>
    </row>
    <row r="8" spans="2:7" x14ac:dyDescent="0.25">
      <c r="B8" s="15" t="str">
        <f t="shared" si="0"/>
        <v>&lt;text class="stdDesc" x="20" y="245"&gt;</v>
      </c>
      <c r="C8" s="15" t="str">
        <f t="shared" si="1"/>
        <v>&lt;text class="fldName" x="120" y="245"&gt;</v>
      </c>
      <c r="D8" s="15" t="str">
        <f t="shared" si="2"/>
        <v>&lt;text class="fldNone" x="260" y="245"&gt;</v>
      </c>
      <c r="E8" s="15">
        <f t="shared" si="4"/>
        <v>245</v>
      </c>
      <c r="F8" s="15" t="str">
        <f t="shared" si="3"/>
        <v>&lt;/text&gt;</v>
      </c>
      <c r="G8" s="15" t="str">
        <f>B8&amp;DB_DBEKAER!J30&amp;Munka2!F8&amp;C8&amp;DB_DBEKAER!K30&amp;Munka2!F8&amp;D8&amp;DB_DBEKAER!L30&amp;Munka2!F8</f>
        <v>&lt;text class="stdDesc" x="20" y="245"&gt;lang&lt;/text&gt;&lt;text class="fldName" x="120" y="245"&gt;char(2)&lt;/text&gt;&lt;text class="fldNone" x="260" y="245"&gt;NULL&lt;/text&gt;</v>
      </c>
    </row>
    <row r="9" spans="2:7" x14ac:dyDescent="0.25">
      <c r="B9" s="15" t="str">
        <f t="shared" si="0"/>
        <v>&lt;text class="stdDesc" x="20" y="270"&gt;</v>
      </c>
      <c r="C9" s="15" t="str">
        <f t="shared" si="1"/>
        <v>&lt;text class="fldName" x="120" y="270"&gt;</v>
      </c>
      <c r="D9" s="15" t="str">
        <f t="shared" si="2"/>
        <v>&lt;text class="fldNone" x="260" y="270"&gt;</v>
      </c>
      <c r="E9" s="15">
        <f t="shared" si="4"/>
        <v>270</v>
      </c>
      <c r="F9" s="15" t="str">
        <f t="shared" si="3"/>
        <v>&lt;/text&gt;</v>
      </c>
      <c r="G9" s="15" t="str">
        <f>B9&amp;DB_DBEKAER!J31&amp;Munka2!F9&amp;C9&amp;DB_DBEKAER!K31&amp;Munka2!F9&amp;D9&amp;DB_DBEKAER!L31&amp;Munka2!F9</f>
        <v>&lt;text class="stdDesc" x="20" y="270"&gt;TranspZone&lt;/text&gt;&lt;text class="fldName" x="120" y="270"&gt;varchar(12)&lt;/text&gt;&lt;text class="fldNone" x="260" y="270"&gt;NULL&lt;/text&gt;</v>
      </c>
    </row>
    <row r="10" spans="2:7" x14ac:dyDescent="0.25">
      <c r="B10" s="15" t="str">
        <f t="shared" si="0"/>
        <v>&lt;text class="stdDesc" x="20" y="295"&gt;</v>
      </c>
      <c r="C10" s="15" t="str">
        <f t="shared" si="1"/>
        <v>&lt;text class="fldName" x="120" y="295"&gt;</v>
      </c>
      <c r="D10" s="15" t="str">
        <f t="shared" si="2"/>
        <v>&lt;text class="fldNone" x="260" y="295"&gt;</v>
      </c>
      <c r="E10" s="15">
        <f t="shared" si="4"/>
        <v>295</v>
      </c>
      <c r="F10" s="15" t="str">
        <f t="shared" si="3"/>
        <v>&lt;/text&gt;</v>
      </c>
      <c r="G10" s="15" t="str">
        <f>B10&amp;DB_DBEKAER!J32&amp;Munka2!F10&amp;C10&amp;DB_DBEKAER!K32&amp;Munka2!F10&amp;D10&amp;DB_DBEKAER!L32&amp;Munka2!F10</f>
        <v>&lt;text class="stdDesc" x="20" y="295"&gt;VATRegNo&lt;/text&gt;&lt;text class="fldName" x="120" y="295"&gt;varchar(20)&lt;/text&gt;&lt;text class="fldNone" x="260" y="295"&gt;NULL&lt;/text&gt;</v>
      </c>
    </row>
    <row r="11" spans="2:7" x14ac:dyDescent="0.25">
      <c r="B11" s="15" t="str">
        <f t="shared" si="0"/>
        <v>&lt;text class="stdDesc" x="20" y="320"&gt;</v>
      </c>
      <c r="C11" s="15" t="str">
        <f t="shared" si="1"/>
        <v>&lt;text class="fldName" x="120" y="320"&gt;</v>
      </c>
      <c r="D11" s="15" t="str">
        <f t="shared" si="2"/>
        <v>&lt;text class="fldNone" x="260" y="320"&gt;</v>
      </c>
      <c r="E11" s="15">
        <f t="shared" si="4"/>
        <v>320</v>
      </c>
      <c r="F11" s="15" t="str">
        <f t="shared" si="3"/>
        <v>&lt;/text&gt;</v>
      </c>
      <c r="G11" s="15" t="str">
        <f>B11&amp;DB_DBEKAER!J33&amp;Munka2!F11&amp;C11&amp;DB_DBEKAER!K33&amp;Munka2!F11&amp;D11&amp;DB_DBEKAER!L33&amp;Munka2!F11</f>
        <v>&lt;text class="stdDesc" x="20" y="320"&gt;&lt;/text&gt;&lt;text class="fldName" x="120" y="320"&gt;&lt;/text&gt;&lt;text class="fldNone" x="260" y="320"&gt;&lt;/text&gt;</v>
      </c>
    </row>
    <row r="12" spans="2:7" x14ac:dyDescent="0.25">
      <c r="B12" s="15" t="str">
        <f t="shared" si="0"/>
        <v>&lt;text class="stdDesc" x="20" y="345"&gt;</v>
      </c>
      <c r="C12" s="15" t="str">
        <f t="shared" si="1"/>
        <v>&lt;text class="fldName" x="120" y="345"&gt;</v>
      </c>
      <c r="D12" s="15" t="str">
        <f t="shared" si="2"/>
        <v>&lt;text class="fldNone" x="260" y="345"&gt;</v>
      </c>
      <c r="E12" s="15">
        <f t="shared" si="4"/>
        <v>345</v>
      </c>
      <c r="F12" s="15" t="str">
        <f t="shared" si="3"/>
        <v>&lt;/text&gt;</v>
      </c>
      <c r="G12" s="15" t="str">
        <f>B12&amp;DB_DBEKAER!J34&amp;Munka2!F12&amp;C12&amp;DB_DBEKAER!K34&amp;Munka2!F12&amp;D12&amp;DB_DBEKAER!L34&amp;Munka2!F12</f>
        <v>&lt;text class="stdDesc" x="20" y="345"&gt;tblvtsz&lt;/text&gt;&lt;text class="fldName" x="120" y="345"&gt;&lt;/text&gt;&lt;text class="fldNone" x="260" y="345"&gt;&lt;/text&gt;</v>
      </c>
    </row>
    <row r="13" spans="2:7" x14ac:dyDescent="0.25">
      <c r="B13" s="15" t="str">
        <f t="shared" si="0"/>
        <v>&lt;text class="stdDesc" x="20" y="370"&gt;</v>
      </c>
      <c r="C13" s="15" t="str">
        <f t="shared" si="1"/>
        <v>&lt;text class="fldName" x="120" y="370"&gt;</v>
      </c>
      <c r="D13" s="15" t="str">
        <f t="shared" si="2"/>
        <v>&lt;text class="fldNone" x="260" y="370"&gt;</v>
      </c>
      <c r="E13" s="15">
        <f t="shared" si="4"/>
        <v>370</v>
      </c>
      <c r="F13" s="15" t="str">
        <f t="shared" si="3"/>
        <v>&lt;/text&gt;</v>
      </c>
      <c r="G13" s="15" t="str">
        <f>B13&amp;DB_DBEKAER!J35&amp;Munka2!F13&amp;C13&amp;DB_DBEKAER!K35&amp;Munka2!F13&amp;D13&amp;DB_DBEKAER!L35&amp;Munka2!F13</f>
        <v>&lt;text class="stdDesc" x="20" y="370"&gt;Név&lt;/text&gt;&lt;text class="fldName" x="120" y="370"&gt;Tipus&lt;/text&gt;&lt;text class="fldNone" x="260" y="370"&gt;Szerep&lt;/text&gt;</v>
      </c>
    </row>
    <row r="14" spans="2:7" x14ac:dyDescent="0.25">
      <c r="B14" s="15" t="str">
        <f t="shared" ref="B14:B15" si="5">"&lt;text class=" &amp; """" &amp; "stdDesc" &amp; """" &amp; " x=" &amp; """" &amp; "20" &amp; """" &amp; " y=" &amp; """" &amp; E14 &amp; """" &amp; "&gt;"</f>
        <v>&lt;text class="stdDesc" x="20" y="395"&gt;</v>
      </c>
      <c r="C14" s="15" t="str">
        <f t="shared" si="1"/>
        <v>&lt;text class="fldName" x="120" y="395"&gt;</v>
      </c>
      <c r="D14" s="15" t="str">
        <f t="shared" si="2"/>
        <v>&lt;text class="fldNone" x="260" y="395"&gt;</v>
      </c>
      <c r="E14" s="15">
        <f t="shared" ref="E14:E15" si="6">E13+25</f>
        <v>395</v>
      </c>
      <c r="F14" s="15" t="str">
        <f t="shared" si="3"/>
        <v>&lt;/text&gt;</v>
      </c>
      <c r="G14" s="15" t="str">
        <f>B14&amp;DB_DBEKAER!J36&amp;Munka2!F14&amp;C14&amp;DB_DBEKAER!K36&amp;Munka2!F14&amp;D14&amp;DB_DBEKAER!L36&amp;Munka2!F14</f>
        <v>&lt;text class="stdDesc" x="20" y="395"&gt;vtsz&lt;/text&gt;&lt;text class="fldName" x="120" y="395"&gt;varchar(8)&lt;/text&gt;&lt;text class="fldNone" x="260" y="395"&gt;PK&lt;/text&gt;</v>
      </c>
    </row>
    <row r="15" spans="2:7" x14ac:dyDescent="0.25">
      <c r="B15" s="15" t="str">
        <f t="shared" si="5"/>
        <v>&lt;text class="stdDesc" x="20" y="420"&gt;</v>
      </c>
      <c r="C15" s="15" t="str">
        <f t="shared" si="1"/>
        <v>&lt;text class="fldName" x="120" y="420"&gt;</v>
      </c>
      <c r="D15" s="15" t="str">
        <f t="shared" si="2"/>
        <v>&lt;text class="fldNone" x="260" y="420"&gt;</v>
      </c>
      <c r="E15" s="15">
        <f t="shared" si="6"/>
        <v>420</v>
      </c>
      <c r="F15" s="15" t="str">
        <f t="shared" si="3"/>
        <v>&lt;/text&gt;</v>
      </c>
      <c r="G15" s="15" t="str">
        <f>B15&amp;DB_DBEKAER!J37&amp;Munka2!F15&amp;C15&amp;DB_DBEKAER!K37&amp;Munka2!F15&amp;D15&amp;DB_DBEKAER!L37&amp;Munka2!F15</f>
        <v>&lt;text class="stdDesc" x="20" y="420"&gt;leiras&lt;/text&gt;&lt;text class="fldName" x="120" y="420"&gt;varchar(255)&lt;/text&gt;&lt;text class="fldNone" x="260" y="420"&gt;NOT NULL&lt;/text&gt;</v>
      </c>
    </row>
    <row r="16" spans="2:7" x14ac:dyDescent="0.25">
      <c r="B16" s="15" t="str">
        <f t="shared" ref="B16" si="7">"&lt;text class=" &amp; """" &amp; "stdDesc" &amp; """" &amp; " x=" &amp; """" &amp; "20" &amp; """" &amp; " y=" &amp; """" &amp; E16 &amp; """" &amp; "&gt;"</f>
        <v>&lt;text class="stdDesc" x="20" y="445"&gt;</v>
      </c>
      <c r="C16" s="15" t="str">
        <f t="shared" si="1"/>
        <v>&lt;text class="fldName" x="120" y="445"&gt;</v>
      </c>
      <c r="D16" s="15" t="str">
        <f t="shared" si="2"/>
        <v>&lt;text class="fldNone" x="260" y="445"&gt;</v>
      </c>
      <c r="E16" s="15">
        <f t="shared" ref="E16:E18" si="8">E15+25</f>
        <v>445</v>
      </c>
      <c r="F16" s="15" t="str">
        <f t="shared" si="3"/>
        <v>&lt;/text&gt;</v>
      </c>
      <c r="G16" s="15" t="str">
        <f>B16&amp;DB_DBEKAER!J38&amp;Munka2!F16&amp;C16&amp;DB_DBEKAER!K38&amp;Munka2!F16&amp;D16&amp;DB_DBEKAER!L38&amp;Munka2!F16</f>
        <v>&lt;text class="stdDesc" x="20" y="445"&gt;biztKot&lt;/text&gt;&lt;text class="fldName" x="120" y="445"&gt;tinyint(4)&lt;/text&gt;&lt;text class="fldNone" x="260" y="445"&gt;DEF(0)&lt;/text&gt;</v>
      </c>
    </row>
    <row r="17" spans="2:7" x14ac:dyDescent="0.25">
      <c r="B17" s="15" t="str">
        <f t="shared" ref="B17:B18" si="9">"&lt;text class=" &amp; """" &amp; "stdDesc" &amp; """" &amp; " x=" &amp; """" &amp; "20" &amp; """" &amp; " y=" &amp; """" &amp; E17 &amp; """" &amp; "&gt;"</f>
        <v>&lt;text class="stdDesc" x="20" y="470"&gt;</v>
      </c>
      <c r="C17" s="15" t="str">
        <f t="shared" si="1"/>
        <v>&lt;text class="fldName" x="120" y="470"&gt;</v>
      </c>
      <c r="D17" s="15" t="str">
        <f t="shared" si="2"/>
        <v>&lt;text class="fldNone" x="260" y="470"&gt;</v>
      </c>
      <c r="E17" s="15">
        <f t="shared" si="8"/>
        <v>470</v>
      </c>
      <c r="F17" s="15" t="str">
        <f t="shared" si="3"/>
        <v>&lt;/text&gt;</v>
      </c>
      <c r="G17" s="15" t="str">
        <f>B17&amp;DB_DBEKAER!J39&amp;Munka2!F17&amp;C17&amp;DB_DBEKAER!K39&amp;Munka2!F17&amp;D17&amp;DB_DBEKAER!L39&amp;Munka2!F17</f>
        <v>&lt;text class="stdDesc" x="20" y="470"&gt;&lt;/text&gt;&lt;text class="fldName" x="120" y="470"&gt;&lt;/text&gt;&lt;text class="fldNone" x="260" y="470"&gt;&lt;/text&gt;</v>
      </c>
    </row>
    <row r="18" spans="2:7" x14ac:dyDescent="0.25">
      <c r="B18" s="15" t="str">
        <f t="shared" si="9"/>
        <v>&lt;text class="stdDesc" x="20" y="495"&gt;</v>
      </c>
      <c r="C18" s="15" t="str">
        <f t="shared" si="1"/>
        <v>&lt;text class="fldName" x="120" y="495"&gt;</v>
      </c>
      <c r="D18" s="15" t="str">
        <f t="shared" si="2"/>
        <v>&lt;text class="fldNone" x="260" y="495"&gt;</v>
      </c>
      <c r="E18" s="15">
        <f t="shared" si="8"/>
        <v>495</v>
      </c>
      <c r="F18" s="15" t="str">
        <f t="shared" si="3"/>
        <v>&lt;/text&gt;</v>
      </c>
      <c r="G18" s="15" t="str">
        <f>B18&amp;DB_DBEKAER!J40&amp;Munka2!F18&amp;C18&amp;DB_DBEKAER!K40&amp;Munka2!F18&amp;D18&amp;DB_DBEKAER!L40&amp;Munka2!F18</f>
        <v>&lt;text class="stdDesc" x="20" y="495"&gt;&lt;/text&gt;&lt;text class="fldName" x="120" y="495"&gt;&lt;/text&gt;&lt;text class="fldNone" x="260" y="495"&gt;&lt;/text&gt;</v>
      </c>
    </row>
    <row r="20" spans="2:7" x14ac:dyDescent="0.25">
      <c r="B20" t="str">
        <f>"&lt;line x1=" &amp; """" &amp; "0" &amp; """" &amp; " x2=" &amp; """" &amp; "400" &amp; """" &amp; " y1=" &amp; """" &amp; C20 &amp; """" &amp; " y2=" &amp; """" &amp; C20 &amp; """" &amp; " stroke=" &amp; """" &amp; "#000000" &amp; """" &amp; " stroke-width=" &amp; """" &amp; "1" &amp; """" &amp; " /&gt;"</f>
        <v>&lt;line x1="0" x2="400" y1="40" y2="40" stroke="#000000" stroke-width="1" /&gt;</v>
      </c>
      <c r="C20">
        <v>40</v>
      </c>
    </row>
    <row r="21" spans="2:7" x14ac:dyDescent="0.25">
      <c r="B21" t="str">
        <f t="shared" ref="B21:B39" si="10">"&lt;line x1=" &amp; """" &amp; "0" &amp; """" &amp; " x2=" &amp; """" &amp; "400" &amp; """" &amp; " y1=" &amp; """" &amp; C21 &amp; """" &amp; " y2=" &amp; """" &amp; C21 &amp; """" &amp; " stroke=" &amp; """" &amp; "#000000" &amp; """" &amp; " stroke-width=" &amp; """" &amp; "1" &amp; """" &amp; " /&gt;"</f>
        <v>&lt;line x1="0" x2="400" y1="65" y2="65" stroke="#000000" stroke-width="1" /&gt;</v>
      </c>
      <c r="C21">
        <f>C20+25</f>
        <v>65</v>
      </c>
    </row>
    <row r="22" spans="2:7" x14ac:dyDescent="0.25">
      <c r="B22" t="str">
        <f t="shared" si="10"/>
        <v>&lt;line x1="0" x2="400" y1="90" y2="90" stroke="#000000" stroke-width="1" /&gt;</v>
      </c>
      <c r="C22">
        <f t="shared" ref="C22:C34" si="11">C21+25</f>
        <v>90</v>
      </c>
    </row>
    <row r="23" spans="2:7" x14ac:dyDescent="0.25">
      <c r="B23" t="str">
        <f t="shared" si="10"/>
        <v>&lt;line x1="0" x2="400" y1="115" y2="115" stroke="#000000" stroke-width="1" /&gt;</v>
      </c>
      <c r="C23">
        <f t="shared" si="11"/>
        <v>115</v>
      </c>
    </row>
    <row r="24" spans="2:7" x14ac:dyDescent="0.25">
      <c r="B24" t="str">
        <f t="shared" si="10"/>
        <v>&lt;line x1="0" x2="400" y1="140" y2="140" stroke="#000000" stroke-width="1" /&gt;</v>
      </c>
      <c r="C24">
        <f t="shared" si="11"/>
        <v>140</v>
      </c>
    </row>
    <row r="25" spans="2:7" x14ac:dyDescent="0.25">
      <c r="B25" t="str">
        <f t="shared" si="10"/>
        <v>&lt;line x1="0" x2="400" y1="165" y2="165" stroke="#000000" stroke-width="1" /&gt;</v>
      </c>
      <c r="C25">
        <f t="shared" si="11"/>
        <v>165</v>
      </c>
    </row>
    <row r="26" spans="2:7" x14ac:dyDescent="0.25">
      <c r="B26" t="str">
        <f t="shared" si="10"/>
        <v>&lt;line x1="0" x2="400" y1="190" y2="190" stroke="#000000" stroke-width="1" /&gt;</v>
      </c>
      <c r="C26">
        <f t="shared" si="11"/>
        <v>190</v>
      </c>
    </row>
    <row r="27" spans="2:7" x14ac:dyDescent="0.25">
      <c r="B27" t="str">
        <f t="shared" si="10"/>
        <v>&lt;line x1="0" x2="400" y1="215" y2="215" stroke="#000000" stroke-width="1" /&gt;</v>
      </c>
      <c r="C27">
        <f t="shared" si="11"/>
        <v>215</v>
      </c>
    </row>
    <row r="28" spans="2:7" x14ac:dyDescent="0.25">
      <c r="B28" t="str">
        <f t="shared" si="10"/>
        <v>&lt;line x1="0" x2="400" y1="240" y2="240" stroke="#000000" stroke-width="1" /&gt;</v>
      </c>
      <c r="C28">
        <f t="shared" si="11"/>
        <v>240</v>
      </c>
    </row>
    <row r="29" spans="2:7" x14ac:dyDescent="0.25">
      <c r="B29" t="str">
        <f t="shared" si="10"/>
        <v>&lt;line x1="0" x2="400" y1="265" y2="265" stroke="#000000" stroke-width="1" /&gt;</v>
      </c>
      <c r="C29">
        <f t="shared" si="11"/>
        <v>265</v>
      </c>
    </row>
    <row r="30" spans="2:7" x14ac:dyDescent="0.25">
      <c r="B30" t="str">
        <f t="shared" si="10"/>
        <v>&lt;line x1="0" x2="400" y1="290" y2="290" stroke="#000000" stroke-width="1" /&gt;</v>
      </c>
      <c r="C30">
        <f t="shared" si="11"/>
        <v>290</v>
      </c>
    </row>
    <row r="31" spans="2:7" x14ac:dyDescent="0.25">
      <c r="B31" t="str">
        <f t="shared" si="10"/>
        <v>&lt;line x1="0" x2="400" y1="315" y2="315" stroke="#000000" stroke-width="1" /&gt;</v>
      </c>
      <c r="C31">
        <f t="shared" si="11"/>
        <v>315</v>
      </c>
    </row>
    <row r="32" spans="2:7" x14ac:dyDescent="0.25">
      <c r="B32" t="str">
        <f t="shared" si="10"/>
        <v>&lt;line x1="0" x2="400" y1="340" y2="340" stroke="#000000" stroke-width="1" /&gt;</v>
      </c>
      <c r="C32">
        <f t="shared" si="11"/>
        <v>340</v>
      </c>
    </row>
    <row r="33" spans="2:3" x14ac:dyDescent="0.25">
      <c r="B33" t="str">
        <f t="shared" si="10"/>
        <v>&lt;line x1="0" x2="400" y1="365" y2="365" stroke="#000000" stroke-width="1" /&gt;</v>
      </c>
      <c r="C33">
        <f t="shared" si="11"/>
        <v>365</v>
      </c>
    </row>
    <row r="34" spans="2:3" x14ac:dyDescent="0.25">
      <c r="B34" t="str">
        <f t="shared" si="10"/>
        <v>&lt;line x1="0" x2="400" y1="390" y2="390" stroke="#000000" stroke-width="1" /&gt;</v>
      </c>
      <c r="C34">
        <f t="shared" si="11"/>
        <v>390</v>
      </c>
    </row>
    <row r="35" spans="2:3" x14ac:dyDescent="0.25">
      <c r="B35" t="str">
        <f t="shared" si="10"/>
        <v>&lt;line x1="0" x2="400" y1="415" y2="415" stroke="#000000" stroke-width="1" /&gt;</v>
      </c>
      <c r="C35">
        <f>C34+25</f>
        <v>415</v>
      </c>
    </row>
    <row r="36" spans="2:3" x14ac:dyDescent="0.25">
      <c r="B36" t="str">
        <f t="shared" si="10"/>
        <v>&lt;line x1="0" x2="400" y1="440" y2="440" stroke="#000000" stroke-width="1" /&gt;</v>
      </c>
      <c r="C36">
        <f t="shared" ref="C36:C39" si="12">C35+25</f>
        <v>440</v>
      </c>
    </row>
    <row r="37" spans="2:3" x14ac:dyDescent="0.25">
      <c r="B37" t="str">
        <f t="shared" si="10"/>
        <v>&lt;line x1="0" x2="400" y1="465" y2="465" stroke="#000000" stroke-width="1" /&gt;</v>
      </c>
      <c r="C37">
        <f t="shared" si="12"/>
        <v>465</v>
      </c>
    </row>
    <row r="38" spans="2:3" x14ac:dyDescent="0.25">
      <c r="B38" t="str">
        <f t="shared" si="10"/>
        <v>&lt;line x1="0" x2="400" y1="490" y2="490" stroke="#000000" stroke-width="1" /&gt;</v>
      </c>
      <c r="C38">
        <f t="shared" si="12"/>
        <v>490</v>
      </c>
    </row>
    <row r="39" spans="2:3" x14ac:dyDescent="0.25">
      <c r="B39" t="str">
        <f t="shared" si="10"/>
        <v>&lt;line x1="0" x2="400" y1="515" y2="515" stroke="#000000" stroke-width="1" /&gt;</v>
      </c>
      <c r="C39">
        <f t="shared" si="12"/>
        <v>515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4"/>
  <sheetViews>
    <sheetView zoomScale="85" zoomScaleNormal="85" workbookViewId="0">
      <selection activeCell="R6" sqref="R6:T10"/>
    </sheetView>
  </sheetViews>
  <sheetFormatPr defaultRowHeight="14.3" x14ac:dyDescent="0.25"/>
  <cols>
    <col min="3" max="3" width="18.125" bestFit="1" customWidth="1"/>
    <col min="4" max="4" width="16.25" bestFit="1" customWidth="1"/>
    <col min="5" max="5" width="11.125" bestFit="1" customWidth="1"/>
    <col min="11" max="11" width="10.375" bestFit="1" customWidth="1"/>
    <col min="18" max="18" width="18.125" bestFit="1" customWidth="1"/>
    <col min="19" max="19" width="16.25" bestFit="1" customWidth="1"/>
    <col min="20" max="20" width="11.125" bestFit="1" customWidth="1"/>
  </cols>
  <sheetData>
    <row r="4" spans="3:20" ht="14.95" thickBot="1" x14ac:dyDescent="0.3"/>
    <row r="5" spans="3:20" ht="14.95" thickBot="1" x14ac:dyDescent="0.3">
      <c r="C5" s="25" t="s">
        <v>221</v>
      </c>
      <c r="D5" s="26"/>
      <c r="E5" s="27"/>
      <c r="J5" s="31"/>
      <c r="K5" s="31" t="s">
        <v>202</v>
      </c>
      <c r="L5" s="31" t="s">
        <v>128</v>
      </c>
      <c r="M5" s="31" t="s">
        <v>119</v>
      </c>
      <c r="N5" s="31" t="s">
        <v>120</v>
      </c>
      <c r="O5" s="31" t="s">
        <v>121</v>
      </c>
      <c r="P5" t="s">
        <v>122</v>
      </c>
    </row>
    <row r="6" spans="3:20" ht="15.65" thickTop="1" thickBot="1" x14ac:dyDescent="0.3">
      <c r="C6" s="6" t="s">
        <v>116</v>
      </c>
      <c r="D6" s="6" t="s">
        <v>117</v>
      </c>
      <c r="E6" s="6" t="s">
        <v>102</v>
      </c>
      <c r="K6" t="s">
        <v>222</v>
      </c>
      <c r="L6" t="s">
        <v>223</v>
      </c>
      <c r="M6" t="s">
        <v>119</v>
      </c>
      <c r="N6" t="s">
        <v>120</v>
      </c>
      <c r="O6" t="s">
        <v>121</v>
      </c>
      <c r="P6" t="s">
        <v>122</v>
      </c>
      <c r="R6" s="25" t="s">
        <v>221</v>
      </c>
      <c r="S6" s="26"/>
      <c r="T6" s="27"/>
    </row>
    <row r="7" spans="3:20" ht="16.3" thickTop="1" thickBot="1" x14ac:dyDescent="0.35">
      <c r="C7" s="3" t="str">
        <f>K5</f>
        <v>vtsz</v>
      </c>
      <c r="D7" s="1" t="str">
        <f>L5</f>
        <v>varchar(8)</v>
      </c>
      <c r="E7" s="8" t="str">
        <f t="shared" ref="E7:E24" si="0">P5</f>
        <v>NULL,</v>
      </c>
      <c r="K7" t="s">
        <v>224</v>
      </c>
      <c r="L7" t="s">
        <v>225</v>
      </c>
      <c r="M7" t="s">
        <v>124</v>
      </c>
      <c r="N7" t="s">
        <v>226</v>
      </c>
      <c r="R7" s="6" t="s">
        <v>116</v>
      </c>
      <c r="S7" s="6" t="s">
        <v>117</v>
      </c>
      <c r="T7" s="6" t="s">
        <v>102</v>
      </c>
    </row>
    <row r="8" spans="3:20" ht="15.65" thickTop="1" x14ac:dyDescent="0.3">
      <c r="C8" s="3" t="str">
        <f t="shared" ref="C8:C24" si="1">K6</f>
        <v>leiras</v>
      </c>
      <c r="D8" s="1" t="str">
        <f t="shared" ref="D8:D24" si="2">L6</f>
        <v>varchar(255)</v>
      </c>
      <c r="E8" s="8" t="str">
        <f t="shared" si="0"/>
        <v>NULL,</v>
      </c>
      <c r="R8" s="3" t="s">
        <v>202</v>
      </c>
      <c r="S8" s="1" t="s">
        <v>128</v>
      </c>
      <c r="T8" s="8" t="s">
        <v>157</v>
      </c>
    </row>
    <row r="9" spans="3:20" ht="14.95" x14ac:dyDescent="0.3">
      <c r="C9" s="3" t="str">
        <f t="shared" si="1"/>
        <v>biztKot</v>
      </c>
      <c r="D9" s="1" t="str">
        <f t="shared" si="2"/>
        <v>tinyint(4)</v>
      </c>
      <c r="E9" s="8">
        <f t="shared" si="0"/>
        <v>0</v>
      </c>
      <c r="R9" s="3" t="s">
        <v>222</v>
      </c>
      <c r="S9" s="1" t="s">
        <v>223</v>
      </c>
      <c r="T9" s="8" t="s">
        <v>136</v>
      </c>
    </row>
    <row r="10" spans="3:20" ht="14.95" x14ac:dyDescent="0.3">
      <c r="C10" s="3">
        <f t="shared" si="1"/>
        <v>0</v>
      </c>
      <c r="D10" s="1">
        <f t="shared" si="2"/>
        <v>0</v>
      </c>
      <c r="E10" s="8">
        <f t="shared" si="0"/>
        <v>0</v>
      </c>
      <c r="R10" s="3" t="s">
        <v>224</v>
      </c>
      <c r="S10" s="1" t="s">
        <v>225</v>
      </c>
      <c r="T10" s="8" t="s">
        <v>227</v>
      </c>
    </row>
    <row r="11" spans="3:20" ht="14.95" x14ac:dyDescent="0.3">
      <c r="C11" s="3">
        <f t="shared" si="1"/>
        <v>0</v>
      </c>
      <c r="D11" s="1">
        <f t="shared" si="2"/>
        <v>0</v>
      </c>
      <c r="E11" s="8">
        <f t="shared" si="0"/>
        <v>0</v>
      </c>
      <c r="R11" s="3"/>
      <c r="S11" s="1"/>
      <c r="T11" s="8"/>
    </row>
    <row r="12" spans="3:20" ht="14.95" x14ac:dyDescent="0.3">
      <c r="C12" s="3">
        <f t="shared" si="1"/>
        <v>0</v>
      </c>
      <c r="D12" s="1">
        <f t="shared" si="2"/>
        <v>0</v>
      </c>
      <c r="E12" s="8">
        <f t="shared" si="0"/>
        <v>0</v>
      </c>
      <c r="R12" s="3"/>
      <c r="S12" s="1"/>
      <c r="T12" s="8"/>
    </row>
    <row r="13" spans="3:20" ht="14.95" x14ac:dyDescent="0.3">
      <c r="C13" s="3">
        <f t="shared" si="1"/>
        <v>0</v>
      </c>
      <c r="D13" s="1">
        <f t="shared" si="2"/>
        <v>0</v>
      </c>
      <c r="E13" s="8">
        <f t="shared" si="0"/>
        <v>0</v>
      </c>
      <c r="R13" s="3"/>
      <c r="S13" s="1"/>
      <c r="T13" s="8"/>
    </row>
    <row r="14" spans="3:20" ht="14.95" x14ac:dyDescent="0.3">
      <c r="C14" s="3">
        <f t="shared" si="1"/>
        <v>0</v>
      </c>
      <c r="D14" s="1">
        <f t="shared" si="2"/>
        <v>0</v>
      </c>
      <c r="E14" s="8">
        <f t="shared" si="0"/>
        <v>0</v>
      </c>
      <c r="R14" s="3"/>
      <c r="S14" s="1"/>
      <c r="T14" s="8"/>
    </row>
    <row r="15" spans="3:20" ht="14.95" x14ac:dyDescent="0.3">
      <c r="C15" s="3">
        <f t="shared" si="1"/>
        <v>0</v>
      </c>
      <c r="D15" s="1">
        <f t="shared" si="2"/>
        <v>0</v>
      </c>
      <c r="E15" s="8">
        <f t="shared" si="0"/>
        <v>0</v>
      </c>
      <c r="R15" s="3"/>
      <c r="S15" s="1"/>
      <c r="T15" s="8"/>
    </row>
    <row r="16" spans="3:20" ht="14.95" x14ac:dyDescent="0.3">
      <c r="C16" s="3">
        <f t="shared" si="1"/>
        <v>0</v>
      </c>
      <c r="D16" s="1">
        <f t="shared" si="2"/>
        <v>0</v>
      </c>
      <c r="E16" s="8">
        <f t="shared" si="0"/>
        <v>0</v>
      </c>
      <c r="R16" s="3"/>
      <c r="S16" s="1"/>
      <c r="T16" s="8"/>
    </row>
    <row r="17" spans="3:20" ht="14.95" x14ac:dyDescent="0.3">
      <c r="C17" s="3">
        <f t="shared" si="1"/>
        <v>0</v>
      </c>
      <c r="D17" s="1">
        <f t="shared" si="2"/>
        <v>0</v>
      </c>
      <c r="E17" s="8">
        <f t="shared" si="0"/>
        <v>0</v>
      </c>
      <c r="R17" s="3"/>
      <c r="S17" s="1"/>
      <c r="T17" s="8"/>
    </row>
    <row r="18" spans="3:20" ht="14.95" x14ac:dyDescent="0.3">
      <c r="C18" s="3">
        <f t="shared" si="1"/>
        <v>0</v>
      </c>
      <c r="D18" s="1">
        <f t="shared" si="2"/>
        <v>0</v>
      </c>
      <c r="E18" s="8">
        <f t="shared" si="0"/>
        <v>0</v>
      </c>
      <c r="R18" s="3"/>
      <c r="S18" s="1"/>
      <c r="T18" s="8"/>
    </row>
    <row r="19" spans="3:20" ht="14.95" x14ac:dyDescent="0.3">
      <c r="C19" s="3">
        <f t="shared" si="1"/>
        <v>0</v>
      </c>
      <c r="D19" s="1">
        <f t="shared" si="2"/>
        <v>0</v>
      </c>
      <c r="E19" s="8">
        <f t="shared" si="0"/>
        <v>0</v>
      </c>
      <c r="R19" s="3"/>
      <c r="S19" s="1"/>
      <c r="T19" s="8"/>
    </row>
    <row r="20" spans="3:20" ht="14.95" x14ac:dyDescent="0.3">
      <c r="C20" s="3">
        <f t="shared" si="1"/>
        <v>0</v>
      </c>
      <c r="D20" s="1">
        <f t="shared" si="2"/>
        <v>0</v>
      </c>
      <c r="E20" s="8">
        <f t="shared" si="0"/>
        <v>0</v>
      </c>
      <c r="R20" s="3"/>
      <c r="S20" s="1"/>
      <c r="T20" s="8"/>
    </row>
    <row r="21" spans="3:20" ht="14.95" x14ac:dyDescent="0.3">
      <c r="C21" s="3">
        <f t="shared" si="1"/>
        <v>0</v>
      </c>
      <c r="D21" s="1">
        <f t="shared" si="2"/>
        <v>0</v>
      </c>
      <c r="E21" s="8">
        <f t="shared" si="0"/>
        <v>0</v>
      </c>
      <c r="R21" s="3"/>
      <c r="S21" s="1"/>
      <c r="T21" s="8"/>
    </row>
    <row r="22" spans="3:20" ht="14.95" x14ac:dyDescent="0.3">
      <c r="C22" s="3">
        <f t="shared" si="1"/>
        <v>0</v>
      </c>
      <c r="D22" s="1">
        <f t="shared" si="2"/>
        <v>0</v>
      </c>
      <c r="E22" s="8">
        <f t="shared" si="0"/>
        <v>0</v>
      </c>
      <c r="R22" s="3"/>
      <c r="S22" s="1"/>
      <c r="T22" s="8"/>
    </row>
    <row r="23" spans="3:20" ht="14.95" x14ac:dyDescent="0.3">
      <c r="C23" s="3">
        <f t="shared" si="1"/>
        <v>0</v>
      </c>
      <c r="D23" s="1">
        <f t="shared" si="2"/>
        <v>0</v>
      </c>
      <c r="E23" s="8">
        <f t="shared" si="0"/>
        <v>0</v>
      </c>
      <c r="R23" s="3"/>
      <c r="S23" s="1"/>
      <c r="T23" s="8"/>
    </row>
    <row r="24" spans="3:20" ht="14.95" x14ac:dyDescent="0.3">
      <c r="C24" s="3">
        <f t="shared" si="1"/>
        <v>0</v>
      </c>
      <c r="D24" s="1">
        <f t="shared" si="2"/>
        <v>0</v>
      </c>
      <c r="E24" s="8">
        <f t="shared" si="0"/>
        <v>0</v>
      </c>
    </row>
  </sheetData>
  <mergeCells count="2">
    <mergeCell ref="C5:E5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:Q15"/>
  <sheetViews>
    <sheetView topLeftCell="A2" workbookViewId="0">
      <selection activeCell="D12" sqref="D12:D13"/>
    </sheetView>
  </sheetViews>
  <sheetFormatPr defaultRowHeight="14.3" x14ac:dyDescent="0.25"/>
  <cols>
    <col min="1" max="1" width="29.25" customWidth="1"/>
    <col min="2" max="9" width="8.75" customWidth="1"/>
  </cols>
  <sheetData>
    <row r="1" spans="1:17" ht="101.9" customHeight="1" x14ac:dyDescent="0.25">
      <c r="C1" s="23"/>
    </row>
    <row r="2" spans="1:17" ht="42.3" customHeight="1" x14ac:dyDescent="0.25">
      <c r="B2" s="18"/>
      <c r="C2" s="18"/>
      <c r="D2" s="18"/>
      <c r="E2" s="19"/>
      <c r="F2" s="16"/>
      <c r="G2" s="16"/>
      <c r="I2" t="s">
        <v>104</v>
      </c>
      <c r="J2" s="24">
        <v>1</v>
      </c>
      <c r="K2" t="s">
        <v>106</v>
      </c>
      <c r="L2" s="24">
        <v>3</v>
      </c>
      <c r="M2" t="s">
        <v>108</v>
      </c>
      <c r="N2">
        <f>L2-J2</f>
        <v>2</v>
      </c>
    </row>
    <row r="3" spans="1:17" ht="42.3" customHeight="1" x14ac:dyDescent="0.25">
      <c r="A3" s="23"/>
      <c r="B3" s="18"/>
      <c r="C3" s="18"/>
      <c r="D3" s="18"/>
      <c r="E3" s="19"/>
      <c r="F3" s="16"/>
      <c r="G3" s="16"/>
      <c r="I3" t="s">
        <v>105</v>
      </c>
      <c r="J3" s="24">
        <v>2</v>
      </c>
      <c r="K3" t="s">
        <v>107</v>
      </c>
      <c r="L3" s="24">
        <v>1</v>
      </c>
      <c r="M3" t="s">
        <v>109</v>
      </c>
      <c r="N3">
        <f>L3-J3</f>
        <v>-1</v>
      </c>
      <c r="O3" t="s">
        <v>110</v>
      </c>
      <c r="P3">
        <f>N3/N2</f>
        <v>-0.5</v>
      </c>
      <c r="Q3">
        <f>DEGREES(ATAN(P3))</f>
        <v>-26.56505117707799</v>
      </c>
    </row>
    <row r="4" spans="1:17" ht="42.3" customHeight="1" x14ac:dyDescent="0.25">
      <c r="B4" s="18"/>
      <c r="C4" s="18"/>
      <c r="D4" s="18"/>
      <c r="E4" s="19"/>
      <c r="F4" s="16"/>
      <c r="G4" s="16"/>
    </row>
    <row r="5" spans="1:17" ht="42.3" customHeight="1" x14ac:dyDescent="0.25">
      <c r="B5" s="20"/>
      <c r="C5" s="20"/>
      <c r="D5" s="20"/>
      <c r="E5" s="22"/>
      <c r="F5" s="17"/>
      <c r="G5" s="17"/>
    </row>
    <row r="6" spans="1:17" ht="42.3" customHeight="1" x14ac:dyDescent="0.25">
      <c r="B6" s="21"/>
      <c r="C6" s="21"/>
      <c r="D6" s="21"/>
      <c r="E6" s="17"/>
      <c r="F6" s="17"/>
      <c r="G6" s="17"/>
    </row>
    <row r="7" spans="1:17" ht="42.3" customHeight="1" x14ac:dyDescent="0.25">
      <c r="B7" s="21"/>
      <c r="C7" s="21"/>
      <c r="D7" s="21"/>
      <c r="E7" s="17"/>
      <c r="F7" s="17"/>
      <c r="G7" s="17"/>
    </row>
    <row r="8" spans="1:17" ht="42.3" customHeight="1" x14ac:dyDescent="0.25"/>
    <row r="9" spans="1:17" ht="42.3" customHeight="1" x14ac:dyDescent="0.25"/>
    <row r="10" spans="1:17" ht="42.3" customHeight="1" x14ac:dyDescent="0.25"/>
    <row r="11" spans="1:17" ht="42.3" customHeight="1" x14ac:dyDescent="0.25"/>
    <row r="12" spans="1:17" ht="42.3" customHeight="1" x14ac:dyDescent="0.25"/>
    <row r="13" spans="1:17" ht="42.3" customHeight="1" x14ac:dyDescent="0.25"/>
    <row r="14" spans="1:17" ht="42.3" customHeight="1" x14ac:dyDescent="0.25"/>
    <row r="15" spans="1:17" ht="42.3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Q_MISSN_ICINVC</vt:lpstr>
      <vt:lpstr>DB_DBEKAER</vt:lpstr>
      <vt:lpstr>Munka2</vt:lpstr>
      <vt:lpstr>Munka5</vt:lpstr>
      <vt:lpstr>Munka3</vt:lpstr>
      <vt:lpstr>Q_MISSN_ICINVC!Nyomtatási_terület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STEINGART Peter</dc:creator>
  <cp:lastModifiedBy>STEINGART Peter</cp:lastModifiedBy>
  <cp:lastPrinted>2016-08-03T12:57:09Z</cp:lastPrinted>
  <dcterms:created xsi:type="dcterms:W3CDTF">2016-08-03T12:25:53Z</dcterms:created>
  <dcterms:modified xsi:type="dcterms:W3CDTF">2016-09-26T13:28:46Z</dcterms:modified>
</cp:coreProperties>
</file>