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dis\Documents\GitHub\Lbreuteri\Article\Supplementary_Data\"/>
    </mc:Choice>
  </mc:AlternateContent>
  <xr:revisionPtr revIDLastSave="0" documentId="13_ncr:1_{4A45F5EB-B8A4-4386-937A-CEF78D1870C0}" xr6:coauthVersionLast="36" xr6:coauthVersionMax="36" xr10:uidLastSave="{00000000-0000-0000-0000-000000000000}"/>
  <bookViews>
    <workbookView xWindow="0" yWindow="0" windowWidth="21600" windowHeight="6225" xr2:uid="{00000000-000D-0000-FFFF-FFFF00000000}"/>
  </bookViews>
  <sheets>
    <sheet name="Dataset for energy req." sheetId="1" r:id="rId1"/>
    <sheet name="Dataset A-B" sheetId="2" r:id="rId2"/>
    <sheet name="Dataset C-D-E-F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1" l="1"/>
  <c r="N107" i="3" l="1"/>
  <c r="M107" i="3"/>
  <c r="L107" i="3"/>
  <c r="K107" i="3"/>
  <c r="J107" i="3"/>
  <c r="I107" i="3"/>
  <c r="H107" i="3"/>
  <c r="G107" i="3"/>
  <c r="F107" i="3"/>
  <c r="E107" i="3"/>
  <c r="D107" i="3"/>
  <c r="C107" i="3"/>
  <c r="N106" i="3"/>
  <c r="M106" i="3"/>
  <c r="L106" i="3"/>
  <c r="K106" i="3"/>
  <c r="J106" i="3"/>
  <c r="I106" i="3"/>
  <c r="H106" i="3"/>
  <c r="G106" i="3"/>
  <c r="F106" i="3"/>
  <c r="E106" i="3"/>
  <c r="D106" i="3"/>
  <c r="D109" i="3" s="1"/>
  <c r="C106" i="3"/>
  <c r="N105" i="3"/>
  <c r="M105" i="3"/>
  <c r="M109" i="3" s="1"/>
  <c r="L105" i="3"/>
  <c r="K105" i="3"/>
  <c r="J105" i="3"/>
  <c r="J108" i="3" s="1"/>
  <c r="I105" i="3"/>
  <c r="H105" i="3"/>
  <c r="H108" i="3" s="1"/>
  <c r="G105" i="3"/>
  <c r="G108" i="3" s="1"/>
  <c r="F105" i="3"/>
  <c r="E105" i="3"/>
  <c r="E109" i="3" s="1"/>
  <c r="C105" i="3"/>
  <c r="C109" i="3" s="1"/>
  <c r="D104" i="3"/>
  <c r="H103" i="3"/>
  <c r="D103" i="3"/>
  <c r="N102" i="3"/>
  <c r="M102" i="3"/>
  <c r="L102" i="3"/>
  <c r="K102" i="3"/>
  <c r="J102" i="3"/>
  <c r="I102" i="3"/>
  <c r="I103" i="3" s="1"/>
  <c r="H102" i="3"/>
  <c r="G102" i="3"/>
  <c r="F102" i="3"/>
  <c r="E102" i="3"/>
  <c r="C102" i="3"/>
  <c r="N101" i="3"/>
  <c r="M101" i="3"/>
  <c r="M104" i="3" s="1"/>
  <c r="L101" i="3"/>
  <c r="K101" i="3"/>
  <c r="J101" i="3"/>
  <c r="I101" i="3"/>
  <c r="H101" i="3"/>
  <c r="G101" i="3"/>
  <c r="F101" i="3"/>
  <c r="E101" i="3"/>
  <c r="C101" i="3"/>
  <c r="N100" i="3"/>
  <c r="N104" i="3" s="1"/>
  <c r="M100" i="3"/>
  <c r="L100" i="3"/>
  <c r="K100" i="3"/>
  <c r="J100" i="3"/>
  <c r="I100" i="3"/>
  <c r="H100" i="3"/>
  <c r="H104" i="3" s="1"/>
  <c r="G100" i="3"/>
  <c r="G104" i="3" s="1"/>
  <c r="F100" i="3"/>
  <c r="F104" i="3" s="1"/>
  <c r="E100" i="3"/>
  <c r="E104" i="3" s="1"/>
  <c r="C100" i="3"/>
  <c r="C103" i="3" s="1"/>
  <c r="N97" i="3"/>
  <c r="M97" i="3"/>
  <c r="L97" i="3"/>
  <c r="K97" i="3"/>
  <c r="J97" i="3"/>
  <c r="I97" i="3"/>
  <c r="H97" i="3"/>
  <c r="G97" i="3"/>
  <c r="F97" i="3"/>
  <c r="E97" i="3"/>
  <c r="D97" i="3"/>
  <c r="C97" i="3"/>
  <c r="N96" i="3"/>
  <c r="M96" i="3"/>
  <c r="L96" i="3"/>
  <c r="K96" i="3"/>
  <c r="J96" i="3"/>
  <c r="I96" i="3"/>
  <c r="I98" i="3" s="1"/>
  <c r="H96" i="3"/>
  <c r="G96" i="3"/>
  <c r="G98" i="3" s="1"/>
  <c r="F96" i="3"/>
  <c r="E96" i="3"/>
  <c r="D96" i="3"/>
  <c r="C96" i="3"/>
  <c r="N95" i="3"/>
  <c r="M95" i="3"/>
  <c r="M98" i="3" s="1"/>
  <c r="L95" i="3"/>
  <c r="K95" i="3"/>
  <c r="K98" i="3" s="1"/>
  <c r="J95" i="3"/>
  <c r="J99" i="3" s="1"/>
  <c r="I95" i="3"/>
  <c r="H95" i="3"/>
  <c r="H99" i="3" s="1"/>
  <c r="G95" i="3"/>
  <c r="F95" i="3"/>
  <c r="E95" i="3"/>
  <c r="E98" i="3" s="1"/>
  <c r="D95" i="3"/>
  <c r="C95" i="3"/>
  <c r="C98" i="3" s="1"/>
  <c r="N92" i="3"/>
  <c r="M92" i="3"/>
  <c r="L92" i="3"/>
  <c r="K92" i="3"/>
  <c r="J92" i="3"/>
  <c r="I92" i="3"/>
  <c r="H92" i="3"/>
  <c r="G92" i="3"/>
  <c r="F92" i="3"/>
  <c r="E92" i="3"/>
  <c r="D92" i="3"/>
  <c r="C92" i="3"/>
  <c r="N91" i="3"/>
  <c r="M91" i="3"/>
  <c r="L91" i="3"/>
  <c r="K91" i="3"/>
  <c r="K93" i="3" s="1"/>
  <c r="J91" i="3"/>
  <c r="I91" i="3"/>
  <c r="H91" i="3"/>
  <c r="G91" i="3"/>
  <c r="F91" i="3"/>
  <c r="E91" i="3"/>
  <c r="D91" i="3"/>
  <c r="C91" i="3"/>
  <c r="C93" i="3" s="1"/>
  <c r="N90" i="3"/>
  <c r="N94" i="3" s="1"/>
  <c r="M90" i="3"/>
  <c r="M94" i="3" s="1"/>
  <c r="L90" i="3"/>
  <c r="L94" i="3" s="1"/>
  <c r="K90" i="3"/>
  <c r="J90" i="3"/>
  <c r="I90" i="3"/>
  <c r="I94" i="3" s="1"/>
  <c r="H90" i="3"/>
  <c r="G90" i="3"/>
  <c r="G93" i="3" s="1"/>
  <c r="F90" i="3"/>
  <c r="F94" i="3" s="1"/>
  <c r="E90" i="3"/>
  <c r="E94" i="3" s="1"/>
  <c r="D90" i="3"/>
  <c r="D94" i="3" s="1"/>
  <c r="C90" i="3"/>
  <c r="C94" i="3" s="1"/>
  <c r="N61" i="2"/>
  <c r="M61" i="2"/>
  <c r="K61" i="2"/>
  <c r="J61" i="2"/>
  <c r="I61" i="2"/>
  <c r="H61" i="2"/>
  <c r="G61" i="2"/>
  <c r="F61" i="2"/>
  <c r="E61" i="2"/>
  <c r="D61" i="2"/>
  <c r="C61" i="2"/>
  <c r="N60" i="2"/>
  <c r="M60" i="2"/>
  <c r="M63" i="2" s="1"/>
  <c r="K60" i="2"/>
  <c r="J60" i="2"/>
  <c r="J62" i="2" s="1"/>
  <c r="I60" i="2"/>
  <c r="H60" i="2"/>
  <c r="H63" i="2" s="1"/>
  <c r="G60" i="2"/>
  <c r="F60" i="2"/>
  <c r="E60" i="2"/>
  <c r="D60" i="2"/>
  <c r="C60" i="2"/>
  <c r="N57" i="2"/>
  <c r="M57" i="2"/>
  <c r="K57" i="2"/>
  <c r="J57" i="2"/>
  <c r="I57" i="2"/>
  <c r="H57" i="2"/>
  <c r="G57" i="2"/>
  <c r="F57" i="2"/>
  <c r="E57" i="2"/>
  <c r="D57" i="2"/>
  <c r="C57" i="2"/>
  <c r="N56" i="2"/>
  <c r="M56" i="2"/>
  <c r="K56" i="2"/>
  <c r="J56" i="2"/>
  <c r="I56" i="2"/>
  <c r="H56" i="2"/>
  <c r="G56" i="2"/>
  <c r="F56" i="2"/>
  <c r="E56" i="2"/>
  <c r="D56" i="2"/>
  <c r="C56" i="2"/>
  <c r="N55" i="2"/>
  <c r="M55" i="2"/>
  <c r="M58" i="2" s="1"/>
  <c r="L55" i="2"/>
  <c r="L58" i="2" s="1"/>
  <c r="K55" i="2"/>
  <c r="J55" i="2"/>
  <c r="J59" i="2" s="1"/>
  <c r="I55" i="2"/>
  <c r="H55" i="2"/>
  <c r="G55" i="2"/>
  <c r="F55" i="2"/>
  <c r="E55" i="2"/>
  <c r="D55" i="2"/>
  <c r="C55" i="2"/>
  <c r="N29" i="1"/>
  <c r="M29" i="1"/>
  <c r="L29" i="1"/>
  <c r="K29" i="1"/>
  <c r="J29" i="1"/>
  <c r="J31" i="1" s="1"/>
  <c r="I29" i="1"/>
  <c r="I31" i="1" s="1"/>
  <c r="H29" i="1"/>
  <c r="G29" i="1"/>
  <c r="G31" i="1" s="1"/>
  <c r="F29" i="1"/>
  <c r="E29" i="1"/>
  <c r="D29" i="1"/>
  <c r="C29" i="1"/>
  <c r="N28" i="1"/>
  <c r="N30" i="1" s="1"/>
  <c r="M28" i="1"/>
  <c r="M31" i="1" s="1"/>
  <c r="L28" i="1"/>
  <c r="L30" i="1" s="1"/>
  <c r="K28" i="1"/>
  <c r="K31" i="1" s="1"/>
  <c r="J28" i="1"/>
  <c r="J30" i="1" s="1"/>
  <c r="I28" i="1"/>
  <c r="I30" i="1" s="1"/>
  <c r="H28" i="1"/>
  <c r="H30" i="1" s="1"/>
  <c r="G28" i="1"/>
  <c r="G30" i="1" s="1"/>
  <c r="F28" i="1"/>
  <c r="F31" i="1" s="1"/>
  <c r="E28" i="1"/>
  <c r="E31" i="1" s="1"/>
  <c r="D28" i="1"/>
  <c r="D31" i="1" s="1"/>
  <c r="C31" i="1"/>
  <c r="H93" i="3" l="1"/>
  <c r="D98" i="3"/>
  <c r="L98" i="3"/>
  <c r="I104" i="3"/>
  <c r="N103" i="3"/>
  <c r="I108" i="3"/>
  <c r="J103" i="3"/>
  <c r="L104" i="3"/>
  <c r="E93" i="3"/>
  <c r="J93" i="3"/>
  <c r="F93" i="3"/>
  <c r="N93" i="3"/>
  <c r="F98" i="3"/>
  <c r="N98" i="3"/>
  <c r="J98" i="3"/>
  <c r="K103" i="3"/>
  <c r="K109" i="3"/>
  <c r="M93" i="3"/>
  <c r="K94" i="3"/>
  <c r="G99" i="3"/>
  <c r="L103" i="3"/>
  <c r="L109" i="3"/>
  <c r="E103" i="3"/>
  <c r="M103" i="3"/>
  <c r="I99" i="3"/>
  <c r="F103" i="3"/>
  <c r="F109" i="3"/>
  <c r="N109" i="3"/>
  <c r="G62" i="2"/>
  <c r="I63" i="2"/>
  <c r="C62" i="2"/>
  <c r="K62" i="2"/>
  <c r="G58" i="2"/>
  <c r="D62" i="2"/>
  <c r="M62" i="2"/>
  <c r="H59" i="2"/>
  <c r="H58" i="2"/>
  <c r="I58" i="2"/>
  <c r="I59" i="2"/>
  <c r="D63" i="2"/>
  <c r="C59" i="2"/>
  <c r="K59" i="2"/>
  <c r="D59" i="2"/>
  <c r="E58" i="2"/>
  <c r="E63" i="2"/>
  <c r="N63" i="2"/>
  <c r="J63" i="2"/>
  <c r="E59" i="2"/>
  <c r="M59" i="2"/>
  <c r="D58" i="2"/>
  <c r="F63" i="2"/>
  <c r="H62" i="2"/>
  <c r="F58" i="2"/>
  <c r="N59" i="2"/>
  <c r="J58" i="2"/>
  <c r="G63" i="2"/>
  <c r="C30" i="1"/>
  <c r="K30" i="1"/>
  <c r="E62" i="2"/>
  <c r="N62" i="2"/>
  <c r="C99" i="3"/>
  <c r="K99" i="3"/>
  <c r="C108" i="3"/>
  <c r="K108" i="3"/>
  <c r="G109" i="3"/>
  <c r="E30" i="1"/>
  <c r="M30" i="1"/>
  <c r="F59" i="2"/>
  <c r="G94" i="3"/>
  <c r="J104" i="3"/>
  <c r="D30" i="1"/>
  <c r="H31" i="1"/>
  <c r="C58" i="2"/>
  <c r="K58" i="2"/>
  <c r="G59" i="2"/>
  <c r="F62" i="2"/>
  <c r="C63" i="2"/>
  <c r="K63" i="2"/>
  <c r="D93" i="3"/>
  <c r="L93" i="3"/>
  <c r="H94" i="3"/>
  <c r="H98" i="3"/>
  <c r="D99" i="3"/>
  <c r="L99" i="3"/>
  <c r="G103" i="3"/>
  <c r="C104" i="3"/>
  <c r="K104" i="3"/>
  <c r="D108" i="3"/>
  <c r="L108" i="3"/>
  <c r="H109" i="3"/>
  <c r="E108" i="3"/>
  <c r="M108" i="3"/>
  <c r="I109" i="3"/>
  <c r="F108" i="3"/>
  <c r="N108" i="3"/>
  <c r="J109" i="3"/>
  <c r="N58" i="2"/>
  <c r="I62" i="2"/>
  <c r="E99" i="3"/>
  <c r="J94" i="3"/>
  <c r="F99" i="3"/>
  <c r="N99" i="3"/>
  <c r="M99" i="3"/>
  <c r="N31" i="1"/>
  <c r="I93" i="3"/>
  <c r="F30" i="1"/>
</calcChain>
</file>

<file path=xl/sharedStrings.xml><?xml version="1.0" encoding="utf-8"?>
<sst xmlns="http://schemas.openxmlformats.org/spreadsheetml/2006/main" count="233" uniqueCount="46">
  <si>
    <t>Dataset C, D, E, F - wild-type and mutant in flasks</t>
  </si>
  <si>
    <t>Dataset A, B - wild-type in reactors</t>
  </si>
  <si>
    <t>*See Table 2 and Figure 3 in the main text for explanation of the datasets' names.</t>
  </si>
  <si>
    <t>ALL TIME POINTS mM</t>
  </si>
  <si>
    <t>Strain / dataset*</t>
  </si>
  <si>
    <t>replicate</t>
  </si>
  <si>
    <t>Time (h)</t>
  </si>
  <si>
    <t>CDW (g/L)</t>
  </si>
  <si>
    <t>ln(CDW)</t>
  </si>
  <si>
    <t>Glucose</t>
  </si>
  <si>
    <t>Glycerol</t>
  </si>
  <si>
    <t>Ethanol</t>
  </si>
  <si>
    <t>1,3-PDO</t>
  </si>
  <si>
    <t>Lactate</t>
  </si>
  <si>
    <t>Acetate</t>
  </si>
  <si>
    <t>Aspartic acid</t>
  </si>
  <si>
    <t>Glutamic acid</t>
  </si>
  <si>
    <t>Aspargine</t>
  </si>
  <si>
    <t>Serine</t>
  </si>
  <si>
    <t>Arginine</t>
  </si>
  <si>
    <t>SJ glucose (h2-5) - C</t>
  </si>
  <si>
    <t>JCM glucose (h0-5) - A</t>
  </si>
  <si>
    <t>SJ glucose glycerol (h2-5) - D</t>
  </si>
  <si>
    <t>JCM glucose glycerol (h2-5) - B</t>
  </si>
  <si>
    <t>AdhE glucose (h2-4) - E</t>
  </si>
  <si>
    <t>TIME POINTS USED FOR CALCULATIONS mM</t>
  </si>
  <si>
    <t>AdhE glucose glycerol (h2-5) - F</t>
  </si>
  <si>
    <t>RATES (mM/gDW/h)</t>
  </si>
  <si>
    <t>Growth rate</t>
  </si>
  <si>
    <t>Dataset used to calculate energy requirements</t>
  </si>
  <si>
    <t>Main / for determining energy requirements (h3-6)</t>
  </si>
  <si>
    <t>Average</t>
  </si>
  <si>
    <t>St.dev.</t>
  </si>
  <si>
    <t>Amino acids with in red: L. reuteri is auxotrophic.</t>
  </si>
  <si>
    <t>rep 1</t>
  </si>
  <si>
    <t>rep 2</t>
  </si>
  <si>
    <t>rep 3</t>
  </si>
  <si>
    <t>OD600</t>
  </si>
  <si>
    <t>Only the exponential samples in green are used for input in the model.</t>
  </si>
  <si>
    <t>Orange values for glucose were around the detection limit and increased slightly over time, and hence were put to zero.</t>
  </si>
  <si>
    <t>OD600 glucose (dataset A)</t>
  </si>
  <si>
    <t>OD600 glucose+glycerol (dataset B)</t>
  </si>
  <si>
    <t>OD600 dataset C</t>
  </si>
  <si>
    <t>OD600 dataset D</t>
  </si>
  <si>
    <t>OD600 dataset E</t>
  </si>
  <si>
    <t>OD600 dataset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</si>
</sst>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2">
    <font>
      <sz val="11"/>
      <color rgb="FF000000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FF0000"/>
      <name val="Calibri"/>
    </font>
    <font>
      <b/>
      <sz val="11"/>
      <name val="Calibri"/>
    </font>
    <font>
      <sz val="11"/>
      <color rgb="FFED7D31"/>
      <name val="Calibri"/>
    </font>
    <font>
      <sz val="11"/>
      <color rgb="FFFF9900"/>
      <name val="Calibri"/>
    </font>
    <font>
      <sz val="11"/>
      <name val="Calibri"/>
    </font>
    <font>
      <b/>
      <sz val="11"/>
      <color rgb="FFFF9900"/>
      <name val="Calibri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3" fillId="0" borderId="0" xfId="0" applyFont="1" applyAlignment="1">
      <alignment horizontal="left" vertical="center"/>
    </xf>
    <xf numFmtId="4" fontId="2" fillId="0" borderId="0" xfId="0" applyNumberFormat="1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4" fontId="3" fillId="4" borderId="4" xfId="0" applyNumberFormat="1" applyFont="1" applyFill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4" fontId="0" fillId="4" borderId="4" xfId="0" applyNumberFormat="1" applyFont="1" applyFill="1" applyBorder="1" applyAlignment="1">
      <alignment horizontal="center"/>
    </xf>
    <xf numFmtId="4" fontId="2" fillId="4" borderId="4" xfId="0" applyNumberFormat="1" applyFont="1" applyFill="1" applyBorder="1" applyAlignment="1">
      <alignment horizontal="center" vertical="center"/>
    </xf>
    <xf numFmtId="4" fontId="2" fillId="4" borderId="4" xfId="0" applyNumberFormat="1" applyFont="1" applyFill="1" applyBorder="1" applyAlignment="1">
      <alignment horizontal="center" vertical="center"/>
    </xf>
    <xf numFmtId="4" fontId="3" fillId="4" borderId="4" xfId="0" applyNumberFormat="1" applyFont="1" applyFill="1" applyBorder="1" applyAlignment="1">
      <alignment horizontal="center"/>
    </xf>
    <xf numFmtId="4" fontId="0" fillId="2" borderId="4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 vertical="center"/>
    </xf>
    <xf numFmtId="4" fontId="2" fillId="2" borderId="4" xfId="0" applyNumberFormat="1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/>
    </xf>
    <xf numFmtId="4" fontId="7" fillId="2" borderId="4" xfId="0" applyNumberFormat="1" applyFont="1" applyFill="1" applyBorder="1" applyAlignment="1">
      <alignment horizontal="center" vertical="center"/>
    </xf>
    <xf numFmtId="4" fontId="0" fillId="2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7" fillId="4" borderId="4" xfId="0" applyNumberFormat="1" applyFont="1" applyFill="1" applyBorder="1" applyAlignment="1">
      <alignment horizontal="center" vertical="center"/>
    </xf>
    <xf numFmtId="4" fontId="0" fillId="4" borderId="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0" xfId="0" applyNumberFormat="1" applyFont="1"/>
    <xf numFmtId="0" fontId="3" fillId="0" borderId="0" xfId="0" applyFont="1"/>
    <xf numFmtId="0" fontId="3" fillId="0" borderId="9" xfId="0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4" fontId="0" fillId="4" borderId="8" xfId="0" applyNumberFormat="1" applyFont="1" applyFill="1" applyBorder="1" applyAlignment="1">
      <alignment horizontal="center"/>
    </xf>
    <xf numFmtId="4" fontId="3" fillId="4" borderId="8" xfId="0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4" fontId="3" fillId="4" borderId="9" xfId="0" applyNumberFormat="1" applyFont="1" applyFill="1" applyBorder="1" applyAlignment="1">
      <alignment horizontal="center"/>
    </xf>
    <xf numFmtId="4" fontId="0" fillId="4" borderId="9" xfId="0" applyNumberFormat="1" applyFont="1" applyFill="1" applyBorder="1" applyAlignment="1">
      <alignment horizontal="center"/>
    </xf>
    <xf numFmtId="4" fontId="3" fillId="0" borderId="0" xfId="0" applyNumberFormat="1" applyFont="1" applyAlignment="1">
      <alignment vertical="center"/>
    </xf>
    <xf numFmtId="4" fontId="3" fillId="4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4" fontId="0" fillId="2" borderId="9" xfId="0" applyNumberFormat="1" applyFont="1" applyFill="1" applyBorder="1" applyAlignment="1">
      <alignment horizontal="center"/>
    </xf>
    <xf numFmtId="4" fontId="3" fillId="2" borderId="9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  <xf numFmtId="4" fontId="3" fillId="4" borderId="10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4" fontId="3" fillId="2" borderId="11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4" fontId="3" fillId="2" borderId="10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4" fontId="3" fillId="4" borderId="11" xfId="0" applyNumberFormat="1" applyFont="1" applyFill="1" applyBorder="1" applyAlignment="1">
      <alignment horizontal="center" vertical="center"/>
    </xf>
    <xf numFmtId="4" fontId="1" fillId="2" borderId="4" xfId="0" applyNumberFormat="1" applyFont="1" applyFill="1" applyBorder="1" applyAlignment="1">
      <alignment horizontal="center"/>
    </xf>
    <xf numFmtId="4" fontId="1" fillId="2" borderId="4" xfId="0" applyNumberFormat="1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center" vertical="center"/>
    </xf>
    <xf numFmtId="4" fontId="5" fillId="2" borderId="4" xfId="0" applyNumberFormat="1" applyFont="1" applyFill="1" applyBorder="1" applyAlignment="1">
      <alignment horizontal="center" vertical="center"/>
    </xf>
    <xf numFmtId="4" fontId="0" fillId="4" borderId="10" xfId="0" applyNumberFormat="1" applyFont="1" applyFill="1" applyBorder="1" applyAlignment="1">
      <alignment horizontal="center" vertical="center"/>
    </xf>
    <xf numFmtId="4" fontId="0" fillId="4" borderId="11" xfId="0" applyNumberFormat="1" applyFont="1" applyFill="1" applyBorder="1" applyAlignment="1">
      <alignment horizontal="center" vertical="center"/>
    </xf>
    <xf numFmtId="4" fontId="7" fillId="2" borderId="11" xfId="0" applyNumberFormat="1" applyFont="1" applyFill="1" applyBorder="1" applyAlignment="1">
      <alignment horizontal="center" vertical="center"/>
    </xf>
    <xf numFmtId="4" fontId="0" fillId="2" borderId="1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" fontId="7" fillId="4" borderId="11" xfId="0" applyNumberFormat="1" applyFont="1" applyFill="1" applyBorder="1" applyAlignment="1">
      <alignment horizontal="center" vertical="center"/>
    </xf>
    <xf numFmtId="4" fontId="2" fillId="4" borderId="4" xfId="0" applyNumberFormat="1" applyFont="1" applyFill="1" applyBorder="1" applyAlignment="1">
      <alignment horizontal="center"/>
    </xf>
    <xf numFmtId="4" fontId="2" fillId="4" borderId="4" xfId="0" applyNumberFormat="1" applyFont="1" applyFill="1" applyBorder="1" applyAlignment="1">
      <alignment horizontal="center"/>
    </xf>
    <xf numFmtId="4" fontId="0" fillId="2" borderId="1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" fontId="3" fillId="4" borderId="8" xfId="0" applyNumberFormat="1" applyFont="1" applyFill="1" applyBorder="1" applyAlignment="1">
      <alignment horizontal="center"/>
    </xf>
    <xf numFmtId="0" fontId="3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4" fontId="3" fillId="2" borderId="4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8" fillId="2" borderId="4" xfId="0" applyNumberFormat="1" applyFont="1" applyFill="1" applyBorder="1" applyAlignment="1">
      <alignment horizontal="center"/>
    </xf>
    <xf numFmtId="4" fontId="9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4" fontId="0" fillId="0" borderId="17" xfId="0" applyNumberFormat="1" applyFont="1" applyBorder="1" applyAlignment="1">
      <alignment horizontal="center"/>
    </xf>
    <xf numFmtId="4" fontId="0" fillId="5" borderId="18" xfId="0" applyNumberFormat="1" applyFont="1" applyFill="1" applyBorder="1" applyAlignment="1">
      <alignment horizontal="center"/>
    </xf>
    <xf numFmtId="4" fontId="0" fillId="5" borderId="19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2" fillId="0" borderId="0" xfId="0" applyFont="1" applyAlignment="1"/>
    <xf numFmtId="4" fontId="10" fillId="2" borderId="4" xfId="0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4" fontId="2" fillId="0" borderId="0" xfId="0" applyNumberFormat="1" applyFont="1"/>
    <xf numFmtId="0" fontId="0" fillId="0" borderId="0" xfId="0" applyFont="1" applyAlignment="1"/>
    <xf numFmtId="2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0" xfId="0" applyNumberFormat="1" applyFont="1" applyFill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4" fontId="4" fillId="3" borderId="15" xfId="0" applyNumberFormat="1" applyFont="1" applyFill="1" applyBorder="1" applyAlignment="1">
      <alignment horizontal="center"/>
    </xf>
    <xf numFmtId="0" fontId="2" fillId="0" borderId="16" xfId="0" applyFont="1" applyBorder="1"/>
    <xf numFmtId="2" fontId="1" fillId="3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5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2" fontId="1" fillId="3" borderId="21" xfId="0" applyNumberFormat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0" fillId="0" borderId="20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0" fillId="0" borderId="0" xfId="0" applyFont="1" applyAlignment="1"/>
    <xf numFmtId="0" fontId="11" fillId="7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energy req. dataset (flasks)</a:t>
            </a:r>
          </a:p>
        </c:rich>
      </c:tx>
      <c:layout>
        <c:manualLayout>
          <c:xMode val="edge"/>
          <c:yMode val="edge"/>
          <c:x val="0.12232020997375329"/>
          <c:y val="2.480619751267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for energy req.'!$B$39</c:f>
              <c:strCache>
                <c:ptCount val="1"/>
                <c:pt idx="0">
                  <c:v>rep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for energy req.'!$A$40:$A$48</c:f>
              <c:numCache>
                <c:formatCode>#,##0.00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17</c:v>
                </c:pt>
              </c:numCache>
            </c:numRef>
          </c:xVal>
          <c:yVal>
            <c:numRef>
              <c:f>'Dataset for energy req.'!$B$40:$B$48</c:f>
              <c:numCache>
                <c:formatCode>#,##0.00</c:formatCode>
                <c:ptCount val="9"/>
                <c:pt idx="0">
                  <c:v>5.2999999999999999E-2</c:v>
                </c:pt>
                <c:pt idx="1">
                  <c:v>0.09</c:v>
                </c:pt>
                <c:pt idx="2">
                  <c:v>0.22</c:v>
                </c:pt>
                <c:pt idx="3">
                  <c:v>0.46800000000000003</c:v>
                </c:pt>
                <c:pt idx="4">
                  <c:v>0.96</c:v>
                </c:pt>
                <c:pt idx="5">
                  <c:v>1.89</c:v>
                </c:pt>
                <c:pt idx="6">
                  <c:v>2.17</c:v>
                </c:pt>
                <c:pt idx="7">
                  <c:v>2.2200000000000002</c:v>
                </c:pt>
                <c:pt idx="8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F-4988-9F04-C8B291F2E0E3}"/>
            </c:ext>
          </c:extLst>
        </c:ser>
        <c:ser>
          <c:idx val="1"/>
          <c:order val="1"/>
          <c:tx>
            <c:strRef>
              <c:f>'Dataset for energy req.'!$C$39</c:f>
              <c:strCache>
                <c:ptCount val="1"/>
                <c:pt idx="0">
                  <c:v>rep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for energy req.'!$A$40:$A$48</c:f>
              <c:numCache>
                <c:formatCode>#,##0.00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17</c:v>
                </c:pt>
              </c:numCache>
            </c:numRef>
          </c:xVal>
          <c:yVal>
            <c:numRef>
              <c:f>'Dataset for energy req.'!$C$40:$C$48</c:f>
              <c:numCache>
                <c:formatCode>#,##0.00</c:formatCode>
                <c:ptCount val="9"/>
                <c:pt idx="0">
                  <c:v>4.4999999999999998E-2</c:v>
                </c:pt>
                <c:pt idx="1">
                  <c:v>7.0999999999999994E-2</c:v>
                </c:pt>
                <c:pt idx="2">
                  <c:v>0.16400000000000001</c:v>
                </c:pt>
                <c:pt idx="3">
                  <c:v>0.316</c:v>
                </c:pt>
                <c:pt idx="4">
                  <c:v>0.73</c:v>
                </c:pt>
                <c:pt idx="5">
                  <c:v>1.4</c:v>
                </c:pt>
                <c:pt idx="6">
                  <c:v>1.91</c:v>
                </c:pt>
                <c:pt idx="7">
                  <c:v>1.97</c:v>
                </c:pt>
                <c:pt idx="8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F-4988-9F04-C8B291F2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17848"/>
        <c:axId val="513918176"/>
      </c:scatterChart>
      <c:valAx>
        <c:axId val="51391784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858805050943436"/>
              <c:y val="0.9164649671057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8176"/>
        <c:crosses val="autoZero"/>
        <c:crossBetween val="midCat"/>
        <c:majorUnit val="2"/>
      </c:valAx>
      <c:valAx>
        <c:axId val="513918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OD600</a:t>
                </a:r>
              </a:p>
            </c:rich>
          </c:tx>
          <c:layout>
            <c:manualLayout>
              <c:xMode val="edge"/>
              <c:yMode val="edge"/>
              <c:x val="1.8372703412073491E-2"/>
              <c:y val="0.44458240133758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dataset A (reactors)</a:t>
            </a:r>
          </a:p>
        </c:rich>
      </c:tx>
      <c:layout>
        <c:manualLayout>
          <c:xMode val="edge"/>
          <c:yMode val="edge"/>
          <c:x val="0.21755830521184855"/>
          <c:y val="4.1343662521123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A-B'!$B$73</c:f>
              <c:strCache>
                <c:ptCount val="1"/>
                <c:pt idx="0">
                  <c:v>rep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A-B'!$A$74:$A$81</c:f>
              <c:numCache>
                <c:formatCode>0.00</c:formatCode>
                <c:ptCount val="8"/>
                <c:pt idx="0">
                  <c:v>0</c:v>
                </c:pt>
                <c:pt idx="1">
                  <c:v>0.3833333332751252</c:v>
                </c:pt>
                <c:pt idx="2">
                  <c:v>3.3833333332751252</c:v>
                </c:pt>
                <c:pt idx="3">
                  <c:v>5.3833333333333329</c:v>
                </c:pt>
                <c:pt idx="4">
                  <c:v>7.3833333333915405</c:v>
                </c:pt>
                <c:pt idx="5">
                  <c:v>9.3833333332751252</c:v>
                </c:pt>
              </c:numCache>
            </c:numRef>
          </c:xVal>
          <c:yVal>
            <c:numRef>
              <c:f>'Dataset A-B'!$B$74:$B$81</c:f>
              <c:numCache>
                <c:formatCode>0.00</c:formatCode>
                <c:ptCount val="8"/>
                <c:pt idx="0">
                  <c:v>1.7000000000000001E-2</c:v>
                </c:pt>
                <c:pt idx="1">
                  <c:v>0.123</c:v>
                </c:pt>
                <c:pt idx="2">
                  <c:v>0.73099999999999998</c:v>
                </c:pt>
                <c:pt idx="3">
                  <c:v>2.1190000000000002</c:v>
                </c:pt>
                <c:pt idx="4">
                  <c:v>2.7869999999999999</c:v>
                </c:pt>
                <c:pt idx="5">
                  <c:v>2.9369999999999998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0-46AB-BCA9-5326E28762FF}"/>
            </c:ext>
          </c:extLst>
        </c:ser>
        <c:ser>
          <c:idx val="1"/>
          <c:order val="1"/>
          <c:tx>
            <c:strRef>
              <c:f>'Dataset A-B'!$D$73</c:f>
              <c:strCache>
                <c:ptCount val="1"/>
                <c:pt idx="0">
                  <c:v>rep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A-B'!$C$74:$C$83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4.666666666666667</c:v>
                </c:pt>
                <c:pt idx="6">
                  <c:v>5</c:v>
                </c:pt>
                <c:pt idx="7">
                  <c:v>5.5</c:v>
                </c:pt>
                <c:pt idx="8">
                  <c:v>7</c:v>
                </c:pt>
                <c:pt idx="9">
                  <c:v>8.5</c:v>
                </c:pt>
              </c:numCache>
            </c:numRef>
          </c:xVal>
          <c:yVal>
            <c:numRef>
              <c:f>'Dataset A-B'!$D$74:$D$83</c:f>
              <c:numCache>
                <c:formatCode>0.00</c:formatCode>
                <c:ptCount val="10"/>
                <c:pt idx="0">
                  <c:v>0.06</c:v>
                </c:pt>
                <c:pt idx="1">
                  <c:v>0.218</c:v>
                </c:pt>
                <c:pt idx="2">
                  <c:v>0.43</c:v>
                </c:pt>
                <c:pt idx="3">
                  <c:v>0.624</c:v>
                </c:pt>
                <c:pt idx="4">
                  <c:v>0.89400000000000002</c:v>
                </c:pt>
                <c:pt idx="5">
                  <c:v>1.41</c:v>
                </c:pt>
                <c:pt idx="6">
                  <c:v>1.78</c:v>
                </c:pt>
                <c:pt idx="7">
                  <c:v>1.78</c:v>
                </c:pt>
                <c:pt idx="8">
                  <c:v>1.7</c:v>
                </c:pt>
                <c:pt idx="9">
                  <c:v>1.77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E0-46AB-BCA9-5326E28762FF}"/>
            </c:ext>
          </c:extLst>
        </c:ser>
        <c:ser>
          <c:idx val="2"/>
          <c:order val="2"/>
          <c:tx>
            <c:strRef>
              <c:f>'Dataset A-B'!$E$73</c:f>
              <c:strCache>
                <c:ptCount val="1"/>
                <c:pt idx="0">
                  <c:v>rep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A-B'!$C$74:$C$83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4.666666666666667</c:v>
                </c:pt>
                <c:pt idx="6">
                  <c:v>5</c:v>
                </c:pt>
                <c:pt idx="7">
                  <c:v>5.5</c:v>
                </c:pt>
                <c:pt idx="8">
                  <c:v>7</c:v>
                </c:pt>
                <c:pt idx="9">
                  <c:v>8.5</c:v>
                </c:pt>
              </c:numCache>
            </c:numRef>
          </c:xVal>
          <c:yVal>
            <c:numRef>
              <c:f>'Dataset A-B'!$E$74:$E$83</c:f>
              <c:numCache>
                <c:formatCode>0.00</c:formatCode>
                <c:ptCount val="10"/>
                <c:pt idx="0">
                  <c:v>6.9000000000000006E-2</c:v>
                </c:pt>
                <c:pt idx="1">
                  <c:v>0.20699999999999999</c:v>
                </c:pt>
                <c:pt idx="2">
                  <c:v>0.40899999999999997</c:v>
                </c:pt>
                <c:pt idx="3">
                  <c:v>0.57399999999999995</c:v>
                </c:pt>
                <c:pt idx="4">
                  <c:v>0.77600000000000002</c:v>
                </c:pt>
                <c:pt idx="5">
                  <c:v>1.2250000000000001</c:v>
                </c:pt>
                <c:pt idx="6">
                  <c:v>1.56</c:v>
                </c:pt>
                <c:pt idx="7">
                  <c:v>1.75</c:v>
                </c:pt>
                <c:pt idx="8">
                  <c:v>1.675</c:v>
                </c:pt>
                <c:pt idx="9">
                  <c:v>1.6850000000000001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E0-46AB-BCA9-5326E287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17848"/>
        <c:axId val="513918176"/>
      </c:scatterChart>
      <c:valAx>
        <c:axId val="51391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858805050943436"/>
              <c:y val="0.9164649671057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8176"/>
        <c:crosses val="autoZero"/>
        <c:crossBetween val="midCat"/>
      </c:valAx>
      <c:valAx>
        <c:axId val="513918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OD600</a:t>
                </a:r>
              </a:p>
            </c:rich>
          </c:tx>
          <c:layout>
            <c:manualLayout>
              <c:xMode val="edge"/>
              <c:yMode val="edge"/>
              <c:x val="1.8372703412073491E-2"/>
              <c:y val="0.44458240133758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dataset B (reactors)</a:t>
            </a:r>
          </a:p>
        </c:rich>
      </c:tx>
      <c:layout>
        <c:manualLayout>
          <c:xMode val="edge"/>
          <c:yMode val="edge"/>
          <c:x val="0.21755830521184855"/>
          <c:y val="4.1343662521123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A-B'!$B$90</c:f>
              <c:strCache>
                <c:ptCount val="1"/>
                <c:pt idx="0">
                  <c:v>rep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A-B'!$A$91:$A$100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4.666666666666667</c:v>
                </c:pt>
                <c:pt idx="6">
                  <c:v>5</c:v>
                </c:pt>
                <c:pt idx="7">
                  <c:v>5.5</c:v>
                </c:pt>
                <c:pt idx="8">
                  <c:v>7</c:v>
                </c:pt>
                <c:pt idx="9">
                  <c:v>8.5</c:v>
                </c:pt>
              </c:numCache>
            </c:numRef>
          </c:xVal>
          <c:yVal>
            <c:numRef>
              <c:f>'Dataset A-B'!$B$91:$B$100</c:f>
              <c:numCache>
                <c:formatCode>0.00</c:formatCode>
                <c:ptCount val="10"/>
                <c:pt idx="0">
                  <c:v>5.8999999999999997E-2</c:v>
                </c:pt>
                <c:pt idx="1">
                  <c:v>0.22700000000000001</c:v>
                </c:pt>
                <c:pt idx="2">
                  <c:v>0.45600000000000002</c:v>
                </c:pt>
                <c:pt idx="3">
                  <c:v>0.71</c:v>
                </c:pt>
                <c:pt idx="4">
                  <c:v>1.0580000000000001</c:v>
                </c:pt>
                <c:pt idx="5">
                  <c:v>1.895</c:v>
                </c:pt>
                <c:pt idx="6">
                  <c:v>2.29</c:v>
                </c:pt>
                <c:pt idx="7">
                  <c:v>2.5499999999999998</c:v>
                </c:pt>
                <c:pt idx="8">
                  <c:v>2.5049999999999999</c:v>
                </c:pt>
                <c:pt idx="9">
                  <c:v>2.5049999999999999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12-46B3-B98D-B3E002D22175}"/>
            </c:ext>
          </c:extLst>
        </c:ser>
        <c:ser>
          <c:idx val="1"/>
          <c:order val="1"/>
          <c:tx>
            <c:strRef>
              <c:f>'Dataset A-B'!$C$90</c:f>
              <c:strCache>
                <c:ptCount val="1"/>
                <c:pt idx="0">
                  <c:v>rep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A-B'!$A$91:$A$100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4.666666666666667</c:v>
                </c:pt>
                <c:pt idx="6">
                  <c:v>5</c:v>
                </c:pt>
                <c:pt idx="7">
                  <c:v>5.5</c:v>
                </c:pt>
                <c:pt idx="8">
                  <c:v>7</c:v>
                </c:pt>
                <c:pt idx="9">
                  <c:v>8.5</c:v>
                </c:pt>
              </c:numCache>
            </c:numRef>
          </c:xVal>
          <c:yVal>
            <c:numRef>
              <c:f>'Dataset A-B'!$C$91:$C$100</c:f>
              <c:numCache>
                <c:formatCode>0.00</c:formatCode>
                <c:ptCount val="10"/>
                <c:pt idx="0">
                  <c:v>6.8000000000000005E-2</c:v>
                </c:pt>
                <c:pt idx="1">
                  <c:v>0.219</c:v>
                </c:pt>
                <c:pt idx="2">
                  <c:v>0.434</c:v>
                </c:pt>
                <c:pt idx="3">
                  <c:v>0.64500000000000002</c:v>
                </c:pt>
                <c:pt idx="4">
                  <c:v>0.95</c:v>
                </c:pt>
                <c:pt idx="5">
                  <c:v>1.69</c:v>
                </c:pt>
                <c:pt idx="6">
                  <c:v>2.375</c:v>
                </c:pt>
                <c:pt idx="7">
                  <c:v>2.63</c:v>
                </c:pt>
                <c:pt idx="8">
                  <c:v>2.7549999999999999</c:v>
                </c:pt>
                <c:pt idx="9">
                  <c:v>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12-46B3-B98D-B3E002D22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17848"/>
        <c:axId val="513918176"/>
      </c:scatterChart>
      <c:valAx>
        <c:axId val="51391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858805050943436"/>
              <c:y val="0.9164649671057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8176"/>
        <c:crosses val="autoZero"/>
        <c:crossBetween val="midCat"/>
      </c:valAx>
      <c:valAx>
        <c:axId val="513918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OD600</a:t>
                </a:r>
              </a:p>
            </c:rich>
          </c:tx>
          <c:layout>
            <c:manualLayout>
              <c:xMode val="edge"/>
              <c:yMode val="edge"/>
              <c:x val="1.8372703412073491E-2"/>
              <c:y val="0.44458240133758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dataset C (flasks)</a:t>
            </a:r>
          </a:p>
        </c:rich>
      </c:tx>
      <c:layout>
        <c:manualLayout>
          <c:xMode val="edge"/>
          <c:yMode val="edge"/>
          <c:x val="0.288145669291338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C-D-E-F'!$B$117</c:f>
              <c:strCache>
                <c:ptCount val="1"/>
                <c:pt idx="0">
                  <c:v>rep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C-D-E-F'!$B$118:$B$124</c:f>
              <c:numCache>
                <c:formatCode>0.000</c:formatCode>
                <c:ptCount val="7"/>
                <c:pt idx="0">
                  <c:v>5.6000000000000001E-2</c:v>
                </c:pt>
                <c:pt idx="1">
                  <c:v>0.19900000000000001</c:v>
                </c:pt>
                <c:pt idx="2">
                  <c:v>0.42399999999999999</c:v>
                </c:pt>
                <c:pt idx="3">
                  <c:v>0.90700000000000003</c:v>
                </c:pt>
                <c:pt idx="4">
                  <c:v>1.575</c:v>
                </c:pt>
                <c:pt idx="5">
                  <c:v>2.06</c:v>
                </c:pt>
                <c:pt idx="6">
                  <c:v>2.04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B-44A9-BA88-81B2242E872E}"/>
            </c:ext>
          </c:extLst>
        </c:ser>
        <c:ser>
          <c:idx val="1"/>
          <c:order val="1"/>
          <c:tx>
            <c:strRef>
              <c:f>'Dataset C-D-E-F'!$C$117</c:f>
              <c:strCache>
                <c:ptCount val="1"/>
                <c:pt idx="0">
                  <c:v>rep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C-D-E-F'!$C$118:$C$124</c:f>
              <c:numCache>
                <c:formatCode>0.000</c:formatCode>
                <c:ptCount val="7"/>
                <c:pt idx="0">
                  <c:v>0.05</c:v>
                </c:pt>
                <c:pt idx="1">
                  <c:v>0.19700000000000001</c:v>
                </c:pt>
                <c:pt idx="2">
                  <c:v>0.40699999999999997</c:v>
                </c:pt>
                <c:pt idx="3">
                  <c:v>0.84599999999999997</c:v>
                </c:pt>
                <c:pt idx="4">
                  <c:v>1.71</c:v>
                </c:pt>
                <c:pt idx="5">
                  <c:v>2.08</c:v>
                </c:pt>
                <c:pt idx="6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B-44A9-BA88-81B2242E872E}"/>
            </c:ext>
          </c:extLst>
        </c:ser>
        <c:ser>
          <c:idx val="2"/>
          <c:order val="2"/>
          <c:tx>
            <c:strRef>
              <c:f>'Dataset C-D-E-F'!$D$117</c:f>
              <c:strCache>
                <c:ptCount val="1"/>
                <c:pt idx="0">
                  <c:v>rep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C-D-E-F'!$D$118:$D$124</c:f>
              <c:numCache>
                <c:formatCode>0.000</c:formatCode>
                <c:ptCount val="7"/>
                <c:pt idx="0">
                  <c:v>0.05</c:v>
                </c:pt>
                <c:pt idx="1">
                  <c:v>0.19900000000000001</c:v>
                </c:pt>
                <c:pt idx="2">
                  <c:v>0.40899999999999997</c:v>
                </c:pt>
                <c:pt idx="3">
                  <c:v>0.88200000000000001</c:v>
                </c:pt>
                <c:pt idx="4">
                  <c:v>1.54</c:v>
                </c:pt>
                <c:pt idx="5">
                  <c:v>1.92</c:v>
                </c:pt>
                <c:pt idx="6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B-44A9-BA88-81B2242E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25744"/>
        <c:axId val="746335256"/>
      </c:scatterChart>
      <c:valAx>
        <c:axId val="7463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581480752405949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5256"/>
        <c:crosses val="autoZero"/>
        <c:crossBetween val="midCat"/>
      </c:valAx>
      <c:valAx>
        <c:axId val="746335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OD600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2371937882764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0830271216098"/>
          <c:y val="0.14803258967629046"/>
          <c:w val="0.429450349956255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dataset D (flasks)</a:t>
            </a:r>
          </a:p>
        </c:rich>
      </c:tx>
      <c:layout>
        <c:manualLayout>
          <c:xMode val="edge"/>
          <c:yMode val="edge"/>
          <c:x val="0.288145669291338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C-D-E-F'!$G$117</c:f>
              <c:strCache>
                <c:ptCount val="1"/>
                <c:pt idx="0">
                  <c:v>rep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C-D-E-F'!$G$118:$G$124</c:f>
              <c:numCache>
                <c:formatCode>0.000</c:formatCode>
                <c:ptCount val="7"/>
                <c:pt idx="0">
                  <c:v>5.8999999999999997E-2</c:v>
                </c:pt>
                <c:pt idx="1">
                  <c:v>0.17799999999999999</c:v>
                </c:pt>
                <c:pt idx="2">
                  <c:v>0.33500000000000002</c:v>
                </c:pt>
                <c:pt idx="3">
                  <c:v>0.67900000000000005</c:v>
                </c:pt>
                <c:pt idx="4">
                  <c:v>1.258</c:v>
                </c:pt>
                <c:pt idx="5">
                  <c:v>1.84</c:v>
                </c:pt>
                <c:pt idx="6">
                  <c:v>1.905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5-43E2-B5F6-1E6005073183}"/>
            </c:ext>
          </c:extLst>
        </c:ser>
        <c:ser>
          <c:idx val="1"/>
          <c:order val="1"/>
          <c:tx>
            <c:strRef>
              <c:f>'Dataset C-D-E-F'!$H$117</c:f>
              <c:strCache>
                <c:ptCount val="1"/>
                <c:pt idx="0">
                  <c:v>rep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C-D-E-F'!$H$118:$H$124</c:f>
              <c:numCache>
                <c:formatCode>0.000</c:formatCode>
                <c:ptCount val="7"/>
                <c:pt idx="0">
                  <c:v>6.0999999999999999E-2</c:v>
                </c:pt>
                <c:pt idx="1">
                  <c:v>0.182</c:v>
                </c:pt>
                <c:pt idx="2">
                  <c:v>0.30599999999999999</c:v>
                </c:pt>
                <c:pt idx="3">
                  <c:v>0.56999999999999995</c:v>
                </c:pt>
                <c:pt idx="4">
                  <c:v>1.0900000000000001</c:v>
                </c:pt>
                <c:pt idx="5">
                  <c:v>1.68</c:v>
                </c:pt>
                <c:pt idx="6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5-43E2-B5F6-1E6005073183}"/>
            </c:ext>
          </c:extLst>
        </c:ser>
        <c:ser>
          <c:idx val="2"/>
          <c:order val="2"/>
          <c:tx>
            <c:strRef>
              <c:f>'Dataset C-D-E-F'!$I$117</c:f>
              <c:strCache>
                <c:ptCount val="1"/>
                <c:pt idx="0">
                  <c:v>rep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C-D-E-F'!$I$118:$I$124</c:f>
              <c:numCache>
                <c:formatCode>0.000</c:formatCode>
                <c:ptCount val="7"/>
                <c:pt idx="0">
                  <c:v>5.7000000000000002E-2</c:v>
                </c:pt>
                <c:pt idx="1">
                  <c:v>0.17599999999999999</c:v>
                </c:pt>
                <c:pt idx="2">
                  <c:v>0.29699999999999999</c:v>
                </c:pt>
                <c:pt idx="3">
                  <c:v>0.53200000000000003</c:v>
                </c:pt>
                <c:pt idx="4">
                  <c:v>0.98</c:v>
                </c:pt>
                <c:pt idx="5">
                  <c:v>1.61</c:v>
                </c:pt>
                <c:pt idx="6">
                  <c:v>1.93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95-43E2-B5F6-1E6005073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25744"/>
        <c:axId val="746335256"/>
      </c:scatterChart>
      <c:valAx>
        <c:axId val="7463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581480752405949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5256"/>
        <c:crosses val="autoZero"/>
        <c:crossBetween val="midCat"/>
      </c:valAx>
      <c:valAx>
        <c:axId val="746335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OD600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2371937882764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0830271216098"/>
          <c:y val="0.14803258967629046"/>
          <c:w val="0.429450349956255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dataset F (flasks)</a:t>
            </a:r>
          </a:p>
        </c:rich>
      </c:tx>
      <c:layout>
        <c:manualLayout>
          <c:xMode val="edge"/>
          <c:yMode val="edge"/>
          <c:x val="0.288145669291338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C-D-E-F'!$R$117</c:f>
              <c:strCache>
                <c:ptCount val="1"/>
                <c:pt idx="0">
                  <c:v>rep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C-D-E-F'!$R$118:$R$124</c:f>
              <c:numCache>
                <c:formatCode>0.000</c:formatCode>
                <c:ptCount val="7"/>
                <c:pt idx="0">
                  <c:v>5.6000000000000001E-2</c:v>
                </c:pt>
                <c:pt idx="1">
                  <c:v>0.151</c:v>
                </c:pt>
                <c:pt idx="2">
                  <c:v>0.27300000000000002</c:v>
                </c:pt>
                <c:pt idx="3">
                  <c:v>0.51900000000000002</c:v>
                </c:pt>
                <c:pt idx="4">
                  <c:v>0.86299999999999999</c:v>
                </c:pt>
                <c:pt idx="5">
                  <c:v>1.2050000000000001</c:v>
                </c:pt>
                <c:pt idx="6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1-4FAD-8BB0-C4CC6240479D}"/>
            </c:ext>
          </c:extLst>
        </c:ser>
        <c:ser>
          <c:idx val="1"/>
          <c:order val="1"/>
          <c:tx>
            <c:strRef>
              <c:f>'Dataset C-D-E-F'!$S$117</c:f>
              <c:strCache>
                <c:ptCount val="1"/>
                <c:pt idx="0">
                  <c:v>rep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C-D-E-F'!$S$118:$S$124</c:f>
              <c:numCache>
                <c:formatCode>0.000</c:formatCode>
                <c:ptCount val="7"/>
                <c:pt idx="0">
                  <c:v>5.2999999999999999E-2</c:v>
                </c:pt>
                <c:pt idx="1">
                  <c:v>0.17100000000000001</c:v>
                </c:pt>
                <c:pt idx="2">
                  <c:v>0.28499999999999998</c:v>
                </c:pt>
                <c:pt idx="3">
                  <c:v>0.51600000000000001</c:v>
                </c:pt>
                <c:pt idx="4">
                  <c:v>0.85</c:v>
                </c:pt>
                <c:pt idx="5">
                  <c:v>1.17</c:v>
                </c:pt>
                <c:pt idx="6">
                  <c:v>1.1599999999999999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1-4FAD-8BB0-C4CC6240479D}"/>
            </c:ext>
          </c:extLst>
        </c:ser>
        <c:ser>
          <c:idx val="2"/>
          <c:order val="2"/>
          <c:tx>
            <c:strRef>
              <c:f>'Dataset C-D-E-F'!$T$117</c:f>
              <c:strCache>
                <c:ptCount val="1"/>
                <c:pt idx="0">
                  <c:v>rep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C-D-E-F'!$T$118:$T$124</c:f>
              <c:numCache>
                <c:formatCode>0.000</c:formatCode>
                <c:ptCount val="7"/>
                <c:pt idx="0">
                  <c:v>5.6000000000000001E-2</c:v>
                </c:pt>
                <c:pt idx="1">
                  <c:v>0.183</c:v>
                </c:pt>
                <c:pt idx="2">
                  <c:v>0.307</c:v>
                </c:pt>
                <c:pt idx="3">
                  <c:v>0.56399999999999995</c:v>
                </c:pt>
                <c:pt idx="4">
                  <c:v>0.87</c:v>
                </c:pt>
                <c:pt idx="5">
                  <c:v>1.1100000000000001</c:v>
                </c:pt>
                <c:pt idx="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E1-4FAD-8BB0-C4CC6240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25744"/>
        <c:axId val="746335256"/>
      </c:scatterChart>
      <c:valAx>
        <c:axId val="7463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581480752405949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5256"/>
        <c:crosses val="autoZero"/>
        <c:crossBetween val="midCat"/>
      </c:valAx>
      <c:valAx>
        <c:axId val="746335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OD600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2371937882764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0830271216098"/>
          <c:y val="0.14803258967629046"/>
          <c:w val="0.429450349956255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dataset E (flasks)</a:t>
            </a:r>
          </a:p>
        </c:rich>
      </c:tx>
      <c:layout>
        <c:manualLayout>
          <c:xMode val="edge"/>
          <c:yMode val="edge"/>
          <c:x val="0.288145669291338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C-D-E-F'!$L$117</c:f>
              <c:strCache>
                <c:ptCount val="1"/>
                <c:pt idx="0">
                  <c:v>rep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C-D-E-F'!$L$118:$L$124</c:f>
              <c:numCache>
                <c:formatCode>0.000</c:formatCode>
                <c:ptCount val="7"/>
                <c:pt idx="0">
                  <c:v>2.1000000000000001E-2</c:v>
                </c:pt>
                <c:pt idx="1">
                  <c:v>0.04</c:v>
                </c:pt>
                <c:pt idx="2">
                  <c:v>5.5E-2</c:v>
                </c:pt>
                <c:pt idx="3">
                  <c:v>7.2999999999999995E-2</c:v>
                </c:pt>
                <c:pt idx="4">
                  <c:v>9.8000000000000004E-2</c:v>
                </c:pt>
                <c:pt idx="5">
                  <c:v>0.13100000000000001</c:v>
                </c:pt>
                <c:pt idx="6">
                  <c:v>0.17199999999999999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F-4060-85C5-957F5614075F}"/>
            </c:ext>
          </c:extLst>
        </c:ser>
        <c:ser>
          <c:idx val="1"/>
          <c:order val="1"/>
          <c:tx>
            <c:strRef>
              <c:f>'Dataset C-D-E-F'!$N$117</c:f>
              <c:strCache>
                <c:ptCount val="1"/>
                <c:pt idx="0">
                  <c:v>rep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C-D-E-F'!$M$118:$M$123</c:f>
              <c:numCache>
                <c:formatCode>0.00</c:formatCode>
                <c:ptCount val="6"/>
                <c:pt idx="0">
                  <c:v>0</c:v>
                </c:pt>
                <c:pt idx="1">
                  <c:v>1.9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'Dataset C-D-E-F'!$N$118:$N$123</c:f>
              <c:numCache>
                <c:formatCode>0.000</c:formatCode>
                <c:ptCount val="6"/>
                <c:pt idx="0">
                  <c:v>1.6E-2</c:v>
                </c:pt>
                <c:pt idx="1">
                  <c:v>2.9000000000000001E-2</c:v>
                </c:pt>
                <c:pt idx="2">
                  <c:v>4.2999999999999997E-2</c:v>
                </c:pt>
                <c:pt idx="3">
                  <c:v>6.3E-2</c:v>
                </c:pt>
                <c:pt idx="4">
                  <c:v>8.3000000000000004E-2</c:v>
                </c:pt>
                <c:pt idx="5">
                  <c:v>0.112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BF-4060-85C5-957F5614075F}"/>
            </c:ext>
          </c:extLst>
        </c:ser>
        <c:ser>
          <c:idx val="2"/>
          <c:order val="2"/>
          <c:tx>
            <c:strRef>
              <c:f>'Dataset C-D-E-F'!$O$117</c:f>
              <c:strCache>
                <c:ptCount val="1"/>
                <c:pt idx="0">
                  <c:v>rep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C-D-E-F'!$M$118:$M$123</c:f>
              <c:numCache>
                <c:formatCode>0.00</c:formatCode>
                <c:ptCount val="6"/>
                <c:pt idx="0">
                  <c:v>0</c:v>
                </c:pt>
                <c:pt idx="1">
                  <c:v>1.9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'Dataset C-D-E-F'!$O$118:$O$123</c:f>
              <c:numCache>
                <c:formatCode>0.000</c:formatCode>
                <c:ptCount val="6"/>
                <c:pt idx="0">
                  <c:v>1.6E-2</c:v>
                </c:pt>
                <c:pt idx="1">
                  <c:v>2.7E-2</c:v>
                </c:pt>
                <c:pt idx="2">
                  <c:v>0.04</c:v>
                </c:pt>
                <c:pt idx="3">
                  <c:v>0.06</c:v>
                </c:pt>
                <c:pt idx="4">
                  <c:v>7.6999999999999999E-2</c:v>
                </c:pt>
                <c:pt idx="5">
                  <c:v>0.10299999999999999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BF-4060-85C5-957F56140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25744"/>
        <c:axId val="746335256"/>
      </c:scatterChart>
      <c:valAx>
        <c:axId val="7463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581480752405949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5256"/>
        <c:crosses val="autoZero"/>
        <c:crossBetween val="midCat"/>
      </c:valAx>
      <c:valAx>
        <c:axId val="746335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OD600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2371937882764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0830271216098"/>
          <c:y val="0.14803258967629046"/>
          <c:w val="0.429450349956255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36</xdr:row>
      <xdr:rowOff>52386</xdr:rowOff>
    </xdr:from>
    <xdr:to>
      <xdr:col>8</xdr:col>
      <xdr:colOff>485775</xdr:colOff>
      <xdr:row>52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C6680-8DD8-4259-A688-F72B2C920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68</xdr:row>
      <xdr:rowOff>171449</xdr:rowOff>
    </xdr:from>
    <xdr:to>
      <xdr:col>9</xdr:col>
      <xdr:colOff>476250</xdr:colOff>
      <xdr:row>84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D0081-A3F7-4F3B-A9A3-B688F5DA8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87</xdr:row>
      <xdr:rowOff>85725</xdr:rowOff>
    </xdr:from>
    <xdr:to>
      <xdr:col>8</xdr:col>
      <xdr:colOff>209550</xdr:colOff>
      <xdr:row>103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91C6-CFD6-419A-808E-B1F7DDDAA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116416</xdr:colOff>
      <xdr:row>125</xdr:row>
      <xdr:rowOff>162984</xdr:rowOff>
    </xdr:from>
    <xdr:to>
      <xdr:col>4</xdr:col>
      <xdr:colOff>158749</xdr:colOff>
      <xdr:row>139</xdr:row>
      <xdr:rowOff>91017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772B3-76DA-4431-A193-02D0670AE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634999</xdr:colOff>
      <xdr:row>126</xdr:row>
      <xdr:rowOff>0</xdr:rowOff>
    </xdr:from>
    <xdr:to>
      <xdr:col>9</xdr:col>
      <xdr:colOff>391583</xdr:colOff>
      <xdr:row>139</xdr:row>
      <xdr:rowOff>129116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E69A97-BB0F-4F40-B2F7-8D3288304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941917</xdr:colOff>
      <xdr:row>125</xdr:row>
      <xdr:rowOff>148167</xdr:rowOff>
    </xdr:from>
    <xdr:to>
      <xdr:col>20</xdr:col>
      <xdr:colOff>698500</xdr:colOff>
      <xdr:row>139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203AEC-A8CF-4CDE-9DA9-A1D30E370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42333</xdr:colOff>
      <xdr:row>125</xdr:row>
      <xdr:rowOff>148167</xdr:rowOff>
    </xdr:from>
    <xdr:to>
      <xdr:col>14</xdr:col>
      <xdr:colOff>762000</xdr:colOff>
      <xdr:row>139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D6528-42B8-4C40-B408-326AAE885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50"/>
  <sheetViews>
    <sheetView tabSelected="1" topLeftCell="A16" workbookViewId="0">
      <selection activeCell="C28" sqref="C28"/>
    </sheetView>
  </sheetViews>
  <sheetFormatPr defaultColWidth="14.42578125" defaultRowHeight="15" customHeight="1"/>
  <cols>
    <col min="1" max="1" width="18" customWidth="1"/>
  </cols>
  <sheetData>
    <row r="1" spans="1:36">
      <c r="A1" t="s">
        <v>29</v>
      </c>
    </row>
    <row r="2" spans="1:36">
      <c r="A2" t="s">
        <v>2</v>
      </c>
    </row>
    <row r="4" spans="1:36">
      <c r="A4" s="125" t="s">
        <v>3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7"/>
      <c r="Q4" s="2"/>
      <c r="R4" s="2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>
      <c r="A5" s="3" t="s">
        <v>4</v>
      </c>
      <c r="B5" s="3" t="s">
        <v>5</v>
      </c>
      <c r="C5" s="5" t="s">
        <v>6</v>
      </c>
      <c r="D5" s="5" t="s">
        <v>7</v>
      </c>
      <c r="E5" s="5" t="s">
        <v>8</v>
      </c>
      <c r="F5" s="6" t="s">
        <v>9</v>
      </c>
      <c r="G5" s="6" t="s">
        <v>10</v>
      </c>
      <c r="H5" s="5" t="s">
        <v>11</v>
      </c>
      <c r="I5" s="6" t="s">
        <v>12</v>
      </c>
      <c r="J5" s="6" t="s">
        <v>13</v>
      </c>
      <c r="K5" s="6" t="s">
        <v>14</v>
      </c>
      <c r="L5" s="7" t="s">
        <v>15</v>
      </c>
      <c r="M5" s="8" t="s">
        <v>16</v>
      </c>
      <c r="N5" s="7" t="s">
        <v>17</v>
      </c>
      <c r="O5" s="7" t="s">
        <v>18</v>
      </c>
      <c r="P5" s="8" t="s">
        <v>19</v>
      </c>
      <c r="Q5" s="2"/>
      <c r="R5" s="2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>
      <c r="A6" s="128" t="s">
        <v>30</v>
      </c>
      <c r="B6" s="67">
        <v>1</v>
      </c>
      <c r="C6" s="18">
        <v>0</v>
      </c>
      <c r="D6" s="69">
        <v>2.1237099999999998E-2</v>
      </c>
      <c r="E6" s="69">
        <v>-3.8520056267700533</v>
      </c>
      <c r="F6" s="69">
        <v>117.22101881660745</v>
      </c>
      <c r="G6" s="70">
        <v>0</v>
      </c>
      <c r="H6" s="69">
        <v>0.51542956370740167</v>
      </c>
      <c r="I6" s="70">
        <v>0</v>
      </c>
      <c r="J6" s="69">
        <v>0.61053258214920103</v>
      </c>
      <c r="K6" s="69">
        <v>7.4409199918704685</v>
      </c>
      <c r="L6" s="69">
        <v>3.1033468088303287</v>
      </c>
      <c r="M6" s="69">
        <v>3.8216614330420575</v>
      </c>
      <c r="N6" s="69">
        <v>0.79592212851779776</v>
      </c>
      <c r="O6" s="69">
        <v>3.2672354795661867</v>
      </c>
      <c r="P6" s="69">
        <v>0.56659239087851709</v>
      </c>
    </row>
    <row r="7" spans="1:36">
      <c r="A7" s="121"/>
      <c r="B7" s="67">
        <v>1</v>
      </c>
      <c r="C7" s="18">
        <v>3</v>
      </c>
      <c r="D7" s="69">
        <v>8.8153999999999996E-2</v>
      </c>
      <c r="E7" s="69">
        <v>-2.4286699939698138</v>
      </c>
      <c r="F7" s="69">
        <v>114.67545653863201</v>
      </c>
      <c r="G7" s="70">
        <v>0</v>
      </c>
      <c r="H7" s="69">
        <v>2.9587354026481401</v>
      </c>
      <c r="I7" s="70">
        <v>0</v>
      </c>
      <c r="J7" s="69">
        <v>2.9733998112788602</v>
      </c>
      <c r="K7" s="69">
        <v>7.6541629970869201</v>
      </c>
      <c r="L7" s="69">
        <v>3.1190214790638047</v>
      </c>
      <c r="M7" s="69">
        <v>3.8429260766734501</v>
      </c>
      <c r="N7" s="69">
        <v>0.78600434257208895</v>
      </c>
      <c r="O7" s="69">
        <v>3.2761891943972508</v>
      </c>
      <c r="P7" s="69">
        <v>0.33798222938565736</v>
      </c>
    </row>
    <row r="8" spans="1:36">
      <c r="A8" s="121"/>
      <c r="B8" s="67">
        <v>1</v>
      </c>
      <c r="C8" s="18">
        <v>4</v>
      </c>
      <c r="D8" s="69">
        <v>0.18752760000000002</v>
      </c>
      <c r="E8" s="69">
        <v>-1.6738292444045284</v>
      </c>
      <c r="F8" s="69">
        <v>113.267957648757</v>
      </c>
      <c r="G8" s="70">
        <v>0</v>
      </c>
      <c r="H8" s="69">
        <v>6.4961009333622801</v>
      </c>
      <c r="I8" s="70">
        <v>0</v>
      </c>
      <c r="J8" s="69">
        <v>6.19709111345471</v>
      </c>
      <c r="K8" s="69">
        <v>7.7245538920127359</v>
      </c>
      <c r="L8" s="69">
        <v>2.9043666269465138</v>
      </c>
      <c r="M8" s="69">
        <v>3.5518652879502146</v>
      </c>
      <c r="N8" s="69">
        <v>0.70897240128395944</v>
      </c>
      <c r="O8" s="69">
        <v>3.0344375238381462</v>
      </c>
      <c r="P8" s="69">
        <v>8.6098456380160851E-2</v>
      </c>
    </row>
    <row r="9" spans="1:36">
      <c r="A9" s="121"/>
      <c r="B9" s="67">
        <v>1</v>
      </c>
      <c r="C9" s="18">
        <v>5</v>
      </c>
      <c r="D9" s="69">
        <v>0.38467200000000001</v>
      </c>
      <c r="E9" s="69">
        <v>-0.95536425586029328</v>
      </c>
      <c r="F9" s="69">
        <v>103.33101548623446</v>
      </c>
      <c r="G9" s="70">
        <v>0</v>
      </c>
      <c r="H9" s="69">
        <v>13.978383040301001</v>
      </c>
      <c r="I9" s="70">
        <v>0</v>
      </c>
      <c r="J9" s="69">
        <v>13.643376110124301</v>
      </c>
      <c r="K9" s="69">
        <v>7.6595975882392793</v>
      </c>
      <c r="L9" s="69">
        <v>2.9616253334055753</v>
      </c>
      <c r="M9" s="69">
        <v>3.5985829086357826</v>
      </c>
      <c r="N9" s="69">
        <v>0.67196856589642806</v>
      </c>
      <c r="O9" s="69">
        <v>3.0865484446465441</v>
      </c>
      <c r="P9" s="69">
        <v>4.7407081368096675E-2</v>
      </c>
    </row>
    <row r="10" spans="1:36">
      <c r="A10" s="121"/>
      <c r="B10" s="67">
        <v>1</v>
      </c>
      <c r="C10" s="18">
        <v>6</v>
      </c>
      <c r="D10" s="69">
        <v>0.75732299999999997</v>
      </c>
      <c r="E10" s="69">
        <v>-0.27796543226848719</v>
      </c>
      <c r="F10" s="69">
        <v>89.075062444493781</v>
      </c>
      <c r="G10" s="70">
        <v>0</v>
      </c>
      <c r="H10" s="69">
        <v>26.159761377613801</v>
      </c>
      <c r="I10" s="70">
        <v>0</v>
      </c>
      <c r="J10" s="69">
        <v>25.377528530195399</v>
      </c>
      <c r="K10" s="69">
        <v>7.646658085495563</v>
      </c>
      <c r="L10" s="69">
        <v>2.8163617615619851</v>
      </c>
      <c r="M10" s="69">
        <v>3.3861868024016677</v>
      </c>
      <c r="N10" s="69">
        <v>0.57144159346652035</v>
      </c>
      <c r="O10" s="69">
        <v>2.9552470256647441</v>
      </c>
      <c r="P10" s="69">
        <v>4.4935978746572618E-2</v>
      </c>
    </row>
    <row r="11" spans="1:36">
      <c r="A11" s="121"/>
      <c r="B11" s="72">
        <v>2</v>
      </c>
      <c r="C11" s="73">
        <v>0</v>
      </c>
      <c r="D11" s="74">
        <v>1.8031499999999999E-2</v>
      </c>
      <c r="E11" s="74">
        <v>-4.0156350505518557</v>
      </c>
      <c r="F11" s="74">
        <v>116.08094471580817</v>
      </c>
      <c r="G11" s="75">
        <v>0</v>
      </c>
      <c r="H11" s="74">
        <v>0.27682765357065331</v>
      </c>
      <c r="I11" s="75">
        <v>0</v>
      </c>
      <c r="J11" s="74">
        <v>0.49280453485790399</v>
      </c>
      <c r="K11" s="74">
        <v>7.9906230946412853</v>
      </c>
      <c r="L11" s="74">
        <v>3.1311665430626299</v>
      </c>
      <c r="M11" s="74">
        <v>3.8574077551179964</v>
      </c>
      <c r="N11" s="74">
        <v>0.80368343656650287</v>
      </c>
      <c r="O11" s="74">
        <v>3.2896247246588239</v>
      </c>
      <c r="P11" s="74">
        <v>0.57433173138368865</v>
      </c>
    </row>
    <row r="12" spans="1:36">
      <c r="A12" s="121"/>
      <c r="B12" s="72">
        <v>2</v>
      </c>
      <c r="C12" s="73">
        <v>3</v>
      </c>
      <c r="D12" s="74">
        <v>6.5714800000000004E-2</v>
      </c>
      <c r="E12" s="74">
        <v>-2.7224311124979765</v>
      </c>
      <c r="F12" s="74">
        <v>114.25722829706928</v>
      </c>
      <c r="G12" s="75">
        <v>0</v>
      </c>
      <c r="H12" s="74">
        <v>2.1723985239852399</v>
      </c>
      <c r="I12" s="75">
        <v>0</v>
      </c>
      <c r="J12" s="74">
        <v>2.2291252220248698</v>
      </c>
      <c r="K12" s="74">
        <v>7.9742072860917297</v>
      </c>
      <c r="L12" s="74">
        <v>3.286691490541136</v>
      </c>
      <c r="M12" s="74">
        <v>4.0525012619135232</v>
      </c>
      <c r="N12" s="74">
        <v>0.83768500629609499</v>
      </c>
      <c r="O12" s="74">
        <v>3.4543255824167258</v>
      </c>
      <c r="P12" s="74">
        <v>0.40470916859911543</v>
      </c>
    </row>
    <row r="13" spans="1:36">
      <c r="A13" s="121"/>
      <c r="B13" s="72">
        <v>2</v>
      </c>
      <c r="C13" s="73">
        <v>4</v>
      </c>
      <c r="D13" s="74">
        <v>0.12662119999999999</v>
      </c>
      <c r="E13" s="74">
        <v>-2.066555326735263</v>
      </c>
      <c r="F13" s="74">
        <v>112.50589753552399</v>
      </c>
      <c r="G13" s="75">
        <v>0</v>
      </c>
      <c r="H13" s="74">
        <v>4.2358085522031699</v>
      </c>
      <c r="I13" s="75">
        <v>0</v>
      </c>
      <c r="J13" s="74">
        <v>4.2281508103907601</v>
      </c>
      <c r="K13" s="74">
        <v>7.9440242869724278</v>
      </c>
      <c r="L13" s="74">
        <v>3.4590235930270516</v>
      </c>
      <c r="M13" s="74">
        <v>4.2513823403490481</v>
      </c>
      <c r="N13" s="74">
        <v>0.86411632584037457</v>
      </c>
      <c r="O13" s="74">
        <v>3.6249833152124631</v>
      </c>
      <c r="P13" s="74">
        <v>0.16975343342295249</v>
      </c>
    </row>
    <row r="14" spans="1:36">
      <c r="A14" s="121"/>
      <c r="B14" s="72">
        <v>2</v>
      </c>
      <c r="C14" s="73">
        <v>5</v>
      </c>
      <c r="D14" s="74">
        <v>0.29251100000000002</v>
      </c>
      <c r="E14" s="74">
        <v>-1.2292530061797384</v>
      </c>
      <c r="F14" s="74">
        <v>107.49721220026643</v>
      </c>
      <c r="G14" s="75">
        <v>0</v>
      </c>
      <c r="H14" s="74">
        <v>9.2995493813761705</v>
      </c>
      <c r="I14" s="75">
        <v>0</v>
      </c>
      <c r="J14" s="74">
        <v>8.7197366230017792</v>
      </c>
      <c r="K14" s="74">
        <v>7.9849002438859156</v>
      </c>
      <c r="L14" s="74">
        <v>3.0709820245087944</v>
      </c>
      <c r="M14" s="74">
        <v>3.7363200338968374</v>
      </c>
      <c r="N14" s="74">
        <v>0.73976211022275484</v>
      </c>
      <c r="O14" s="74">
        <v>3.2009430075310972</v>
      </c>
      <c r="P14" s="74">
        <v>5.4500844314774949E-2</v>
      </c>
    </row>
    <row r="15" spans="1:36">
      <c r="A15" s="122"/>
      <c r="B15" s="72">
        <v>2</v>
      </c>
      <c r="C15" s="73">
        <v>6</v>
      </c>
      <c r="D15" s="74">
        <v>0.56097999999999992</v>
      </c>
      <c r="E15" s="74">
        <v>-0.5780700247188254</v>
      </c>
      <c r="F15" s="74">
        <v>98.334394427175894</v>
      </c>
      <c r="G15" s="75">
        <v>0</v>
      </c>
      <c r="H15" s="74">
        <v>18.756910353809399</v>
      </c>
      <c r="I15" s="75">
        <v>0</v>
      </c>
      <c r="J15" s="74">
        <v>18.129831816163399</v>
      </c>
      <c r="K15" s="74">
        <v>7.9086477880902377</v>
      </c>
      <c r="L15" s="74">
        <v>3.1048315630290331</v>
      </c>
      <c r="M15" s="74">
        <v>3.7346310620186909</v>
      </c>
      <c r="N15" s="74">
        <v>0.68482451711872749</v>
      </c>
      <c r="O15" s="74">
        <v>3.2253527888346625</v>
      </c>
      <c r="P15" s="74">
        <v>4.3003767657545044E-2</v>
      </c>
    </row>
    <row r="18" spans="1:36">
      <c r="A18" s="125" t="s">
        <v>25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7"/>
      <c r="Q18" s="2"/>
      <c r="R18" s="2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>
      <c r="A19" s="3" t="s">
        <v>4</v>
      </c>
      <c r="B19" s="3" t="s">
        <v>5</v>
      </c>
      <c r="C19" s="5" t="s">
        <v>6</v>
      </c>
      <c r="D19" s="5" t="s">
        <v>7</v>
      </c>
      <c r="E19" s="5" t="s">
        <v>8</v>
      </c>
      <c r="F19" s="6" t="s">
        <v>9</v>
      </c>
      <c r="G19" s="6" t="s">
        <v>10</v>
      </c>
      <c r="H19" s="5" t="s">
        <v>11</v>
      </c>
      <c r="I19" s="6" t="s">
        <v>12</v>
      </c>
      <c r="J19" s="6" t="s">
        <v>13</v>
      </c>
      <c r="K19" s="6" t="s">
        <v>14</v>
      </c>
      <c r="L19" s="7" t="s">
        <v>15</v>
      </c>
      <c r="M19" s="8" t="s">
        <v>16</v>
      </c>
      <c r="N19" s="7" t="s">
        <v>17</v>
      </c>
      <c r="O19" s="7" t="s">
        <v>18</v>
      </c>
      <c r="P19" s="8" t="s">
        <v>19</v>
      </c>
      <c r="Q19" s="2"/>
      <c r="R19" s="2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>
      <c r="A20" s="120" t="s">
        <v>30</v>
      </c>
      <c r="B20" s="76">
        <v>1</v>
      </c>
      <c r="C20" s="78">
        <v>3</v>
      </c>
      <c r="D20" s="78">
        <v>8.8153999999999996E-2</v>
      </c>
      <c r="E20" s="78">
        <v>-2.4286699939698138</v>
      </c>
      <c r="F20" s="78">
        <v>114.67545653863201</v>
      </c>
      <c r="G20" s="78">
        <v>0</v>
      </c>
      <c r="H20" s="78">
        <v>2.9587354026481401</v>
      </c>
      <c r="I20" s="78">
        <v>0</v>
      </c>
      <c r="J20" s="78">
        <v>2.9733998112788602</v>
      </c>
      <c r="K20" s="78">
        <v>7.6541629970869201</v>
      </c>
      <c r="L20" s="78">
        <v>3.1190214790638047</v>
      </c>
      <c r="M20" s="78">
        <v>3.8429260766734501</v>
      </c>
      <c r="N20" s="78">
        <v>0.78600434257208895</v>
      </c>
      <c r="O20" s="78">
        <v>3.2761891943972508</v>
      </c>
      <c r="P20" s="78">
        <v>0.33798222938565736</v>
      </c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</row>
    <row r="21" spans="1:36">
      <c r="A21" s="121"/>
      <c r="B21" s="81">
        <v>1</v>
      </c>
      <c r="C21" s="40">
        <v>6</v>
      </c>
      <c r="D21" s="40">
        <v>0.75732299999999997</v>
      </c>
      <c r="E21" s="40">
        <v>-0.27796543226848719</v>
      </c>
      <c r="F21" s="40">
        <v>89.075062444493781</v>
      </c>
      <c r="G21" s="40">
        <v>0</v>
      </c>
      <c r="H21" s="40">
        <v>26.159761377613801</v>
      </c>
      <c r="I21" s="40">
        <v>0</v>
      </c>
      <c r="J21" s="40">
        <v>25.377528530195399</v>
      </c>
      <c r="K21" s="40">
        <v>7.646658085495563</v>
      </c>
      <c r="L21" s="40">
        <v>2.8163617615619851</v>
      </c>
      <c r="M21" s="40">
        <v>3.3861868024016677</v>
      </c>
      <c r="N21" s="40">
        <v>0.57144159346652035</v>
      </c>
      <c r="O21" s="40">
        <v>2.9552470256647441</v>
      </c>
      <c r="P21" s="40">
        <v>4.4935978746572618E-2</v>
      </c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</row>
    <row r="22" spans="1:36">
      <c r="A22" s="121"/>
      <c r="B22" s="83">
        <v>2</v>
      </c>
      <c r="C22" s="84">
        <v>3</v>
      </c>
      <c r="D22" s="84">
        <v>6.5714800000000004E-2</v>
      </c>
      <c r="E22" s="84">
        <v>-2.7224311124979765</v>
      </c>
      <c r="F22" s="84">
        <v>114.25722829706928</v>
      </c>
      <c r="G22" s="84">
        <v>0</v>
      </c>
      <c r="H22" s="84">
        <v>2.1723985239852399</v>
      </c>
      <c r="I22" s="84">
        <v>0</v>
      </c>
      <c r="J22" s="84">
        <v>2.2291252220248698</v>
      </c>
      <c r="K22" s="84">
        <v>7.9742072860917297</v>
      </c>
      <c r="L22" s="84">
        <v>3.286691490541136</v>
      </c>
      <c r="M22" s="84">
        <v>4.0525012619135232</v>
      </c>
      <c r="N22" s="84">
        <v>0.83768500629609499</v>
      </c>
      <c r="O22" s="84">
        <v>3.4543255824167258</v>
      </c>
      <c r="P22" s="84">
        <v>0.40470916859911543</v>
      </c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</row>
    <row r="23" spans="1:36">
      <c r="A23" s="122"/>
      <c r="B23" s="83">
        <v>2</v>
      </c>
      <c r="C23" s="84">
        <v>6</v>
      </c>
      <c r="D23" s="84">
        <v>0.56097999999999992</v>
      </c>
      <c r="E23" s="84">
        <v>-0.5780700247188254</v>
      </c>
      <c r="F23" s="84">
        <v>98.334394427175894</v>
      </c>
      <c r="G23" s="84">
        <v>0</v>
      </c>
      <c r="H23" s="84">
        <v>18.756910353809399</v>
      </c>
      <c r="I23" s="84">
        <v>0</v>
      </c>
      <c r="J23" s="84">
        <v>18.129831816163399</v>
      </c>
      <c r="K23" s="84">
        <v>7.9086477880902377</v>
      </c>
      <c r="L23" s="84">
        <v>3.1048315630290331</v>
      </c>
      <c r="M23" s="84">
        <v>3.7346310620186909</v>
      </c>
      <c r="N23" s="84">
        <v>0.68482451711872749</v>
      </c>
      <c r="O23" s="84">
        <v>3.2253527888346625</v>
      </c>
      <c r="P23" s="84">
        <v>4.3003767657545044E-2</v>
      </c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</row>
    <row r="26" spans="1:36">
      <c r="A26" s="129" t="s">
        <v>27</v>
      </c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1"/>
      <c r="O26" s="26"/>
      <c r="P26" s="26"/>
      <c r="Q26" s="2"/>
      <c r="R26" s="2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>
      <c r="A27" s="3" t="s">
        <v>4</v>
      </c>
      <c r="B27" s="3" t="s">
        <v>5</v>
      </c>
      <c r="C27" s="58" t="s">
        <v>28</v>
      </c>
      <c r="D27" s="58" t="s">
        <v>9</v>
      </c>
      <c r="E27" s="58" t="s">
        <v>10</v>
      </c>
      <c r="F27" s="59" t="s">
        <v>11</v>
      </c>
      <c r="G27" s="58" t="s">
        <v>12</v>
      </c>
      <c r="H27" s="58" t="s">
        <v>13</v>
      </c>
      <c r="I27" s="58" t="s">
        <v>14</v>
      </c>
      <c r="J27" s="60" t="s">
        <v>15</v>
      </c>
      <c r="K27" s="61" t="s">
        <v>16</v>
      </c>
      <c r="L27" s="60" t="s">
        <v>17</v>
      </c>
      <c r="M27" s="60" t="s">
        <v>18</v>
      </c>
      <c r="N27" s="61" t="s">
        <v>19</v>
      </c>
      <c r="O27" s="26"/>
      <c r="P27" s="26"/>
      <c r="Q27" s="2"/>
      <c r="R27" s="2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>
      <c r="A28" s="120" t="s">
        <v>30</v>
      </c>
      <c r="B28" s="66">
        <v>1</v>
      </c>
      <c r="C28" s="22">
        <f>(LN(D20/D21))/(C20-C21)</f>
        <v>0.71690152056710887</v>
      </c>
      <c r="D28" s="22">
        <f t="shared" ref="D28:N28" si="0">SLOPE(F20:F21,$D20:$D21)*SLOPE($E20:$E21,$C20:$C21)</f>
        <v>-27.426496823978589</v>
      </c>
      <c r="E28" s="22">
        <f t="shared" si="0"/>
        <v>0</v>
      </c>
      <c r="F28" s="22">
        <f t="shared" si="0"/>
        <v>24.855979282019749</v>
      </c>
      <c r="G28" s="22">
        <f t="shared" si="0"/>
        <v>0</v>
      </c>
      <c r="H28" s="22">
        <f t="shared" si="0"/>
        <v>24.00223851608861</v>
      </c>
      <c r="I28" s="22">
        <f t="shared" si="0"/>
        <v>-8.040244738721565E-3</v>
      </c>
      <c r="J28" s="22">
        <f t="shared" si="0"/>
        <v>-0.32424874985461977</v>
      </c>
      <c r="K28" s="22">
        <f t="shared" si="0"/>
        <v>-0.48931896161979799</v>
      </c>
      <c r="L28" s="22">
        <f t="shared" si="0"/>
        <v>-0.22986773310007078</v>
      </c>
      <c r="M28" s="22">
        <f t="shared" si="0"/>
        <v>-0.34383530734155304</v>
      </c>
      <c r="N28" s="22">
        <f t="shared" si="0"/>
        <v>-0.31394954440455247</v>
      </c>
      <c r="O28" s="26"/>
      <c r="P28" s="26"/>
      <c r="Q28" s="2"/>
      <c r="R28" s="2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>
      <c r="A29" s="121"/>
      <c r="B29" s="66">
        <v>2</v>
      </c>
      <c r="C29" s="22">
        <f>(LN(D22/D23))/(C22-C23)</f>
        <v>0.71478702925971715</v>
      </c>
      <c r="D29" s="22">
        <f t="shared" ref="D29:N29" si="1">SLOPE(F22:F23,$D22:$D23)*SLOPE($E22:$E23,$C22:$C23)</f>
        <v>-22.980486251117778</v>
      </c>
      <c r="E29" s="22">
        <f t="shared" si="1"/>
        <v>0</v>
      </c>
      <c r="F29" s="22">
        <f t="shared" si="1"/>
        <v>23.935446993979482</v>
      </c>
      <c r="G29" s="22">
        <f t="shared" si="1"/>
        <v>0</v>
      </c>
      <c r="H29" s="22">
        <f t="shared" si="1"/>
        <v>22.948551260122205</v>
      </c>
      <c r="I29" s="22">
        <f t="shared" si="1"/>
        <v>-9.4618153700774477E-2</v>
      </c>
      <c r="J29" s="22">
        <f t="shared" si="1"/>
        <v>-0.26246769877585491</v>
      </c>
      <c r="K29" s="22">
        <f t="shared" si="1"/>
        <v>-0.45876329666009175</v>
      </c>
      <c r="L29" s="22">
        <f t="shared" si="1"/>
        <v>-0.22061452117022895</v>
      </c>
      <c r="M29" s="22">
        <f t="shared" si="1"/>
        <v>-0.33046291745477269</v>
      </c>
      <c r="N29" s="22">
        <f t="shared" si="1"/>
        <v>-0.52202805488094062</v>
      </c>
      <c r="O29" s="26"/>
      <c r="P29" s="26"/>
      <c r="Q29" s="2"/>
      <c r="R29" s="2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>
      <c r="A30" s="121"/>
      <c r="B30" s="77" t="s">
        <v>31</v>
      </c>
      <c r="C30" s="58">
        <f t="shared" ref="C30:N30" si="2">AVERAGE(C28:C29)</f>
        <v>0.71584427491341307</v>
      </c>
      <c r="D30" s="58">
        <f t="shared" si="2"/>
        <v>-25.203491537548182</v>
      </c>
      <c r="E30" s="58">
        <f t="shared" si="2"/>
        <v>0</v>
      </c>
      <c r="F30" s="58">
        <f t="shared" si="2"/>
        <v>24.395713137999614</v>
      </c>
      <c r="G30" s="58">
        <f t="shared" si="2"/>
        <v>0</v>
      </c>
      <c r="H30" s="58">
        <f t="shared" si="2"/>
        <v>23.475394888105406</v>
      </c>
      <c r="I30" s="58">
        <f t="shared" si="2"/>
        <v>-5.1329199219748017E-2</v>
      </c>
      <c r="J30" s="58">
        <f t="shared" si="2"/>
        <v>-0.29335822431523734</v>
      </c>
      <c r="K30" s="58">
        <f t="shared" si="2"/>
        <v>-0.47404112913994489</v>
      </c>
      <c r="L30" s="58">
        <f t="shared" si="2"/>
        <v>-0.22524112713514988</v>
      </c>
      <c r="M30" s="58">
        <f t="shared" si="2"/>
        <v>-0.33714911239816286</v>
      </c>
      <c r="N30" s="58">
        <f t="shared" si="2"/>
        <v>-0.41798879964274654</v>
      </c>
      <c r="O30" s="26"/>
      <c r="P30" s="26"/>
      <c r="Q30" s="2"/>
      <c r="R30" s="2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>
      <c r="A31" s="122"/>
      <c r="B31" s="80" t="s">
        <v>32</v>
      </c>
      <c r="C31" s="22">
        <f t="shared" ref="C31:K31" si="3">STDEV(C28:C29)</f>
        <v>1.4951711422166933E-3</v>
      </c>
      <c r="D31" s="22">
        <f t="shared" si="3"/>
        <v>3.1438042252969658</v>
      </c>
      <c r="E31" s="22">
        <f t="shared" si="3"/>
        <v>0</v>
      </c>
      <c r="F31" s="22">
        <f t="shared" si="3"/>
        <v>0.65091462317444093</v>
      </c>
      <c r="G31" s="22">
        <f t="shared" si="3"/>
        <v>0</v>
      </c>
      <c r="H31" s="22">
        <f t="shared" si="3"/>
        <v>0.7450694039436907</v>
      </c>
      <c r="I31" s="22">
        <f t="shared" si="3"/>
        <v>6.1219826528019168E-2</v>
      </c>
      <c r="J31" s="22">
        <f t="shared" si="3"/>
        <v>4.3685800166627091E-2</v>
      </c>
      <c r="K31" s="22">
        <f t="shared" si="3"/>
        <v>2.160611789667246E-2</v>
      </c>
      <c r="L31" s="82">
        <v>0</v>
      </c>
      <c r="M31" s="22">
        <f t="shared" ref="M31:N31" si="4">STDEV(M28:M29)</f>
        <v>9.4557075696127986E-3</v>
      </c>
      <c r="N31" s="22">
        <f t="shared" si="4"/>
        <v>0.14713372577705022</v>
      </c>
      <c r="O31" s="26"/>
      <c r="P31" s="26"/>
      <c r="Q31" s="2"/>
      <c r="R31" s="2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3" spans="1:36">
      <c r="A33" s="1" t="s">
        <v>33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</row>
    <row r="34" spans="1:36">
      <c r="A34" s="1" t="s">
        <v>2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</row>
    <row r="35" spans="1:36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</row>
    <row r="36" spans="1:36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</row>
    <row r="37" spans="1:36">
      <c r="A37" s="85"/>
      <c r="B37" s="85"/>
      <c r="C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</row>
    <row r="38" spans="1:36">
      <c r="A38" s="123" t="s">
        <v>37</v>
      </c>
      <c r="B38" s="124"/>
      <c r="C38" s="124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</row>
    <row r="39" spans="1:36">
      <c r="A39" s="88" t="s">
        <v>6</v>
      </c>
      <c r="B39" s="89" t="s">
        <v>34</v>
      </c>
      <c r="C39" s="89" t="s">
        <v>35</v>
      </c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</row>
    <row r="40" spans="1:36">
      <c r="A40" s="90">
        <v>0</v>
      </c>
      <c r="B40" s="90">
        <v>5.2999999999999999E-2</v>
      </c>
      <c r="C40" s="90">
        <v>4.4999999999999998E-2</v>
      </c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</row>
    <row r="41" spans="1:36">
      <c r="A41" s="91">
        <v>2</v>
      </c>
      <c r="B41" s="91">
        <v>0.09</v>
      </c>
      <c r="C41" s="91">
        <v>7.0999999999999994E-2</v>
      </c>
    </row>
    <row r="42" spans="1:36">
      <c r="A42" s="92">
        <v>3</v>
      </c>
      <c r="B42" s="93">
        <v>0.22</v>
      </c>
      <c r="C42" s="93">
        <v>0.16400000000000001</v>
      </c>
    </row>
    <row r="43" spans="1:36">
      <c r="A43" s="92">
        <v>4</v>
      </c>
      <c r="B43" s="93">
        <v>0.46800000000000003</v>
      </c>
      <c r="C43" s="93">
        <v>0.316</v>
      </c>
    </row>
    <row r="44" spans="1:36">
      <c r="A44" s="92">
        <v>5</v>
      </c>
      <c r="B44" s="93">
        <v>0.96</v>
      </c>
      <c r="C44" s="93">
        <v>0.73</v>
      </c>
    </row>
    <row r="45" spans="1:36">
      <c r="A45" s="92">
        <v>6</v>
      </c>
      <c r="B45" s="93">
        <v>1.89</v>
      </c>
      <c r="C45" s="93">
        <v>1.4</v>
      </c>
    </row>
    <row r="46" spans="1:36">
      <c r="A46" s="90">
        <v>7</v>
      </c>
      <c r="B46" s="90">
        <v>2.17</v>
      </c>
      <c r="C46" s="90">
        <v>1.91</v>
      </c>
    </row>
    <row r="47" spans="1:36">
      <c r="A47" s="90">
        <v>8</v>
      </c>
      <c r="B47" s="90">
        <v>2.2200000000000002</v>
      </c>
      <c r="C47" s="90">
        <v>1.97</v>
      </c>
      <c r="D47" s="94"/>
      <c r="E47" s="94"/>
    </row>
    <row r="48" spans="1:36">
      <c r="A48" s="90">
        <v>17</v>
      </c>
      <c r="B48" s="90">
        <v>2.5</v>
      </c>
      <c r="C48" s="90">
        <v>2.4</v>
      </c>
      <c r="D48" s="94"/>
      <c r="E48" s="94"/>
    </row>
    <row r="50" spans="1:1">
      <c r="A50" s="95" t="s">
        <v>38</v>
      </c>
    </row>
  </sheetData>
  <mergeCells count="7">
    <mergeCell ref="A28:A31"/>
    <mergeCell ref="A38:C38"/>
    <mergeCell ref="A4:P4"/>
    <mergeCell ref="A6:A15"/>
    <mergeCell ref="A18:P18"/>
    <mergeCell ref="A20:A23"/>
    <mergeCell ref="A26:N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963"/>
  <sheetViews>
    <sheetView topLeftCell="A20" workbookViewId="0">
      <selection activeCell="I90" sqref="I90"/>
    </sheetView>
  </sheetViews>
  <sheetFormatPr defaultColWidth="14.42578125" defaultRowHeight="15" customHeight="1"/>
  <cols>
    <col min="1" max="1" width="20.42578125" customWidth="1"/>
  </cols>
  <sheetData>
    <row r="1" spans="1:36" s="2" customFormat="1">
      <c r="A1" s="2" t="s">
        <v>1</v>
      </c>
    </row>
    <row r="2" spans="1:36" s="2" customFormat="1">
      <c r="A2" s="2" t="s">
        <v>2</v>
      </c>
    </row>
    <row r="3" spans="1:36" s="2" customFormat="1"/>
    <row r="4" spans="1:36">
      <c r="A4" s="132" t="s">
        <v>3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7"/>
      <c r="Q4" s="2"/>
      <c r="R4" s="2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>
      <c r="A5" s="111" t="s">
        <v>4</v>
      </c>
      <c r="B5" s="107" t="s">
        <v>5</v>
      </c>
      <c r="C5" s="5" t="s">
        <v>6</v>
      </c>
      <c r="D5" s="5" t="s">
        <v>7</v>
      </c>
      <c r="E5" s="5" t="s">
        <v>8</v>
      </c>
      <c r="F5" s="6" t="s">
        <v>9</v>
      </c>
      <c r="G5" s="6" t="s">
        <v>10</v>
      </c>
      <c r="H5" s="5" t="s">
        <v>11</v>
      </c>
      <c r="I5" s="6" t="s">
        <v>12</v>
      </c>
      <c r="J5" s="6" t="s">
        <v>13</v>
      </c>
      <c r="K5" s="6" t="s">
        <v>14</v>
      </c>
      <c r="L5" s="7" t="s">
        <v>15</v>
      </c>
      <c r="M5" s="8" t="s">
        <v>16</v>
      </c>
      <c r="N5" s="7" t="s">
        <v>17</v>
      </c>
      <c r="O5" s="7" t="s">
        <v>18</v>
      </c>
      <c r="P5" s="8" t="s">
        <v>19</v>
      </c>
      <c r="Q5" s="2"/>
      <c r="R5" s="2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>
      <c r="A6" s="133" t="s">
        <v>21</v>
      </c>
      <c r="B6" s="108">
        <v>1</v>
      </c>
      <c r="C6" s="9">
        <v>0.3833333332751252</v>
      </c>
      <c r="D6" s="9">
        <v>4.9450022727272731E-2</v>
      </c>
      <c r="E6" s="9">
        <v>-3.0067927613124552</v>
      </c>
      <c r="F6" s="9">
        <v>104.0697158081705</v>
      </c>
      <c r="G6" s="12">
        <v>0</v>
      </c>
      <c r="H6" s="9">
        <v>0</v>
      </c>
      <c r="I6" s="12">
        <v>0</v>
      </c>
      <c r="J6" s="9">
        <v>0</v>
      </c>
      <c r="K6" s="9">
        <v>7.0794661608292122</v>
      </c>
      <c r="L6" s="9">
        <v>4.0366901814828928</v>
      </c>
      <c r="M6" s="9">
        <v>4.15741419516488</v>
      </c>
      <c r="N6" s="9">
        <v>0.98297741431005647</v>
      </c>
      <c r="O6" s="9">
        <v>3.8442668232831649</v>
      </c>
      <c r="P6" s="9">
        <v>3.0114903913446947</v>
      </c>
      <c r="Q6" s="2"/>
      <c r="R6" s="2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>
      <c r="A7" s="134"/>
      <c r="B7" s="108">
        <v>1</v>
      </c>
      <c r="C7" s="9">
        <v>3.3833333332751252</v>
      </c>
      <c r="D7" s="9">
        <v>0.29287527272727276</v>
      </c>
      <c r="E7" s="9">
        <v>-1.2280084509475335</v>
      </c>
      <c r="F7" s="9">
        <v>98.136101243339255</v>
      </c>
      <c r="G7" s="12">
        <v>0</v>
      </c>
      <c r="H7" s="9">
        <v>0</v>
      </c>
      <c r="I7" s="12">
        <v>0</v>
      </c>
      <c r="J7" s="9">
        <v>6.3510213143872116</v>
      </c>
      <c r="K7" s="9">
        <v>7.0828534652123842</v>
      </c>
      <c r="L7" s="9">
        <v>4.1134529894941219</v>
      </c>
      <c r="M7" s="9">
        <v>4.1933193744922459</v>
      </c>
      <c r="N7" s="9">
        <v>0.92610909188499047</v>
      </c>
      <c r="O7" s="9">
        <v>3.8342183260721305</v>
      </c>
      <c r="P7" s="9">
        <v>1.2493923923753627</v>
      </c>
      <c r="Q7" s="2"/>
      <c r="R7" s="2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>
      <c r="A8" s="134"/>
      <c r="B8" s="108">
        <v>1</v>
      </c>
      <c r="C8" s="9">
        <v>5.3833333333333329</v>
      </c>
      <c r="D8" s="9">
        <v>0.84924722272727282</v>
      </c>
      <c r="E8" s="9">
        <v>-0.16340494221199825</v>
      </c>
      <c r="F8" s="9">
        <v>79.240119893428059</v>
      </c>
      <c r="G8" s="12">
        <v>0</v>
      </c>
      <c r="H8" s="9">
        <v>20.369003690036898</v>
      </c>
      <c r="I8" s="12">
        <v>0</v>
      </c>
      <c r="J8" s="9">
        <v>24.725799289520427</v>
      </c>
      <c r="K8" s="9">
        <v>6.8186437233249784</v>
      </c>
      <c r="L8" s="9">
        <v>3.3181664046590824</v>
      </c>
      <c r="M8" s="9">
        <v>3.2501541891456451</v>
      </c>
      <c r="N8" s="9">
        <v>0.5442698327419917</v>
      </c>
      <c r="O8" s="9">
        <v>2.7074776739136142</v>
      </c>
      <c r="P8" s="9">
        <v>7.9255398473445839E-3</v>
      </c>
      <c r="Q8" s="2"/>
      <c r="R8" s="2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>
      <c r="A9" s="134"/>
      <c r="B9" s="108">
        <v>1</v>
      </c>
      <c r="C9" s="9">
        <v>7.3833333333915405</v>
      </c>
      <c r="D9" s="9">
        <v>1.1169148227272729</v>
      </c>
      <c r="E9" s="9">
        <v>0.11057026178759605</v>
      </c>
      <c r="F9" s="9">
        <v>58.786079040852577</v>
      </c>
      <c r="G9" s="12">
        <v>0</v>
      </c>
      <c r="H9" s="9">
        <v>40.705448230952896</v>
      </c>
      <c r="I9" s="12">
        <v>0</v>
      </c>
      <c r="J9" s="9">
        <v>45.539520426287744</v>
      </c>
      <c r="K9" s="9">
        <v>6.5815324165029478</v>
      </c>
      <c r="L9" s="9">
        <v>3.4597653681989908</v>
      </c>
      <c r="M9" s="9">
        <v>3.2352263686602396</v>
      </c>
      <c r="N9" s="9">
        <v>0.35307349266982618</v>
      </c>
      <c r="O9" s="9">
        <v>2.1582755595525542</v>
      </c>
      <c r="P9" s="9">
        <v>8.7568350239836338E-3</v>
      </c>
      <c r="Q9" s="2"/>
      <c r="R9" s="2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>
      <c r="A10" s="134"/>
      <c r="B10" s="108">
        <v>1</v>
      </c>
      <c r="C10" s="9">
        <v>9.3833333332751252</v>
      </c>
      <c r="D10" s="9">
        <v>1.1768194727272727</v>
      </c>
      <c r="E10" s="9">
        <v>0.16281543735315757</v>
      </c>
      <c r="F10" s="9">
        <v>38.544626998223805</v>
      </c>
      <c r="G10" s="12">
        <v>0</v>
      </c>
      <c r="H10" s="9">
        <v>59.861080963750815</v>
      </c>
      <c r="I10" s="12">
        <v>0</v>
      </c>
      <c r="J10" s="9">
        <v>64.095248667850797</v>
      </c>
      <c r="K10" s="9">
        <v>6.2953051961249242</v>
      </c>
      <c r="L10" s="9">
        <v>3.5819347995180468</v>
      </c>
      <c r="M10" s="9">
        <v>3.2065673288654608</v>
      </c>
      <c r="N10" s="9">
        <v>0.22997537275700497</v>
      </c>
      <c r="O10" s="9">
        <v>1.5957806565140709</v>
      </c>
      <c r="P10" s="9">
        <v>7.3944939801609448E-3</v>
      </c>
      <c r="Q10" s="2"/>
      <c r="R10" s="2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>
      <c r="A11" s="134"/>
      <c r="B11" s="108">
        <v>1</v>
      </c>
      <c r="C11" s="9">
        <v>11.383333333333333</v>
      </c>
      <c r="D11" s="9">
        <v>1.3579358727272728</v>
      </c>
      <c r="E11" s="9">
        <v>0.30596580617120311</v>
      </c>
      <c r="F11" s="9">
        <v>20.373556838365896</v>
      </c>
      <c r="G11" s="12">
        <v>0</v>
      </c>
      <c r="H11" s="9">
        <v>76.546559583242896</v>
      </c>
      <c r="I11" s="12">
        <v>0</v>
      </c>
      <c r="J11" s="9">
        <v>81.593028419182943</v>
      </c>
      <c r="K11" s="9">
        <v>6.4206354583022831</v>
      </c>
      <c r="L11" s="9">
        <v>3.5292857953338501</v>
      </c>
      <c r="M11" s="9">
        <v>3.0317274063173736</v>
      </c>
      <c r="N11" s="9">
        <v>0.1448466433319687</v>
      </c>
      <c r="O11" s="9">
        <v>1.0535117637100426</v>
      </c>
      <c r="P11" s="9">
        <v>8.2767684318684354E-3</v>
      </c>
      <c r="Q11" s="2"/>
      <c r="R11" s="2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>
      <c r="A12" s="134"/>
      <c r="B12" s="108">
        <v>1</v>
      </c>
      <c r="C12" s="9">
        <v>13.383333333391541</v>
      </c>
      <c r="D12" s="9">
        <v>1.4971791227272728</v>
      </c>
      <c r="E12" s="9">
        <v>0.40358275273990341</v>
      </c>
      <c r="F12" s="9">
        <v>3.7294626998223808</v>
      </c>
      <c r="G12" s="12">
        <v>0</v>
      </c>
      <c r="H12" s="9">
        <v>94.634252224875198</v>
      </c>
      <c r="I12" s="12">
        <v>0</v>
      </c>
      <c r="J12" s="9">
        <v>98.59569271758437</v>
      </c>
      <c r="K12" s="9">
        <v>6.6780705914233458</v>
      </c>
      <c r="L12" s="9">
        <v>3.2863761209117137</v>
      </c>
      <c r="M12" s="9">
        <v>2.7067973935918377</v>
      </c>
      <c r="N12" s="9">
        <v>8.4486152094096989E-2</v>
      </c>
      <c r="O12" s="9">
        <v>0.56856650313545087</v>
      </c>
      <c r="P12" s="9">
        <v>6.3321850666595292E-3</v>
      </c>
      <c r="Q12" s="2"/>
      <c r="R12" s="2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34"/>
      <c r="B13" s="109">
        <v>2</v>
      </c>
      <c r="C13" s="15">
        <v>0</v>
      </c>
      <c r="D13" s="15">
        <v>2.4360719999999999E-2</v>
      </c>
      <c r="E13" s="15">
        <v>-3.7147832799269835</v>
      </c>
      <c r="F13" s="15">
        <v>25.899200710479576</v>
      </c>
      <c r="G13" s="16">
        <v>0</v>
      </c>
      <c r="H13" s="15">
        <v>0.28870089805515442</v>
      </c>
      <c r="I13" s="16">
        <v>0</v>
      </c>
      <c r="J13" s="15">
        <v>0.5839253996447602</v>
      </c>
      <c r="K13" s="15">
        <v>12.124895920066612</v>
      </c>
      <c r="L13" s="15">
        <v>2.5499999999999998</v>
      </c>
      <c r="M13" s="15">
        <v>2.2639999999999998</v>
      </c>
      <c r="N13" s="17"/>
      <c r="O13" s="17">
        <v>2.786</v>
      </c>
      <c r="P13" s="17">
        <v>0.54600000000000004</v>
      </c>
      <c r="Q13" s="2"/>
      <c r="R13" s="2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 s="134"/>
      <c r="B14" s="109">
        <v>2</v>
      </c>
      <c r="C14" s="15">
        <v>3</v>
      </c>
      <c r="D14" s="15">
        <v>0.17458515999999999</v>
      </c>
      <c r="E14" s="15">
        <v>-1.7453426334614763</v>
      </c>
      <c r="F14" s="15">
        <v>21.464253996447603</v>
      </c>
      <c r="G14" s="16">
        <v>0</v>
      </c>
      <c r="H14" s="15">
        <v>3.3819248057889517</v>
      </c>
      <c r="I14" s="16">
        <v>0</v>
      </c>
      <c r="J14" s="15">
        <v>5.3696714031971586</v>
      </c>
      <c r="K14" s="15">
        <v>12.266444629475439</v>
      </c>
      <c r="L14" s="15">
        <v>2.488</v>
      </c>
      <c r="M14" s="15">
        <v>2.1909999999999998</v>
      </c>
      <c r="N14" s="17"/>
      <c r="O14" s="17">
        <v>2.6739999999999999</v>
      </c>
      <c r="P14" s="17">
        <v>0.23200000000000001</v>
      </c>
      <c r="Q14" s="2"/>
      <c r="R14" s="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>
      <c r="A15" s="134"/>
      <c r="B15" s="109">
        <v>2</v>
      </c>
      <c r="C15" s="18">
        <v>4.6669999999999998</v>
      </c>
      <c r="D15" s="15">
        <v>0.57247691999999994</v>
      </c>
      <c r="E15" s="18">
        <v>-0.5577828587768705</v>
      </c>
      <c r="F15" s="15">
        <v>6.3776642984014211</v>
      </c>
      <c r="G15" s="16">
        <v>0</v>
      </c>
      <c r="H15" s="15">
        <v>16.536266476572681</v>
      </c>
      <c r="I15" s="16">
        <v>0</v>
      </c>
      <c r="J15" s="15">
        <v>20.094360568383657</v>
      </c>
      <c r="K15" s="15">
        <v>12.313072439633638</v>
      </c>
      <c r="L15" s="15">
        <v>2.2200000000000002</v>
      </c>
      <c r="M15" s="15">
        <v>2.069</v>
      </c>
      <c r="N15" s="17"/>
      <c r="O15" s="17">
        <v>2.3319999999999999</v>
      </c>
      <c r="P15" s="17">
        <v>0</v>
      </c>
      <c r="Q15" s="2"/>
      <c r="R15" s="2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>
      <c r="A16" s="134"/>
      <c r="B16" s="109">
        <v>2</v>
      </c>
      <c r="C16" s="18">
        <v>5.5</v>
      </c>
      <c r="D16" s="15">
        <v>0.72270135999999996</v>
      </c>
      <c r="E16" s="18">
        <v>-0.32475919886295357</v>
      </c>
      <c r="F16" s="15">
        <v>0</v>
      </c>
      <c r="G16" s="16">
        <v>0</v>
      </c>
      <c r="H16" s="15">
        <v>22.466573645645475</v>
      </c>
      <c r="I16" s="16">
        <v>0</v>
      </c>
      <c r="J16" s="15">
        <v>26.172291296625225</v>
      </c>
      <c r="K16" s="15">
        <v>12.676103247293922</v>
      </c>
      <c r="L16" s="15">
        <v>2.0760000000000001</v>
      </c>
      <c r="M16" s="15">
        <v>2.0009999999999999</v>
      </c>
      <c r="N16" s="17"/>
      <c r="O16" s="17">
        <v>2.1629999999999998</v>
      </c>
      <c r="P16" s="17">
        <v>0</v>
      </c>
      <c r="Q16" s="2"/>
      <c r="R16" s="2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>
      <c r="A17" s="134"/>
      <c r="B17" s="109">
        <v>2</v>
      </c>
      <c r="C17" s="18">
        <v>6.5</v>
      </c>
      <c r="D17" s="15">
        <v>0.7287915399999999</v>
      </c>
      <c r="E17" s="15">
        <v>-0.31636754122670524</v>
      </c>
      <c r="F17" s="15">
        <v>0</v>
      </c>
      <c r="G17" s="16">
        <v>0</v>
      </c>
      <c r="H17" s="15">
        <v>22.757445227144654</v>
      </c>
      <c r="I17" s="16">
        <v>0</v>
      </c>
      <c r="J17" s="15">
        <v>25.6205595026643</v>
      </c>
      <c r="K17" s="15">
        <v>13.187343880099919</v>
      </c>
      <c r="L17" s="15"/>
      <c r="M17" s="15"/>
      <c r="N17" s="17"/>
      <c r="O17" s="17"/>
      <c r="P17" s="17"/>
      <c r="Q17" s="2"/>
      <c r="R17" s="2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>
      <c r="A18" s="134"/>
      <c r="B18" s="109">
        <v>2</v>
      </c>
      <c r="C18" s="18">
        <v>8</v>
      </c>
      <c r="D18" s="15">
        <v>0.7125510599999999</v>
      </c>
      <c r="E18" s="15">
        <v>-0.33890370624911831</v>
      </c>
      <c r="F18" s="15">
        <v>0</v>
      </c>
      <c r="G18" s="16">
        <v>0</v>
      </c>
      <c r="H18" s="15">
        <v>21.326964837533026</v>
      </c>
      <c r="I18" s="16">
        <v>0</v>
      </c>
      <c r="J18" s="15">
        <v>25.117673179396093</v>
      </c>
      <c r="K18" s="15">
        <v>13.836802664446296</v>
      </c>
      <c r="L18" s="15"/>
      <c r="M18" s="15"/>
      <c r="N18" s="17"/>
      <c r="O18" s="17"/>
      <c r="P18" s="17"/>
      <c r="Q18" s="2"/>
      <c r="R18" s="2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>
      <c r="A19" s="134"/>
      <c r="B19" s="110">
        <v>3</v>
      </c>
      <c r="C19" s="19">
        <v>0</v>
      </c>
      <c r="D19" s="20">
        <v>2.8014828000000002E-2</v>
      </c>
      <c r="E19" s="20">
        <v>-3.5750213375518247</v>
      </c>
      <c r="F19" s="20">
        <v>26.27664298401421</v>
      </c>
      <c r="G19" s="21">
        <v>0</v>
      </c>
      <c r="H19" s="20">
        <v>0.51011060934557362</v>
      </c>
      <c r="I19" s="21">
        <v>0</v>
      </c>
      <c r="J19" s="20">
        <v>0.54396092362344584</v>
      </c>
      <c r="K19" s="20">
        <v>11.575353871773522</v>
      </c>
      <c r="L19" s="20">
        <v>2.5609999999999999</v>
      </c>
      <c r="M19" s="20">
        <v>2.2360000000000002</v>
      </c>
      <c r="N19" s="20"/>
      <c r="O19" s="20">
        <v>2.766</v>
      </c>
      <c r="P19" s="20">
        <v>0.44400000000000001</v>
      </c>
      <c r="Q19" s="2"/>
      <c r="R19" s="2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>
      <c r="A20" s="134"/>
      <c r="B20" s="110">
        <v>3</v>
      </c>
      <c r="C20" s="19">
        <v>3</v>
      </c>
      <c r="D20" s="20">
        <v>0.16605890799999998</v>
      </c>
      <c r="E20" s="20">
        <v>-1.7954126861062827</v>
      </c>
      <c r="F20" s="20">
        <v>22.241341030195382</v>
      </c>
      <c r="G20" s="21">
        <v>0</v>
      </c>
      <c r="H20" s="20">
        <v>3.4361918918895449</v>
      </c>
      <c r="I20" s="21">
        <v>0</v>
      </c>
      <c r="J20" s="20">
        <v>4.4582593250444056</v>
      </c>
      <c r="K20" s="20">
        <v>11.773522064945878</v>
      </c>
      <c r="L20" s="20">
        <v>2.4849999999999999</v>
      </c>
      <c r="M20" s="20">
        <v>2.1949999999999998</v>
      </c>
      <c r="N20" s="20"/>
      <c r="O20" s="20">
        <v>2.5880000000000001</v>
      </c>
      <c r="P20" s="20">
        <v>0.16400000000000001</v>
      </c>
      <c r="Q20" s="2"/>
      <c r="R20" s="2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>
      <c r="A21" s="134"/>
      <c r="B21" s="110">
        <v>3</v>
      </c>
      <c r="C21" s="19">
        <v>4.6669999999999998</v>
      </c>
      <c r="D21" s="20">
        <v>0.49736469999999999</v>
      </c>
      <c r="E21" s="20">
        <v>-0.69843171917025704</v>
      </c>
      <c r="F21" s="20">
        <v>9.3472468916518654</v>
      </c>
      <c r="G21" s="21">
        <v>0</v>
      </c>
      <c r="H21" s="20">
        <v>13.182560555556037</v>
      </c>
      <c r="I21" s="21">
        <v>0</v>
      </c>
      <c r="J21" s="20">
        <v>16.427619893428066</v>
      </c>
      <c r="K21" s="20">
        <v>11.906744379683598</v>
      </c>
      <c r="L21" s="20">
        <v>2.2629999999999999</v>
      </c>
      <c r="M21" s="20">
        <v>2.0739999999999998</v>
      </c>
      <c r="N21" s="20"/>
      <c r="O21" s="20">
        <v>2.343</v>
      </c>
      <c r="P21" s="20">
        <v>0</v>
      </c>
      <c r="Q21" s="2"/>
      <c r="R21" s="2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>
      <c r="A22" s="134"/>
      <c r="B22" s="110">
        <v>3</v>
      </c>
      <c r="C22" s="22">
        <v>5.5</v>
      </c>
      <c r="D22" s="20">
        <v>0.71052099999999996</v>
      </c>
      <c r="E22" s="20">
        <v>-0.34175677523152465</v>
      </c>
      <c r="F22" s="20">
        <v>0</v>
      </c>
      <c r="G22" s="21">
        <v>0</v>
      </c>
      <c r="H22" s="20">
        <v>21.826222029658485</v>
      </c>
      <c r="I22" s="21">
        <v>0</v>
      </c>
      <c r="J22" s="20">
        <v>25.346358792184724</v>
      </c>
      <c r="K22" s="20">
        <v>12.059950041631973</v>
      </c>
      <c r="L22" s="20">
        <v>2.1509999999999998</v>
      </c>
      <c r="M22" s="20">
        <v>1.944</v>
      </c>
      <c r="N22" s="20"/>
      <c r="O22" s="20">
        <v>2.129</v>
      </c>
      <c r="P22" s="20">
        <v>0</v>
      </c>
      <c r="Q22" s="2"/>
      <c r="R22" s="2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>
      <c r="A23" s="134"/>
      <c r="B23" s="110">
        <v>3</v>
      </c>
      <c r="C23" s="19">
        <v>6.5</v>
      </c>
      <c r="D23" s="20">
        <v>0.68007010000000001</v>
      </c>
      <c r="E23" s="20">
        <v>-0.3855593978899175</v>
      </c>
      <c r="F23" s="20">
        <v>0</v>
      </c>
      <c r="G23" s="21">
        <v>0</v>
      </c>
      <c r="H23" s="20">
        <v>23.024439290759574</v>
      </c>
      <c r="I23" s="21">
        <v>0</v>
      </c>
      <c r="J23" s="20">
        <v>25.258658969804618</v>
      </c>
      <c r="K23" s="20">
        <v>12.419650291423816</v>
      </c>
      <c r="L23" s="20"/>
      <c r="M23" s="20"/>
      <c r="N23" s="20"/>
      <c r="O23" s="20"/>
      <c r="P23" s="20"/>
      <c r="Q23" s="2"/>
      <c r="R23" s="2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>
      <c r="A24" s="134"/>
      <c r="B24" s="110">
        <v>3</v>
      </c>
      <c r="C24" s="19">
        <v>8</v>
      </c>
      <c r="D24" s="20">
        <v>0.68413022000000001</v>
      </c>
      <c r="E24" s="20">
        <v>-0.37960699936262221</v>
      </c>
      <c r="F24" s="20">
        <v>0</v>
      </c>
      <c r="G24" s="21">
        <v>0</v>
      </c>
      <c r="H24" s="20">
        <v>23.29794540470656</v>
      </c>
      <c r="I24" s="21">
        <v>0</v>
      </c>
      <c r="J24" s="20">
        <v>24.873445825932507</v>
      </c>
      <c r="K24" s="20">
        <v>12.729392173189009</v>
      </c>
      <c r="L24" s="20"/>
      <c r="M24" s="20"/>
      <c r="N24" s="20"/>
      <c r="O24" s="20"/>
      <c r="P24" s="20"/>
      <c r="Q24" s="2"/>
      <c r="R24" s="2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>
      <c r="A25" s="133" t="s">
        <v>23</v>
      </c>
      <c r="B25" s="109">
        <v>1</v>
      </c>
      <c r="C25" s="15">
        <v>0</v>
      </c>
      <c r="D25" s="17">
        <v>2.3954707999999998E-2</v>
      </c>
      <c r="E25" s="17">
        <v>-3.7315903982433651</v>
      </c>
      <c r="F25" s="17">
        <v>27.248001776198933</v>
      </c>
      <c r="G25" s="17">
        <v>53.707186866610598</v>
      </c>
      <c r="H25" s="17">
        <v>0.55569496167007171</v>
      </c>
      <c r="I25" s="17">
        <v>0</v>
      </c>
      <c r="J25" s="17">
        <v>0.57171403197158088</v>
      </c>
      <c r="K25" s="17">
        <v>12</v>
      </c>
      <c r="L25" s="17">
        <v>2.5329999999999999</v>
      </c>
      <c r="M25" s="17">
        <v>2.2320000000000002</v>
      </c>
      <c r="N25" s="17"/>
      <c r="O25" s="17">
        <v>2.891</v>
      </c>
      <c r="P25" s="17">
        <v>0.47899999999999998</v>
      </c>
      <c r="Q25" s="2"/>
      <c r="R25" s="2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>
      <c r="A26" s="134"/>
      <c r="B26" s="109">
        <v>1</v>
      </c>
      <c r="C26" s="15">
        <v>3</v>
      </c>
      <c r="D26" s="17">
        <v>0.185141472</v>
      </c>
      <c r="E26" s="17">
        <v>-1.6866350326346984</v>
      </c>
      <c r="F26" s="17">
        <v>22.674289520426289</v>
      </c>
      <c r="G26" s="17">
        <v>50.619031765649417</v>
      </c>
      <c r="H26" s="17">
        <v>2.8132057434547377</v>
      </c>
      <c r="I26" s="17">
        <v>1.5034827178341437</v>
      </c>
      <c r="J26" s="17">
        <v>4.9489342806394312</v>
      </c>
      <c r="K26" s="17">
        <v>13.24729392173189</v>
      </c>
      <c r="L26" s="17">
        <v>2.504</v>
      </c>
      <c r="M26" s="17">
        <v>2.1640000000000001</v>
      </c>
      <c r="N26" s="17"/>
      <c r="O26" s="17">
        <v>2.722</v>
      </c>
      <c r="P26" s="17">
        <v>0.33</v>
      </c>
      <c r="Q26" s="2"/>
      <c r="R26" s="2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>
      <c r="A27" s="134"/>
      <c r="B27" s="109">
        <v>1</v>
      </c>
      <c r="C27" s="18">
        <v>4.6669999999999998</v>
      </c>
      <c r="D27" s="17">
        <v>0.76939274000000002</v>
      </c>
      <c r="E27" s="17">
        <v>-0.26215372463255759</v>
      </c>
      <c r="F27" s="17">
        <v>7.9207371225577266</v>
      </c>
      <c r="G27" s="17">
        <v>32.222574761259764</v>
      </c>
      <c r="H27" s="17">
        <v>6.8202873811225206</v>
      </c>
      <c r="I27" s="17">
        <v>17.552897884084633</v>
      </c>
      <c r="J27" s="17">
        <v>18.782193605683837</v>
      </c>
      <c r="K27" s="17">
        <v>21.318900915903413</v>
      </c>
      <c r="L27" s="17">
        <v>2.0299999999999998</v>
      </c>
      <c r="M27" s="17">
        <v>1.968</v>
      </c>
      <c r="N27" s="17"/>
      <c r="O27" s="17">
        <v>2.2879999999999998</v>
      </c>
      <c r="P27" s="17">
        <v>0.122</v>
      </c>
      <c r="Q27" s="2"/>
      <c r="R27" s="2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>
      <c r="A28" s="134"/>
      <c r="B28" s="109">
        <v>1</v>
      </c>
      <c r="C28" s="18">
        <v>5.5</v>
      </c>
      <c r="D28" s="17">
        <v>1.0353306</v>
      </c>
      <c r="E28" s="17">
        <v>3.4720796003387483E-2</v>
      </c>
      <c r="F28" s="17">
        <v>0</v>
      </c>
      <c r="G28" s="17">
        <v>9.0635832024342129</v>
      </c>
      <c r="H28" s="17">
        <v>8.203012734965629</v>
      </c>
      <c r="I28" s="17">
        <v>31.264292285451432</v>
      </c>
      <c r="J28" s="17">
        <v>26.349911190053291</v>
      </c>
      <c r="K28" s="17">
        <v>27.328892589508744</v>
      </c>
      <c r="L28" s="17">
        <v>1.51</v>
      </c>
      <c r="M28" s="17">
        <v>1.6839999999999999</v>
      </c>
      <c r="N28" s="17"/>
      <c r="O28" s="17">
        <v>1.548</v>
      </c>
      <c r="P28" s="17">
        <v>0</v>
      </c>
      <c r="Q28" s="2"/>
      <c r="R28" s="2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>
      <c r="A29" s="134"/>
      <c r="B29" s="109">
        <v>1</v>
      </c>
      <c r="C29" s="18">
        <v>6.5</v>
      </c>
      <c r="D29" s="17">
        <v>0.98863921999999993</v>
      </c>
      <c r="E29" s="17">
        <v>-1.1425806632394243E-2</v>
      </c>
      <c r="F29" s="17">
        <v>0</v>
      </c>
      <c r="G29" s="17">
        <v>0</v>
      </c>
      <c r="H29" s="17">
        <v>8.6566855747665858</v>
      </c>
      <c r="I29" s="17">
        <v>36.429228545143907</v>
      </c>
      <c r="J29" s="17">
        <v>24.985568383658972</v>
      </c>
      <c r="K29" s="17">
        <v>28.597835137385516</v>
      </c>
      <c r="L29" s="17"/>
      <c r="M29" s="17"/>
      <c r="N29" s="17"/>
      <c r="O29" s="17"/>
      <c r="P29" s="17"/>
      <c r="Q29" s="2"/>
      <c r="R29" s="2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>
      <c r="A30" s="134"/>
      <c r="B30" s="109">
        <v>1</v>
      </c>
      <c r="C30" s="18">
        <v>8</v>
      </c>
      <c r="D30" s="17">
        <v>1.0231502399999999</v>
      </c>
      <c r="E30" s="17">
        <v>2.2886338356384532E-2</v>
      </c>
      <c r="F30" s="17">
        <v>0</v>
      </c>
      <c r="G30" s="17">
        <v>0</v>
      </c>
      <c r="H30" s="17">
        <v>9.2319166874328715</v>
      </c>
      <c r="I30" s="17">
        <v>39.449336312261792</v>
      </c>
      <c r="J30" s="17">
        <v>23.267095914742448</v>
      </c>
      <c r="K30" s="17">
        <v>30.597835137385513</v>
      </c>
      <c r="L30" s="17"/>
      <c r="M30" s="17"/>
      <c r="N30" s="17"/>
      <c r="O30" s="17"/>
      <c r="P30" s="17"/>
      <c r="Q30" s="2"/>
      <c r="R30" s="2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>
      <c r="A31" s="134"/>
      <c r="B31" s="110">
        <v>2</v>
      </c>
      <c r="C31" s="19">
        <v>0</v>
      </c>
      <c r="D31" s="9">
        <v>2.7608816000000001E-2</v>
      </c>
      <c r="E31" s="9">
        <v>-3.5896201369729774</v>
      </c>
      <c r="F31" s="9">
        <v>26.537522202486677</v>
      </c>
      <c r="G31" s="9">
        <v>52.339016885172107</v>
      </c>
      <c r="H31" s="9">
        <v>0.5860845298864038</v>
      </c>
      <c r="I31" s="9">
        <v>0</v>
      </c>
      <c r="J31" s="9">
        <v>0.55617229129662527</v>
      </c>
      <c r="K31" s="9">
        <v>11.530391340549542</v>
      </c>
      <c r="L31" s="9">
        <v>2.6269999999999998</v>
      </c>
      <c r="M31" s="9">
        <v>2.3130000000000002</v>
      </c>
      <c r="N31" s="9"/>
      <c r="O31" s="9">
        <v>2.8479999999999999</v>
      </c>
      <c r="P31" s="9">
        <v>0.44800000000000001</v>
      </c>
      <c r="Q31" s="2"/>
      <c r="R31" s="2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>
      <c r="A32" s="134"/>
      <c r="B32" s="110">
        <v>2</v>
      </c>
      <c r="C32" s="19">
        <v>3</v>
      </c>
      <c r="D32" s="9">
        <v>0.17620920799999998</v>
      </c>
      <c r="E32" s="9">
        <v>-1.7360833080486797</v>
      </c>
      <c r="F32" s="9">
        <v>22.790852575488454</v>
      </c>
      <c r="G32" s="9">
        <v>50.7449902718771</v>
      </c>
      <c r="H32" s="9">
        <v>2.8783262467754493</v>
      </c>
      <c r="I32" s="9">
        <v>0.92653436719674054</v>
      </c>
      <c r="J32" s="9">
        <v>4.4060834813499108</v>
      </c>
      <c r="K32" s="9">
        <v>12.522897585345547</v>
      </c>
      <c r="L32" s="9">
        <v>2.4700000000000002</v>
      </c>
      <c r="M32" s="9">
        <v>2.1360000000000001</v>
      </c>
      <c r="N32" s="9"/>
      <c r="O32" s="9">
        <v>2.552</v>
      </c>
      <c r="P32" s="9">
        <v>0.31</v>
      </c>
      <c r="Q32" s="2"/>
      <c r="R32" s="2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>
      <c r="A33" s="134"/>
      <c r="B33" s="110">
        <v>2</v>
      </c>
      <c r="C33" s="19">
        <v>4.6669999999999998</v>
      </c>
      <c r="D33" s="9">
        <v>0.68616027999999996</v>
      </c>
      <c r="E33" s="9">
        <v>-0.37664403423196524</v>
      </c>
      <c r="F33" s="9">
        <v>9.3527975133214927</v>
      </c>
      <c r="G33" s="9">
        <v>34.219451424645001</v>
      </c>
      <c r="H33" s="9">
        <v>6.7616789281338807</v>
      </c>
      <c r="I33" s="9">
        <v>14.940202391904323</v>
      </c>
      <c r="J33" s="9">
        <v>16.793960923623445</v>
      </c>
      <c r="K33" s="9">
        <v>19.598667776852626</v>
      </c>
      <c r="L33" s="9">
        <v>2.0459999999999998</v>
      </c>
      <c r="M33" s="9">
        <v>1.948</v>
      </c>
      <c r="N33" s="9"/>
      <c r="O33" s="9">
        <v>2.1989999999999998</v>
      </c>
      <c r="P33" s="9">
        <v>0</v>
      </c>
      <c r="Q33" s="2"/>
      <c r="R33" s="2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>
      <c r="A34" s="134"/>
      <c r="B34" s="110">
        <v>2</v>
      </c>
      <c r="C34" s="22">
        <v>5.5</v>
      </c>
      <c r="D34" s="9">
        <v>1.06781156</v>
      </c>
      <c r="E34" s="9">
        <v>6.5611283022725897E-2</v>
      </c>
      <c r="F34" s="9">
        <v>0</v>
      </c>
      <c r="G34" s="9">
        <v>5.3087166978196807</v>
      </c>
      <c r="H34" s="9">
        <v>8.0944785627644436</v>
      </c>
      <c r="I34" s="9">
        <v>31.743987383361809</v>
      </c>
      <c r="J34" s="9">
        <v>25.501776198934284</v>
      </c>
      <c r="K34" s="9">
        <v>26.800999167360533</v>
      </c>
      <c r="L34" s="9">
        <v>1.4650000000000001</v>
      </c>
      <c r="M34" s="9">
        <v>1.7090000000000001</v>
      </c>
      <c r="N34" s="9"/>
      <c r="O34" s="9">
        <v>1.552</v>
      </c>
      <c r="P34" s="9">
        <v>0</v>
      </c>
      <c r="Q34" s="2"/>
      <c r="R34" s="2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>
      <c r="A35" s="134"/>
      <c r="B35" s="110">
        <v>2</v>
      </c>
      <c r="C35" s="19">
        <v>6.5</v>
      </c>
      <c r="D35" s="9">
        <v>1.1693145599999999</v>
      </c>
      <c r="E35" s="9">
        <v>0.15641773098090719</v>
      </c>
      <c r="F35" s="9">
        <v>0</v>
      </c>
      <c r="G35" s="9">
        <v>0</v>
      </c>
      <c r="H35" s="9">
        <v>9.1581134503360637</v>
      </c>
      <c r="I35" s="9">
        <v>38.102247338677884</v>
      </c>
      <c r="J35" s="9">
        <v>23.463587921847246</v>
      </c>
      <c r="K35" s="9">
        <v>28.491257285595342</v>
      </c>
      <c r="L35" s="9"/>
      <c r="M35" s="9"/>
      <c r="N35" s="9"/>
      <c r="O35" s="9"/>
      <c r="P35" s="9"/>
      <c r="Q35" s="2"/>
      <c r="R35" s="2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>
      <c r="A36" s="134"/>
      <c r="B36" s="110">
        <v>2</v>
      </c>
      <c r="C36" s="19">
        <v>8</v>
      </c>
      <c r="D36" s="9">
        <v>1.116533</v>
      </c>
      <c r="E36" s="9">
        <v>0.11022834851153264</v>
      </c>
      <c r="F36" s="9">
        <v>0</v>
      </c>
      <c r="G36" s="9">
        <v>0</v>
      </c>
      <c r="H36" s="9">
        <v>8.8563884516167679</v>
      </c>
      <c r="I36" s="9">
        <v>39.529504534104348</v>
      </c>
      <c r="J36" s="9">
        <v>22.724245115452934</v>
      </c>
      <c r="K36" s="9">
        <v>29.805162364696088</v>
      </c>
      <c r="L36" s="9"/>
      <c r="M36" s="9"/>
      <c r="N36" s="9"/>
      <c r="O36" s="9"/>
      <c r="P36" s="9"/>
      <c r="Q36" s="2"/>
      <c r="R36" s="2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>
      <c r="A37" s="4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"/>
      <c r="R37" s="2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>
      <c r="A38" s="4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"/>
      <c r="R38" s="2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>
      <c r="A39" s="125" t="s">
        <v>25</v>
      </c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7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>
      <c r="A40" s="3" t="s">
        <v>4</v>
      </c>
      <c r="B40" s="3" t="s">
        <v>5</v>
      </c>
      <c r="C40" s="5" t="s">
        <v>6</v>
      </c>
      <c r="D40" s="5" t="s">
        <v>7</v>
      </c>
      <c r="E40" s="5" t="s">
        <v>8</v>
      </c>
      <c r="F40" s="6" t="s">
        <v>9</v>
      </c>
      <c r="G40" s="6" t="s">
        <v>10</v>
      </c>
      <c r="H40" s="5" t="s">
        <v>11</v>
      </c>
      <c r="I40" s="6" t="s">
        <v>12</v>
      </c>
      <c r="J40" s="6" t="s">
        <v>13</v>
      </c>
      <c r="K40" s="6" t="s">
        <v>14</v>
      </c>
      <c r="L40" s="7" t="s">
        <v>15</v>
      </c>
      <c r="M40" s="8" t="s">
        <v>16</v>
      </c>
      <c r="N40" s="7" t="s">
        <v>17</v>
      </c>
      <c r="O40" s="7" t="s">
        <v>18</v>
      </c>
      <c r="P40" s="8" t="s">
        <v>19</v>
      </c>
      <c r="Q40" s="2"/>
      <c r="R40" s="2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>
      <c r="A41" s="135" t="s">
        <v>21</v>
      </c>
      <c r="B41" s="29">
        <v>1</v>
      </c>
      <c r="C41" s="30">
        <v>0.3833333332751252</v>
      </c>
      <c r="D41" s="30">
        <v>4.9450022727272731E-2</v>
      </c>
      <c r="E41" s="30">
        <v>-3.0067927613124552</v>
      </c>
      <c r="F41" s="30">
        <v>104.0697158081705</v>
      </c>
      <c r="G41" s="30">
        <v>0</v>
      </c>
      <c r="H41" s="30">
        <v>0</v>
      </c>
      <c r="I41" s="30">
        <v>0</v>
      </c>
      <c r="J41" s="30">
        <v>0</v>
      </c>
      <c r="K41" s="30">
        <v>7.0794661608292122</v>
      </c>
      <c r="L41" s="30">
        <v>4.0366901814828928</v>
      </c>
      <c r="M41" s="30">
        <v>4.15741419516488</v>
      </c>
      <c r="N41" s="30">
        <v>0.98297741431005647</v>
      </c>
      <c r="O41" s="30">
        <v>3.8442668232831649</v>
      </c>
      <c r="P41" s="30">
        <v>3.0114903913446947</v>
      </c>
      <c r="Q41" s="31"/>
      <c r="R41" s="31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</row>
    <row r="42" spans="1:36">
      <c r="A42" s="121"/>
      <c r="B42" s="33">
        <v>1</v>
      </c>
      <c r="C42" s="34">
        <v>5.3833333333333329</v>
      </c>
      <c r="D42" s="34">
        <v>0.84924722272727282</v>
      </c>
      <c r="E42" s="34">
        <v>-0.16340494221199825</v>
      </c>
      <c r="F42" s="34">
        <v>79.240119893428059</v>
      </c>
      <c r="G42" s="34">
        <v>0</v>
      </c>
      <c r="H42" s="34">
        <v>20.369003690036898</v>
      </c>
      <c r="I42" s="34">
        <v>0</v>
      </c>
      <c r="J42" s="34">
        <v>24.725799289520427</v>
      </c>
      <c r="K42" s="34">
        <v>6.8186437233249784</v>
      </c>
      <c r="L42" s="34">
        <v>3.3181664046590824</v>
      </c>
      <c r="M42" s="34">
        <v>3.2501541891456451</v>
      </c>
      <c r="N42" s="34">
        <v>0.5442698327419917</v>
      </c>
      <c r="O42" s="34">
        <v>2.7074776739136142</v>
      </c>
      <c r="P42" s="34">
        <v>7.9255398473445839E-3</v>
      </c>
      <c r="Q42" s="31"/>
      <c r="R42" s="31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</row>
    <row r="43" spans="1:36">
      <c r="A43" s="121"/>
      <c r="B43" s="35">
        <v>2</v>
      </c>
      <c r="C43" s="36">
        <v>0</v>
      </c>
      <c r="D43" s="36">
        <v>2.4360719999999999E-2</v>
      </c>
      <c r="E43" s="36">
        <v>-3.7147832799269835</v>
      </c>
      <c r="F43" s="36">
        <v>25.899200710479576</v>
      </c>
      <c r="G43" s="37">
        <v>0</v>
      </c>
      <c r="H43" s="36">
        <v>0.28870089805515442</v>
      </c>
      <c r="I43" s="37">
        <v>0</v>
      </c>
      <c r="J43" s="36">
        <v>0.5839253996447602</v>
      </c>
      <c r="K43" s="36">
        <v>12.124895920066612</v>
      </c>
      <c r="L43" s="36">
        <v>2.5499999999999998</v>
      </c>
      <c r="M43" s="36">
        <v>2.2639999999999998</v>
      </c>
      <c r="N43" s="37"/>
      <c r="O43" s="37">
        <v>2.786</v>
      </c>
      <c r="P43" s="37">
        <v>0.54600000000000004</v>
      </c>
      <c r="Q43" s="31"/>
      <c r="R43" s="31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</row>
    <row r="44" spans="1:36">
      <c r="A44" s="121"/>
      <c r="B44" s="38">
        <v>2</v>
      </c>
      <c r="C44" s="40">
        <v>4.6669999999999998</v>
      </c>
      <c r="D44" s="41">
        <v>0.57247691999999994</v>
      </c>
      <c r="E44" s="40">
        <v>-0.5577828587768705</v>
      </c>
      <c r="F44" s="41">
        <v>6.3776642984014211</v>
      </c>
      <c r="G44" s="43">
        <v>0</v>
      </c>
      <c r="H44" s="41">
        <v>16.536266476572681</v>
      </c>
      <c r="I44" s="43">
        <v>0</v>
      </c>
      <c r="J44" s="41">
        <v>20.094360568383657</v>
      </c>
      <c r="K44" s="41">
        <v>12.313072439633638</v>
      </c>
      <c r="L44" s="41">
        <v>2.2200000000000002</v>
      </c>
      <c r="M44" s="41">
        <v>2.069</v>
      </c>
      <c r="N44" s="43"/>
      <c r="O44" s="43">
        <v>2.3319999999999999</v>
      </c>
      <c r="P44" s="43">
        <v>0</v>
      </c>
      <c r="Q44" s="31"/>
      <c r="R44" s="31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</row>
    <row r="45" spans="1:36">
      <c r="A45" s="121"/>
      <c r="B45" s="44">
        <v>3</v>
      </c>
      <c r="C45" s="45">
        <v>0</v>
      </c>
      <c r="D45" s="46">
        <v>2.8014828000000002E-2</v>
      </c>
      <c r="E45" s="46">
        <v>-3.5750213375518247</v>
      </c>
      <c r="F45" s="46">
        <v>26.27664298401421</v>
      </c>
      <c r="G45" s="46">
        <v>0</v>
      </c>
      <c r="H45" s="46">
        <v>0.51011060934557362</v>
      </c>
      <c r="I45" s="46">
        <v>0</v>
      </c>
      <c r="J45" s="46">
        <v>0.54396092362344584</v>
      </c>
      <c r="K45" s="46">
        <v>11.575353871773522</v>
      </c>
      <c r="L45" s="46">
        <v>2.5609999999999999</v>
      </c>
      <c r="M45" s="46">
        <v>2.2360000000000002</v>
      </c>
      <c r="N45" s="46"/>
      <c r="O45" s="46">
        <v>2.766</v>
      </c>
      <c r="P45" s="46">
        <v>0.44400000000000001</v>
      </c>
      <c r="Q45" s="31"/>
      <c r="R45" s="31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</row>
    <row r="46" spans="1:36">
      <c r="A46" s="122"/>
      <c r="B46" s="44">
        <v>3</v>
      </c>
      <c r="C46" s="45">
        <v>4.6669999999999998</v>
      </c>
      <c r="D46" s="46">
        <v>0.49736469999999999</v>
      </c>
      <c r="E46" s="46">
        <v>-0.69843171917025704</v>
      </c>
      <c r="F46" s="46">
        <v>9.3472468916518654</v>
      </c>
      <c r="G46" s="46">
        <v>0</v>
      </c>
      <c r="H46" s="46">
        <v>13.182560555556037</v>
      </c>
      <c r="I46" s="46">
        <v>0</v>
      </c>
      <c r="J46" s="46">
        <v>16.427619893428066</v>
      </c>
      <c r="K46" s="46">
        <v>11.906744379683598</v>
      </c>
      <c r="L46" s="46">
        <v>2.2629999999999999</v>
      </c>
      <c r="M46" s="46">
        <v>2.0739999999999998</v>
      </c>
      <c r="N46" s="46"/>
      <c r="O46" s="46">
        <v>2.343</v>
      </c>
      <c r="P46" s="46">
        <v>0</v>
      </c>
      <c r="Q46" s="31"/>
      <c r="R46" s="31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</row>
    <row r="47" spans="1:36">
      <c r="A47" s="135" t="s">
        <v>23</v>
      </c>
      <c r="B47" s="49">
        <v>1</v>
      </c>
      <c r="C47" s="36">
        <v>0</v>
      </c>
      <c r="D47" s="37">
        <v>2.3954707999999998E-2</v>
      </c>
      <c r="E47" s="37">
        <v>-3.7315903982433651</v>
      </c>
      <c r="F47" s="37">
        <v>27.248001776198933</v>
      </c>
      <c r="G47" s="37">
        <v>53.707186866610598</v>
      </c>
      <c r="H47" s="37">
        <v>0.55569496167007171</v>
      </c>
      <c r="I47" s="37">
        <v>0</v>
      </c>
      <c r="J47" s="37">
        <v>0.57171403197158088</v>
      </c>
      <c r="K47" s="37">
        <v>12</v>
      </c>
      <c r="L47" s="37">
        <v>2.5329999999999999</v>
      </c>
      <c r="M47" s="37">
        <v>2.2320000000000002</v>
      </c>
      <c r="N47" s="37"/>
      <c r="O47" s="37">
        <v>2.891</v>
      </c>
      <c r="P47" s="37">
        <v>0.47899999999999998</v>
      </c>
      <c r="Q47" s="31"/>
      <c r="R47" s="31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</row>
    <row r="48" spans="1:36">
      <c r="A48" s="121"/>
      <c r="B48" s="51">
        <v>1</v>
      </c>
      <c r="C48" s="40">
        <v>4.6669999999999998</v>
      </c>
      <c r="D48" s="43">
        <v>0.76939274000000002</v>
      </c>
      <c r="E48" s="43">
        <v>-0.26215372463255759</v>
      </c>
      <c r="F48" s="43">
        <v>7.9207371225577266</v>
      </c>
      <c r="G48" s="43">
        <v>32.222574761259764</v>
      </c>
      <c r="H48" s="43">
        <v>6.8202873811225206</v>
      </c>
      <c r="I48" s="43">
        <v>17.552897884084633</v>
      </c>
      <c r="J48" s="43">
        <v>18.782193605683837</v>
      </c>
      <c r="K48" s="43">
        <v>21.318900915903413</v>
      </c>
      <c r="L48" s="43">
        <v>2.0299999999999998</v>
      </c>
      <c r="M48" s="43">
        <v>1.968</v>
      </c>
      <c r="N48" s="43"/>
      <c r="O48" s="43">
        <v>2.2879999999999998</v>
      </c>
      <c r="P48" s="43">
        <v>0.122</v>
      </c>
      <c r="Q48" s="31"/>
      <c r="R48" s="31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</row>
    <row r="49" spans="1:36">
      <c r="A49" s="121"/>
      <c r="B49" s="53">
        <v>2</v>
      </c>
      <c r="C49" s="45">
        <v>0</v>
      </c>
      <c r="D49" s="34">
        <v>2.7608816000000001E-2</v>
      </c>
      <c r="E49" s="34">
        <v>-3.5896201369729774</v>
      </c>
      <c r="F49" s="34">
        <v>26.537522202486677</v>
      </c>
      <c r="G49" s="34">
        <v>52.339016885172107</v>
      </c>
      <c r="H49" s="34">
        <v>0.5860845298864038</v>
      </c>
      <c r="I49" s="34">
        <v>0</v>
      </c>
      <c r="J49" s="34">
        <v>0.55617229129662527</v>
      </c>
      <c r="K49" s="34">
        <v>11.530391340549542</v>
      </c>
      <c r="L49" s="34">
        <v>2.6269999999999998</v>
      </c>
      <c r="M49" s="34">
        <v>2.3130000000000002</v>
      </c>
      <c r="N49" s="34"/>
      <c r="O49" s="34">
        <v>2.8479999999999999</v>
      </c>
      <c r="P49" s="34">
        <v>0.44800000000000001</v>
      </c>
      <c r="Q49" s="31"/>
      <c r="R49" s="31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</row>
    <row r="50" spans="1:36">
      <c r="A50" s="122"/>
      <c r="B50" s="53">
        <v>2</v>
      </c>
      <c r="C50" s="45">
        <v>4.6669999999999998</v>
      </c>
      <c r="D50" s="34">
        <v>0.68616027999999996</v>
      </c>
      <c r="E50" s="34">
        <v>-0.37664403423196524</v>
      </c>
      <c r="F50" s="34">
        <v>9.3527975133214927</v>
      </c>
      <c r="G50" s="34">
        <v>34.219451424645001</v>
      </c>
      <c r="H50" s="34">
        <v>6.7616789281338807</v>
      </c>
      <c r="I50" s="34">
        <v>14.940202391904323</v>
      </c>
      <c r="J50" s="34">
        <v>16.793960923623445</v>
      </c>
      <c r="K50" s="34">
        <v>19.598667776852626</v>
      </c>
      <c r="L50" s="34">
        <v>2.0459999999999998</v>
      </c>
      <c r="M50" s="34">
        <v>1.948</v>
      </c>
      <c r="N50" s="34"/>
      <c r="O50" s="34">
        <v>2.1989999999999998</v>
      </c>
      <c r="P50" s="34">
        <v>0</v>
      </c>
      <c r="Q50" s="31"/>
      <c r="R50" s="31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>
      <c r="A51" s="4"/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>
      <c r="A52" s="4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"/>
      <c r="R52" s="2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>
      <c r="A53" s="129" t="s">
        <v>27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1"/>
      <c r="O53" s="26"/>
      <c r="P53" s="26"/>
      <c r="Q53" s="2"/>
      <c r="R53" s="2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>
      <c r="A54" s="3" t="s">
        <v>4</v>
      </c>
      <c r="B54" s="3" t="s">
        <v>5</v>
      </c>
      <c r="C54" s="58" t="s">
        <v>28</v>
      </c>
      <c r="D54" s="58" t="s">
        <v>9</v>
      </c>
      <c r="E54" s="58" t="s">
        <v>10</v>
      </c>
      <c r="F54" s="59" t="s">
        <v>11</v>
      </c>
      <c r="G54" s="58" t="s">
        <v>12</v>
      </c>
      <c r="H54" s="58" t="s">
        <v>13</v>
      </c>
      <c r="I54" s="58" t="s">
        <v>14</v>
      </c>
      <c r="J54" s="60" t="s">
        <v>15</v>
      </c>
      <c r="K54" s="61" t="s">
        <v>16</v>
      </c>
      <c r="L54" s="60" t="s">
        <v>17</v>
      </c>
      <c r="M54" s="60" t="s">
        <v>18</v>
      </c>
      <c r="N54" s="61" t="s">
        <v>19</v>
      </c>
      <c r="O54" s="26"/>
      <c r="P54" s="26"/>
      <c r="Q54" s="2"/>
      <c r="R54" s="2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>
      <c r="A55" s="136" t="s">
        <v>21</v>
      </c>
      <c r="B55" s="66">
        <v>2</v>
      </c>
      <c r="C55" s="22">
        <f>(LN(D42/D41))/(C42-C41)</f>
        <v>0.56867756381347112</v>
      </c>
      <c r="D55" s="22">
        <f t="shared" ref="D55:N55" si="0">SLOPE(F41:F42,$D41:$D42)*SLOPE($E41:$E42,$C41:$C42)</f>
        <v>-17.654518064415132</v>
      </c>
      <c r="E55" s="22">
        <f t="shared" si="0"/>
        <v>0</v>
      </c>
      <c r="F55" s="22">
        <f t="shared" si="0"/>
        <v>14.482915663818007</v>
      </c>
      <c r="G55" s="22">
        <f t="shared" si="0"/>
        <v>0</v>
      </c>
      <c r="H55" s="22">
        <f t="shared" si="0"/>
        <v>17.58071584059725</v>
      </c>
      <c r="I55" s="22">
        <f t="shared" si="0"/>
        <v>-0.18545184747808438</v>
      </c>
      <c r="J55" s="22">
        <f t="shared" si="0"/>
        <v>-0.51088994928491693</v>
      </c>
      <c r="K55" s="22">
        <f t="shared" si="0"/>
        <v>-0.64508654189888814</v>
      </c>
      <c r="L55" s="22">
        <f t="shared" si="0"/>
        <v>-0.31193302341221829</v>
      </c>
      <c r="M55" s="22">
        <f t="shared" si="0"/>
        <v>-0.80828800605086393</v>
      </c>
      <c r="N55" s="22">
        <f t="shared" si="0"/>
        <v>-2.1356163068653937</v>
      </c>
      <c r="O55" s="26"/>
      <c r="P55" s="26"/>
      <c r="Q55" s="2"/>
      <c r="R55" s="2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>
      <c r="A56" s="121"/>
      <c r="B56" s="66">
        <v>3</v>
      </c>
      <c r="C56" s="22">
        <f>(LN(D44/D43))/(C44-C43)</f>
        <v>0.67645177226271991</v>
      </c>
      <c r="D56" s="22">
        <f t="shared" ref="D56:K56" si="1">SLOPE(F43:F44,$D43:$D44)*SLOPE($E43:$E44,$C43:$C44)</f>
        <v>-24.092296310967431</v>
      </c>
      <c r="E56" s="22">
        <f t="shared" si="1"/>
        <v>0</v>
      </c>
      <c r="F56" s="22">
        <f t="shared" si="1"/>
        <v>20.051760065735962</v>
      </c>
      <c r="G56" s="22">
        <f t="shared" si="1"/>
        <v>0</v>
      </c>
      <c r="H56" s="22">
        <f t="shared" si="1"/>
        <v>24.078595829698745</v>
      </c>
      <c r="I56" s="22">
        <f t="shared" si="1"/>
        <v>0.23223604804847087</v>
      </c>
      <c r="J56" s="22">
        <f t="shared" si="1"/>
        <v>-0.4072659863851813</v>
      </c>
      <c r="K56" s="22">
        <f t="shared" si="1"/>
        <v>-0.24065717377306176</v>
      </c>
      <c r="L56" s="22"/>
      <c r="M56" s="22">
        <f t="shared" ref="M56:N56" si="2">SLOPE(O43:O44,$D43:$D44)*SLOPE($E43:$E44,$C43:$C44)</f>
        <v>-0.56029926611779579</v>
      </c>
      <c r="N56" s="22">
        <f t="shared" si="2"/>
        <v>-0.6738400865645735</v>
      </c>
      <c r="O56" s="26"/>
      <c r="P56" s="26"/>
      <c r="Q56" s="2"/>
      <c r="R56" s="2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>
      <c r="A57" s="121"/>
      <c r="B57" s="66">
        <v>4</v>
      </c>
      <c r="C57" s="22">
        <f>(LN(D46/D45))/(C46-C45)</f>
        <v>0.61636803479356506</v>
      </c>
      <c r="D57" s="22">
        <f t="shared" ref="D57:K57" si="3">SLOPE(F45:F46,$D45:$D46)*SLOPE($E45:$E46,$C45:$C46)</f>
        <v>-22.232324375047956</v>
      </c>
      <c r="E57" s="22">
        <f t="shared" si="3"/>
        <v>0</v>
      </c>
      <c r="F57" s="22">
        <f t="shared" si="3"/>
        <v>16.641941407337939</v>
      </c>
      <c r="G57" s="22">
        <f t="shared" si="3"/>
        <v>0</v>
      </c>
      <c r="H57" s="22">
        <f t="shared" si="3"/>
        <v>20.859022764471227</v>
      </c>
      <c r="I57" s="22">
        <f t="shared" si="3"/>
        <v>0.43519457082066637</v>
      </c>
      <c r="J57" s="22">
        <f t="shared" si="3"/>
        <v>-0.39134489072254908</v>
      </c>
      <c r="K57" s="22">
        <f t="shared" si="3"/>
        <v>-0.21274453790957415</v>
      </c>
      <c r="L57" s="22"/>
      <c r="M57" s="22">
        <f t="shared" ref="M57:N57" si="4">SLOPE(O45:O46,$D45:$D46)*SLOPE($E45:$E46,$C45:$C46)</f>
        <v>-0.55549962676388676</v>
      </c>
      <c r="N57" s="22">
        <f t="shared" si="4"/>
        <v>-0.58307762241883154</v>
      </c>
      <c r="O57" s="26"/>
      <c r="P57" s="26"/>
      <c r="Q57" s="2"/>
      <c r="R57" s="2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>
      <c r="A58" s="121"/>
      <c r="B58" s="77" t="s">
        <v>31</v>
      </c>
      <c r="C58" s="58">
        <f t="shared" ref="C58:N58" si="5">AVERAGE(C55:C57)</f>
        <v>0.6204991236232521</v>
      </c>
      <c r="D58" s="58">
        <f t="shared" si="5"/>
        <v>-21.326379583476839</v>
      </c>
      <c r="E58" s="58">
        <f t="shared" si="5"/>
        <v>0</v>
      </c>
      <c r="F58" s="58">
        <f t="shared" si="5"/>
        <v>17.058872378963969</v>
      </c>
      <c r="G58" s="58">
        <f t="shared" si="5"/>
        <v>0</v>
      </c>
      <c r="H58" s="58">
        <f t="shared" si="5"/>
        <v>20.839444811589072</v>
      </c>
      <c r="I58" s="58">
        <f t="shared" si="5"/>
        <v>0.16065959046368428</v>
      </c>
      <c r="J58" s="58">
        <f t="shared" si="5"/>
        <v>-0.43650027546421577</v>
      </c>
      <c r="K58" s="58">
        <f t="shared" si="5"/>
        <v>-0.36616275119384128</v>
      </c>
      <c r="L58" s="58">
        <f t="shared" si="5"/>
        <v>-0.31193302341221829</v>
      </c>
      <c r="M58" s="58">
        <f t="shared" si="5"/>
        <v>-0.64136229964418223</v>
      </c>
      <c r="N58" s="58">
        <f t="shared" si="5"/>
        <v>-1.1308446719495995</v>
      </c>
      <c r="O58" s="26"/>
      <c r="P58" s="26"/>
      <c r="Q58" s="2"/>
      <c r="R58" s="2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>
      <c r="A59" s="122"/>
      <c r="B59" s="80" t="s">
        <v>32</v>
      </c>
      <c r="C59" s="22">
        <f t="shared" ref="C59:K59" si="6">STDEV(C55:C57)</f>
        <v>5.4005735092715897E-2</v>
      </c>
      <c r="D59" s="22">
        <f t="shared" si="6"/>
        <v>3.3131252861877241</v>
      </c>
      <c r="E59" s="22">
        <f t="shared" si="6"/>
        <v>0</v>
      </c>
      <c r="F59" s="22">
        <f t="shared" si="6"/>
        <v>2.8077358439709195</v>
      </c>
      <c r="G59" s="22">
        <f t="shared" si="6"/>
        <v>0</v>
      </c>
      <c r="H59" s="22">
        <f t="shared" si="6"/>
        <v>3.2489842351680922</v>
      </c>
      <c r="I59" s="22">
        <f t="shared" si="6"/>
        <v>0.31645360812772705</v>
      </c>
      <c r="J59" s="22">
        <f t="shared" si="6"/>
        <v>6.4913311424833448E-2</v>
      </c>
      <c r="K59" s="22">
        <f t="shared" si="6"/>
        <v>0.24195792935170876</v>
      </c>
      <c r="L59" s="82">
        <v>0</v>
      </c>
      <c r="M59" s="22">
        <f t="shared" ref="M59:N59" si="7">STDEV(M55:M57)</f>
        <v>0.14458182018846319</v>
      </c>
      <c r="N59" s="22">
        <f t="shared" si="7"/>
        <v>0.87134033819912804</v>
      </c>
      <c r="O59" s="26"/>
      <c r="P59" s="26"/>
      <c r="Q59" s="2"/>
      <c r="R59" s="2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>
      <c r="A60" s="136" t="s">
        <v>23</v>
      </c>
      <c r="B60" s="66">
        <v>1</v>
      </c>
      <c r="C60" s="22">
        <f>LN(D48/D47)/(C48-C47)</f>
        <v>0.7433976159440342</v>
      </c>
      <c r="D60" s="22">
        <f t="shared" ref="D60:K60" si="8">SLOPE(F47:F48,$D47:$D48)*SLOPE($E47:$E48,$C47:$C48)</f>
        <v>-19.27436198511035</v>
      </c>
      <c r="E60" s="22">
        <f t="shared" si="8"/>
        <v>-21.425804336476553</v>
      </c>
      <c r="F60" s="22">
        <f t="shared" si="8"/>
        <v>6.2474449512417944</v>
      </c>
      <c r="G60" s="22">
        <f t="shared" si="8"/>
        <v>17.504852019594296</v>
      </c>
      <c r="H60" s="22">
        <f t="shared" si="8"/>
        <v>18.160633773908685</v>
      </c>
      <c r="I60" s="22">
        <f t="shared" si="8"/>
        <v>9.2933931818778905</v>
      </c>
      <c r="J60" s="22">
        <f t="shared" si="8"/>
        <v>-0.50162318632523062</v>
      </c>
      <c r="K60" s="22">
        <f t="shared" si="8"/>
        <v>-0.26327737811105562</v>
      </c>
      <c r="L60" s="22"/>
      <c r="M60" s="22">
        <f t="shared" ref="M60:N60" si="9">SLOPE(O47:O48,$D47:$D48)*SLOPE($E47:$E48,$C47:$C48)</f>
        <v>-0.60134946591275173</v>
      </c>
      <c r="N60" s="22">
        <f t="shared" si="9"/>
        <v>-0.3560228181274499</v>
      </c>
      <c r="O60" s="26"/>
      <c r="P60" s="26"/>
      <c r="Q60" s="2"/>
      <c r="R60" s="2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>
      <c r="A61" s="121"/>
      <c r="B61" s="66">
        <v>2</v>
      </c>
      <c r="C61" s="22">
        <f>LN(D50/D49)/(C50-C49)</f>
        <v>0.68844570446561226</v>
      </c>
      <c r="D61" s="22">
        <f t="shared" ref="D61:K61" si="10">SLOPE(F49:F50,$D49:$D50)*SLOPE($E49:$E50,$C49:$C50)</f>
        <v>-17.964806915500116</v>
      </c>
      <c r="E61" s="22">
        <f t="shared" si="10"/>
        <v>-18.942083785396246</v>
      </c>
      <c r="F61" s="22">
        <f t="shared" si="10"/>
        <v>6.4559289112678577</v>
      </c>
      <c r="G61" s="22">
        <f t="shared" si="10"/>
        <v>15.618396925397159</v>
      </c>
      <c r="H61" s="22">
        <f t="shared" si="10"/>
        <v>16.974885707559444</v>
      </c>
      <c r="I61" s="22">
        <f t="shared" si="10"/>
        <v>8.4345272293160924</v>
      </c>
      <c r="J61" s="22">
        <f t="shared" si="10"/>
        <v>-0.60737387457166259</v>
      </c>
      <c r="K61" s="22">
        <f t="shared" si="10"/>
        <v>-0.38156878523004639</v>
      </c>
      <c r="L61" s="22"/>
      <c r="M61" s="22">
        <f t="shared" ref="M61:N61" si="11">SLOPE(O49:O50,$D49:$D50)*SLOPE($E49:$E50,$C49:$C50)</f>
        <v>-0.67846066195698618</v>
      </c>
      <c r="N61" s="22">
        <f t="shared" si="11"/>
        <v>-0.46833648159742658</v>
      </c>
      <c r="O61" s="26"/>
      <c r="P61" s="26"/>
      <c r="Q61" s="2"/>
      <c r="R61" s="2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>
      <c r="A62" s="121"/>
      <c r="B62" s="77" t="s">
        <v>31</v>
      </c>
      <c r="C62" s="58">
        <f t="shared" ref="C62:K62" si="12">AVERAGE(C60:C61)</f>
        <v>0.71592166020482328</v>
      </c>
      <c r="D62" s="58">
        <f t="shared" si="12"/>
        <v>-18.619584450305233</v>
      </c>
      <c r="E62" s="58">
        <f t="shared" si="12"/>
        <v>-20.183944060936398</v>
      </c>
      <c r="F62" s="58">
        <f t="shared" si="12"/>
        <v>6.3516869312548261</v>
      </c>
      <c r="G62" s="58">
        <f t="shared" si="12"/>
        <v>16.561624472495726</v>
      </c>
      <c r="H62" s="58">
        <f t="shared" si="12"/>
        <v>17.567759740734065</v>
      </c>
      <c r="I62" s="58">
        <f t="shared" si="12"/>
        <v>8.8639602055969924</v>
      </c>
      <c r="J62" s="58">
        <f t="shared" si="12"/>
        <v>-0.55449853044844666</v>
      </c>
      <c r="K62" s="58">
        <f t="shared" si="12"/>
        <v>-0.322423081670551</v>
      </c>
      <c r="L62" s="58"/>
      <c r="M62" s="58">
        <f t="shared" ref="M62:N62" si="13">AVERAGE(M60:M61)</f>
        <v>-0.6399050639348689</v>
      </c>
      <c r="N62" s="58">
        <f t="shared" si="13"/>
        <v>-0.41217964986243827</v>
      </c>
      <c r="O62" s="26"/>
      <c r="P62" s="26"/>
      <c r="Q62" s="2"/>
      <c r="R62" s="2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>
      <c r="A63" s="122"/>
      <c r="B63" s="80" t="s">
        <v>32</v>
      </c>
      <c r="C63" s="22">
        <f t="shared" ref="C63:K63" si="14">STDEV(C60:C61)</f>
        <v>3.885686924555503E-2</v>
      </c>
      <c r="D63" s="22">
        <f t="shared" si="14"/>
        <v>0.92599527005861748</v>
      </c>
      <c r="E63" s="22">
        <f t="shared" si="14"/>
        <v>1.7562556442412736</v>
      </c>
      <c r="F63" s="22">
        <f t="shared" si="14"/>
        <v>0.14742042190305446</v>
      </c>
      <c r="G63" s="22">
        <f t="shared" si="14"/>
        <v>1.3339251895107027</v>
      </c>
      <c r="H63" s="22">
        <f t="shared" si="14"/>
        <v>0.83845049849438458</v>
      </c>
      <c r="I63" s="22">
        <f t="shared" si="14"/>
        <v>0.60730993918669107</v>
      </c>
      <c r="J63" s="22">
        <f t="shared" si="14"/>
        <v>7.4777028774196577E-2</v>
      </c>
      <c r="K63" s="22">
        <f t="shared" si="14"/>
        <v>8.3644656129937142E-2</v>
      </c>
      <c r="L63" s="22"/>
      <c r="M63" s="22">
        <f t="shared" ref="M63:N63" si="15">STDEV(M60:M61)</f>
        <v>5.4525849628283447E-2</v>
      </c>
      <c r="N63" s="22">
        <f t="shared" si="15"/>
        <v>7.9417753059523769E-2</v>
      </c>
      <c r="O63" s="26"/>
      <c r="P63" s="26"/>
      <c r="Q63" s="2"/>
      <c r="R63" s="2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1:36">
      <c r="A64" s="4"/>
      <c r="B64" s="25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"/>
      <c r="R64" s="2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1:36">
      <c r="A65" s="1" t="s">
        <v>33</v>
      </c>
      <c r="B65" s="25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"/>
      <c r="R65" s="2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>
      <c r="A66" s="1" t="s">
        <v>2</v>
      </c>
      <c r="B66" s="25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4"/>
      <c r="O66" s="4"/>
      <c r="P66" s="4"/>
      <c r="Q66" s="2"/>
      <c r="R66" s="2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>
      <c r="A67" s="4"/>
      <c r="B67" s="25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4"/>
      <c r="O67" s="4"/>
      <c r="P67" s="4"/>
      <c r="Q67" s="2"/>
      <c r="R67" s="2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>
      <c r="A68" s="4"/>
      <c r="B68" s="25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4"/>
      <c r="O68" s="4"/>
      <c r="P68" s="4"/>
      <c r="Q68" s="2"/>
      <c r="R68" s="2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>
      <c r="A69" s="4"/>
      <c r="B69" s="25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4"/>
      <c r="O69" s="4"/>
      <c r="P69" s="4"/>
      <c r="Q69" s="2"/>
      <c r="R69" s="2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>
      <c r="A70" s="4"/>
      <c r="B70" s="25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4"/>
      <c r="O70" s="4"/>
      <c r="P70" s="4"/>
      <c r="Q70" s="2"/>
      <c r="R70" s="2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>
      <c r="A71" s="4"/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4"/>
      <c r="O71" s="4"/>
      <c r="P71" s="4"/>
      <c r="Q71" s="2"/>
      <c r="R71" s="2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>
      <c r="A72" s="137" t="s">
        <v>40</v>
      </c>
      <c r="B72" s="138"/>
      <c r="C72" s="138"/>
      <c r="D72" s="138"/>
      <c r="E72" s="138"/>
      <c r="F72" s="26"/>
      <c r="G72" s="26"/>
      <c r="H72" s="26"/>
      <c r="I72" s="26"/>
      <c r="J72" s="26"/>
      <c r="K72" s="26"/>
      <c r="L72" s="26"/>
      <c r="M72" s="26"/>
      <c r="N72" s="4"/>
      <c r="O72" s="4"/>
      <c r="P72" s="4"/>
      <c r="Q72" s="2"/>
      <c r="R72" s="2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>
      <c r="A73" s="101" t="s">
        <v>6</v>
      </c>
      <c r="B73" s="101" t="s">
        <v>34</v>
      </c>
      <c r="C73" s="101" t="s">
        <v>6</v>
      </c>
      <c r="D73" s="101" t="s">
        <v>35</v>
      </c>
      <c r="E73" s="101" t="s">
        <v>36</v>
      </c>
      <c r="F73" s="4"/>
      <c r="G73" s="4"/>
      <c r="H73" s="87"/>
      <c r="I73" s="26"/>
      <c r="J73" s="26"/>
      <c r="K73" s="26"/>
      <c r="L73" s="26"/>
      <c r="M73" s="26"/>
      <c r="N73" s="4"/>
      <c r="O73" s="4"/>
      <c r="P73" s="4"/>
      <c r="Q73" s="2"/>
      <c r="R73" s="2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>
      <c r="A74" s="100">
        <v>0</v>
      </c>
      <c r="B74" s="100">
        <v>1.7000000000000001E-2</v>
      </c>
      <c r="C74" s="104">
        <v>0</v>
      </c>
      <c r="D74" s="102">
        <v>0.06</v>
      </c>
      <c r="E74" s="102">
        <v>6.9000000000000006E-2</v>
      </c>
      <c r="F74" s="4"/>
      <c r="G74" s="4"/>
      <c r="H74" s="87"/>
      <c r="I74" s="26"/>
      <c r="J74" s="26"/>
      <c r="K74" s="26"/>
      <c r="L74" s="26"/>
      <c r="M74" s="26"/>
      <c r="N74" s="4"/>
      <c r="O74" s="4"/>
      <c r="P74" s="4"/>
      <c r="Q74" s="2"/>
      <c r="R74" s="2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>
      <c r="A75" s="102">
        <v>0.3833333332751252</v>
      </c>
      <c r="B75" s="102">
        <v>0.123</v>
      </c>
      <c r="C75" s="105">
        <v>2</v>
      </c>
      <c r="D75" s="106">
        <v>0.218</v>
      </c>
      <c r="E75" s="102">
        <v>0.20699999999999999</v>
      </c>
      <c r="F75" s="4"/>
      <c r="G75" s="4"/>
      <c r="H75" s="87"/>
      <c r="I75" s="26"/>
      <c r="J75" s="26"/>
      <c r="K75" s="26"/>
      <c r="L75" s="26"/>
      <c r="M75" s="26"/>
      <c r="N75" s="4"/>
      <c r="O75" s="4"/>
      <c r="P75" s="4"/>
      <c r="Q75" s="2"/>
      <c r="R75" s="2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>
      <c r="A76" s="102">
        <v>3.3833333332751252</v>
      </c>
      <c r="B76" s="102">
        <v>0.73099999999999998</v>
      </c>
      <c r="C76" s="105">
        <v>3</v>
      </c>
      <c r="D76" s="102">
        <v>0.43</v>
      </c>
      <c r="E76" s="102">
        <v>0.40899999999999997</v>
      </c>
      <c r="F76" s="4"/>
      <c r="G76" s="4"/>
      <c r="H76" s="87"/>
      <c r="I76" s="26"/>
      <c r="J76" s="26"/>
      <c r="K76" s="26"/>
      <c r="L76" s="26"/>
      <c r="M76" s="26"/>
      <c r="N76" s="4"/>
      <c r="O76" s="4"/>
      <c r="P76" s="4"/>
      <c r="Q76" s="2"/>
      <c r="R76" s="2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>
      <c r="A77" s="102">
        <v>5.3833333333333329</v>
      </c>
      <c r="B77" s="102">
        <v>2.1190000000000002</v>
      </c>
      <c r="C77" s="105">
        <v>3.5</v>
      </c>
      <c r="D77" s="102">
        <v>0.624</v>
      </c>
      <c r="E77" s="102">
        <v>0.57399999999999995</v>
      </c>
      <c r="F77" s="4"/>
      <c r="G77" s="4"/>
      <c r="H77" s="87"/>
      <c r="I77" s="26"/>
      <c r="J77" s="26"/>
      <c r="K77" s="26"/>
      <c r="L77" s="26"/>
      <c r="M77" s="26"/>
      <c r="N77" s="4"/>
      <c r="O77" s="4"/>
      <c r="P77" s="4"/>
      <c r="Q77" s="2"/>
      <c r="R77" s="2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>
      <c r="A78" s="100">
        <v>7.3833333333915405</v>
      </c>
      <c r="B78" s="100">
        <v>2.7869999999999999</v>
      </c>
      <c r="C78" s="105">
        <v>4</v>
      </c>
      <c r="D78" s="102">
        <v>0.89400000000000002</v>
      </c>
      <c r="E78" s="102">
        <v>0.77600000000000002</v>
      </c>
      <c r="F78" s="4"/>
      <c r="G78" s="4"/>
      <c r="H78" s="87"/>
      <c r="I78" s="26"/>
      <c r="J78" s="26"/>
      <c r="K78" s="26"/>
      <c r="L78" s="26"/>
      <c r="M78" s="26"/>
      <c r="N78" s="4"/>
      <c r="O78" s="4"/>
      <c r="P78" s="4"/>
      <c r="Q78" s="2"/>
      <c r="R78" s="2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>
      <c r="A79" s="100">
        <v>9.3833333332751252</v>
      </c>
      <c r="B79" s="100">
        <v>2.9369999999999998</v>
      </c>
      <c r="C79" s="105">
        <v>4.666666666666667</v>
      </c>
      <c r="D79" s="102">
        <v>1.41</v>
      </c>
      <c r="E79" s="102">
        <v>1.2250000000000001</v>
      </c>
      <c r="F79" s="4"/>
      <c r="G79" s="4"/>
      <c r="H79" s="87"/>
      <c r="I79" s="26"/>
      <c r="J79" s="26"/>
      <c r="K79" s="26"/>
      <c r="L79" s="26"/>
      <c r="M79" s="26"/>
      <c r="N79" s="4"/>
      <c r="O79" s="4"/>
      <c r="P79" s="4"/>
      <c r="Q79" s="2"/>
      <c r="R79" s="2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>
      <c r="A80" s="100"/>
      <c r="B80" s="100"/>
      <c r="C80" s="103">
        <v>5</v>
      </c>
      <c r="D80" s="100">
        <v>1.78</v>
      </c>
      <c r="E80" s="100">
        <v>1.56</v>
      </c>
      <c r="F80" s="4"/>
      <c r="G80" s="4"/>
      <c r="H80" s="87"/>
      <c r="I80" s="26"/>
      <c r="J80" s="26"/>
      <c r="K80" s="26"/>
      <c r="L80" s="26"/>
      <c r="M80" s="26"/>
      <c r="N80" s="4"/>
      <c r="O80" s="4"/>
      <c r="P80" s="4"/>
      <c r="Q80" s="2"/>
      <c r="R80" s="2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>
      <c r="A81" s="100"/>
      <c r="B81" s="100"/>
      <c r="C81" s="103">
        <v>5.5</v>
      </c>
      <c r="D81" s="100">
        <v>1.78</v>
      </c>
      <c r="E81" s="100">
        <v>1.75</v>
      </c>
      <c r="F81" s="4"/>
      <c r="G81" s="4"/>
      <c r="H81" s="87"/>
      <c r="I81" s="26"/>
      <c r="J81" s="26"/>
      <c r="K81" s="26"/>
      <c r="L81" s="26"/>
      <c r="M81" s="26"/>
      <c r="N81" s="26"/>
      <c r="O81" s="26"/>
      <c r="P81" s="26"/>
      <c r="Q81" s="2"/>
      <c r="R81" s="2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>
      <c r="A82" s="4"/>
      <c r="B82" s="4"/>
      <c r="C82" s="103">
        <v>7</v>
      </c>
      <c r="D82" s="100">
        <v>1.7</v>
      </c>
      <c r="E82" s="100">
        <v>1.675</v>
      </c>
      <c r="F82" s="4"/>
      <c r="G82" s="4"/>
      <c r="H82" s="87"/>
      <c r="I82" s="26"/>
      <c r="J82" s="26"/>
      <c r="K82" s="26"/>
      <c r="L82" s="26"/>
      <c r="M82" s="26"/>
      <c r="N82" s="26"/>
      <c r="O82" s="26"/>
      <c r="P82" s="26"/>
      <c r="Q82" s="2"/>
      <c r="R82" s="2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>
      <c r="A83" s="4"/>
      <c r="B83" s="4"/>
      <c r="C83" s="103">
        <v>8.5</v>
      </c>
      <c r="D83" s="100">
        <v>1.77</v>
      </c>
      <c r="E83" s="100">
        <v>1.6850000000000001</v>
      </c>
      <c r="F83" s="4"/>
      <c r="G83" s="4"/>
      <c r="H83" s="87"/>
      <c r="I83" s="26"/>
      <c r="J83" s="26"/>
      <c r="K83" s="26"/>
      <c r="L83" s="26"/>
      <c r="M83" s="26"/>
      <c r="N83" s="26"/>
      <c r="O83" s="26"/>
      <c r="P83" s="26"/>
      <c r="Q83" s="2"/>
      <c r="R83" s="2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>
      <c r="A84" s="4"/>
      <c r="B84" s="4"/>
      <c r="C84" s="4"/>
      <c r="D84" s="4"/>
      <c r="E84" s="4"/>
      <c r="F84" s="4"/>
      <c r="G84" s="4"/>
      <c r="H84" s="26"/>
      <c r="I84" s="26"/>
      <c r="J84" s="26"/>
      <c r="K84" s="26"/>
      <c r="L84" s="26"/>
      <c r="M84" s="26"/>
      <c r="N84" s="26"/>
      <c r="O84" s="26"/>
      <c r="P84" s="26"/>
      <c r="Q84" s="2"/>
      <c r="R84" s="2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>
      <c r="A85" s="4" t="s">
        <v>38</v>
      </c>
      <c r="B85" s="4"/>
      <c r="C85" s="4"/>
      <c r="D85" s="4"/>
      <c r="E85" s="4"/>
      <c r="F85" s="4"/>
      <c r="G85" s="4"/>
      <c r="H85" s="26"/>
      <c r="I85" s="26"/>
      <c r="J85" s="26"/>
      <c r="K85" s="26"/>
      <c r="L85" s="26"/>
      <c r="M85" s="26"/>
      <c r="N85" s="26"/>
      <c r="O85" s="26"/>
      <c r="P85" s="26"/>
      <c r="Q85" s="2"/>
      <c r="R85" s="2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>
      <c r="A86" s="4"/>
      <c r="B86" s="4"/>
      <c r="C86" s="4"/>
      <c r="D86" s="4"/>
      <c r="E86" s="4"/>
      <c r="F86" s="4"/>
      <c r="G86" s="4"/>
      <c r="H86" s="26"/>
      <c r="I86" s="26"/>
      <c r="J86" s="26"/>
      <c r="K86" s="26"/>
      <c r="L86" s="26"/>
      <c r="M86" s="26"/>
      <c r="N86" s="26"/>
      <c r="O86" s="26"/>
      <c r="P86" s="26"/>
      <c r="Q86" s="2"/>
      <c r="R86" s="2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>
      <c r="A87" s="4"/>
      <c r="B87" s="4"/>
      <c r="C87" s="4"/>
      <c r="D87" s="4"/>
      <c r="E87" s="4"/>
      <c r="F87" s="4"/>
      <c r="G87" s="4"/>
      <c r="H87" s="26"/>
      <c r="I87" s="26"/>
      <c r="J87" s="26"/>
      <c r="K87" s="26"/>
      <c r="L87" s="26"/>
      <c r="M87" s="26"/>
      <c r="N87" s="26"/>
      <c r="O87" s="26"/>
      <c r="P87" s="26"/>
      <c r="Q87" s="2"/>
      <c r="R87" s="2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>
      <c r="A88" s="4"/>
      <c r="B88" s="25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"/>
      <c r="R88" s="2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>
      <c r="A89" s="139" t="s">
        <v>41</v>
      </c>
      <c r="B89" s="139"/>
      <c r="C89" s="139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"/>
      <c r="R89" s="2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>
      <c r="A90" s="101" t="s">
        <v>6</v>
      </c>
      <c r="B90" s="101" t="s">
        <v>34</v>
      </c>
      <c r="C90" s="101" t="s">
        <v>35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"/>
      <c r="R90" s="2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>
      <c r="A91" s="104">
        <v>0</v>
      </c>
      <c r="B91" s="102">
        <v>5.8999999999999997E-2</v>
      </c>
      <c r="C91" s="102">
        <v>6.8000000000000005E-2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"/>
      <c r="R91" s="2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>
      <c r="A92" s="105">
        <v>2</v>
      </c>
      <c r="B92" s="106">
        <v>0.22700000000000001</v>
      </c>
      <c r="C92" s="102">
        <v>0.219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"/>
      <c r="R92" s="2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>
      <c r="A93" s="105">
        <v>3</v>
      </c>
      <c r="B93" s="102">
        <v>0.45600000000000002</v>
      </c>
      <c r="C93" s="102">
        <v>0.434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"/>
      <c r="R93" s="2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>
      <c r="A94" s="105">
        <v>3.5</v>
      </c>
      <c r="B94" s="102">
        <v>0.71</v>
      </c>
      <c r="C94" s="102">
        <v>0.64500000000000002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"/>
      <c r="R94" s="2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>
      <c r="A95" s="105">
        <v>4</v>
      </c>
      <c r="B95" s="102">
        <v>1.0580000000000001</v>
      </c>
      <c r="C95" s="102">
        <v>0.95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"/>
      <c r="R95" s="2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>
      <c r="A96" s="105">
        <v>4.666666666666667</v>
      </c>
      <c r="B96" s="102">
        <v>1.895</v>
      </c>
      <c r="C96" s="102">
        <v>1.69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"/>
      <c r="R96" s="2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>
      <c r="A97" s="103">
        <v>5</v>
      </c>
      <c r="B97" s="100">
        <v>2.29</v>
      </c>
      <c r="C97" s="100">
        <v>2.375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"/>
      <c r="R97" s="2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>
      <c r="A98" s="103">
        <v>5.5</v>
      </c>
      <c r="B98" s="100">
        <v>2.5499999999999998</v>
      </c>
      <c r="C98" s="100">
        <v>2.63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"/>
      <c r="R98" s="2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>
      <c r="A99" s="103">
        <v>7</v>
      </c>
      <c r="B99" s="100">
        <v>2.5049999999999999</v>
      </c>
      <c r="C99" s="100">
        <v>2.7549999999999999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"/>
      <c r="R99" s="2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>
      <c r="A100" s="103">
        <v>8.5</v>
      </c>
      <c r="B100" s="100">
        <v>2.5049999999999999</v>
      </c>
      <c r="C100" s="100">
        <v>2.75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"/>
      <c r="R100" s="2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>
      <c r="A101" s="4"/>
      <c r="B101" s="25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"/>
      <c r="R101" s="2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>
      <c r="A102" s="4" t="s">
        <v>38</v>
      </c>
      <c r="B102" s="25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"/>
      <c r="R102" s="2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>
      <c r="A103" s="4"/>
      <c r="B103" s="25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"/>
      <c r="R103" s="2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>
      <c r="A104" s="4"/>
      <c r="B104" s="25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"/>
      <c r="R104" s="2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>
      <c r="A105" s="4"/>
      <c r="B105" s="25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"/>
      <c r="R105" s="2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>
      <c r="A106" s="4"/>
      <c r="B106" s="25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"/>
      <c r="R106" s="2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>
      <c r="A107" s="4"/>
      <c r="B107" s="25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"/>
      <c r="R107" s="2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>
      <c r="A108" s="4"/>
      <c r="B108" s="25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"/>
      <c r="R108" s="2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>
      <c r="A109" s="4"/>
      <c r="B109" s="25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"/>
      <c r="R109" s="2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>
      <c r="A110" s="4"/>
      <c r="B110" s="25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"/>
      <c r="R110" s="2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>
      <c r="A111" s="4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"/>
      <c r="R111" s="2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>
      <c r="A112" s="4"/>
      <c r="B112" s="25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"/>
      <c r="R112" s="2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>
      <c r="A113" s="4"/>
      <c r="B113" s="25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"/>
      <c r="R113" s="2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>
      <c r="A114" s="4"/>
      <c r="B114" s="25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"/>
      <c r="R114" s="2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>
      <c r="A115" s="4"/>
      <c r="B115" s="25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"/>
      <c r="R115" s="2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>
      <c r="A116" s="4"/>
      <c r="B116" s="25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"/>
      <c r="R116" s="2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>
      <c r="A117" s="4"/>
      <c r="B117" s="25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"/>
      <c r="R117" s="2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>
      <c r="A118" s="4"/>
      <c r="B118" s="25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"/>
      <c r="R118" s="2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>
      <c r="A119" s="4"/>
      <c r="B119" s="25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"/>
      <c r="R119" s="2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>
      <c r="A120" s="4"/>
      <c r="B120" s="25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"/>
      <c r="R120" s="2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>
      <c r="A121" s="4"/>
      <c r="B121" s="25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"/>
      <c r="R121" s="2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>
      <c r="A122" s="4"/>
      <c r="B122" s="25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"/>
      <c r="R122" s="2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>
      <c r="A123" s="4"/>
      <c r="B123" s="25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"/>
      <c r="R123" s="2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>
      <c r="A124" s="4"/>
      <c r="B124" s="25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"/>
      <c r="R124" s="2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>
      <c r="A125" s="4"/>
      <c r="B125" s="25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"/>
      <c r="R125" s="2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>
      <c r="A126" s="4"/>
      <c r="B126" s="25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"/>
      <c r="R126" s="2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>
      <c r="A127" s="4"/>
      <c r="B127" s="25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"/>
      <c r="R127" s="2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>
      <c r="A128" s="4"/>
      <c r="B128" s="25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"/>
      <c r="R128" s="2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>
      <c r="A129" s="4"/>
      <c r="B129" s="25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"/>
      <c r="R129" s="2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>
      <c r="A130" s="4"/>
      <c r="B130" s="25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"/>
      <c r="R130" s="2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>
      <c r="A131" s="4"/>
      <c r="B131" s="25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"/>
      <c r="R131" s="2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>
      <c r="A132" s="4"/>
      <c r="B132" s="25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"/>
      <c r="R132" s="2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>
      <c r="A133" s="4"/>
      <c r="B133" s="25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"/>
      <c r="R133" s="2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>
      <c r="A134" s="4"/>
      <c r="B134" s="25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"/>
      <c r="R134" s="2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>
      <c r="A135" s="4"/>
      <c r="B135" s="25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"/>
      <c r="R135" s="2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>
      <c r="A136" s="4"/>
      <c r="B136" s="25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"/>
      <c r="R136" s="2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>
      <c r="A137" s="4"/>
      <c r="B137" s="25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"/>
      <c r="R137" s="2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>
      <c r="A138" s="4"/>
      <c r="B138" s="25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"/>
      <c r="R138" s="2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>
      <c r="A139" s="4"/>
      <c r="B139" s="25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"/>
      <c r="R139" s="2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>
      <c r="A140" s="4"/>
      <c r="B140" s="25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"/>
      <c r="R140" s="2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>
      <c r="A141" s="4"/>
      <c r="B141" s="25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"/>
      <c r="R141" s="2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>
      <c r="A142" s="4"/>
      <c r="B142" s="25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"/>
      <c r="R142" s="2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>
      <c r="A143" s="4"/>
      <c r="B143" s="25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"/>
      <c r="R143" s="2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>
      <c r="A144" s="4"/>
      <c r="B144" s="25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"/>
      <c r="R144" s="2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>
      <c r="A145" s="4"/>
      <c r="B145" s="25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"/>
      <c r="R145" s="2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>
      <c r="A146" s="4"/>
      <c r="B146" s="25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"/>
      <c r="R146" s="2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>
      <c r="A147" s="4"/>
      <c r="B147" s="25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"/>
      <c r="R147" s="2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>
      <c r="A148" s="4"/>
      <c r="B148" s="25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"/>
      <c r="R148" s="2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>
      <c r="A149" s="4"/>
      <c r="B149" s="25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"/>
      <c r="R149" s="2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>
      <c r="A150" s="4"/>
      <c r="B150" s="25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"/>
      <c r="R150" s="2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>
      <c r="A151" s="4"/>
      <c r="B151" s="25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"/>
      <c r="R151" s="2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>
      <c r="A152" s="4"/>
      <c r="B152" s="25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"/>
      <c r="R152" s="2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>
      <c r="A153" s="4"/>
      <c r="B153" s="25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"/>
      <c r="R153" s="2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>
      <c r="A154" s="4"/>
      <c r="B154" s="25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"/>
      <c r="R154" s="2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>
      <c r="A155" s="4"/>
      <c r="B155" s="25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"/>
      <c r="R155" s="2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>
      <c r="A156" s="4"/>
      <c r="B156" s="25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"/>
      <c r="R156" s="2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>
      <c r="A157" s="4"/>
      <c r="B157" s="25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"/>
      <c r="R157" s="2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>
      <c r="A158" s="4"/>
      <c r="B158" s="25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"/>
      <c r="R158" s="2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>
      <c r="A159" s="4"/>
      <c r="B159" s="25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"/>
      <c r="R159" s="2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>
      <c r="A160" s="4"/>
      <c r="B160" s="25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"/>
      <c r="R160" s="2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>
      <c r="A161" s="4"/>
      <c r="B161" s="25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"/>
      <c r="R161" s="2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>
      <c r="A162" s="4"/>
      <c r="B162" s="25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"/>
      <c r="R162" s="2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>
      <c r="A163" s="4"/>
      <c r="B163" s="25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"/>
      <c r="R163" s="2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>
      <c r="A164" s="4"/>
      <c r="B164" s="25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"/>
      <c r="R164" s="2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>
      <c r="A165" s="4"/>
      <c r="B165" s="25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"/>
      <c r="R165" s="2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>
      <c r="A166" s="4"/>
      <c r="B166" s="25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"/>
      <c r="R166" s="2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>
      <c r="A167" s="4"/>
      <c r="B167" s="2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"/>
      <c r="R167" s="2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>
      <c r="A168" s="4"/>
      <c r="B168" s="25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"/>
      <c r="R168" s="2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>
      <c r="A169" s="4"/>
      <c r="B169" s="25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"/>
      <c r="R169" s="2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>
      <c r="A170" s="4"/>
      <c r="B170" s="25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"/>
      <c r="R170" s="2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>
      <c r="A171" s="4"/>
      <c r="B171" s="25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"/>
      <c r="R171" s="2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>
      <c r="A172" s="4"/>
      <c r="B172" s="25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"/>
      <c r="R172" s="2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>
      <c r="A173" s="4"/>
      <c r="B173" s="25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"/>
      <c r="R173" s="2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>
      <c r="A174" s="4"/>
      <c r="B174" s="25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"/>
      <c r="R174" s="2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>
      <c r="A175" s="4"/>
      <c r="B175" s="25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"/>
      <c r="R175" s="2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>
      <c r="A176" s="4"/>
      <c r="B176" s="25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"/>
      <c r="R176" s="2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>
      <c r="A177" s="4"/>
      <c r="B177" s="25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"/>
      <c r="R177" s="2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>
      <c r="A178" s="4"/>
      <c r="B178" s="25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"/>
      <c r="R178" s="2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>
      <c r="A179" s="4"/>
      <c r="B179" s="25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"/>
      <c r="R179" s="2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>
      <c r="A180" s="4"/>
      <c r="B180" s="25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"/>
      <c r="R180" s="2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>
      <c r="A181" s="4"/>
      <c r="B181" s="25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"/>
      <c r="R181" s="2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>
      <c r="A182" s="4"/>
      <c r="B182" s="25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"/>
      <c r="R182" s="2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>
      <c r="A183" s="4"/>
      <c r="B183" s="25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"/>
      <c r="R183" s="2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>
      <c r="A184" s="4"/>
      <c r="B184" s="25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"/>
      <c r="R184" s="2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>
      <c r="A185" s="4"/>
      <c r="B185" s="25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"/>
      <c r="R185" s="2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>
      <c r="A186" s="4"/>
      <c r="B186" s="25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"/>
      <c r="R186" s="2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>
      <c r="A187" s="4"/>
      <c r="B187" s="25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"/>
      <c r="R187" s="2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>
      <c r="A188" s="4"/>
      <c r="B188" s="25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"/>
      <c r="R188" s="2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>
      <c r="A189" s="4"/>
      <c r="B189" s="25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"/>
      <c r="R189" s="2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>
      <c r="A190" s="4"/>
      <c r="B190" s="25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"/>
      <c r="R190" s="2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>
      <c r="A191" s="4"/>
      <c r="B191" s="25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"/>
      <c r="R191" s="2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>
      <c r="A192" s="4"/>
      <c r="B192" s="25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"/>
      <c r="R192" s="2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>
      <c r="A193" s="4"/>
      <c r="B193" s="25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"/>
      <c r="R193" s="2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>
      <c r="A194" s="4"/>
      <c r="B194" s="25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"/>
      <c r="R194" s="2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>
      <c r="A195" s="4"/>
      <c r="B195" s="25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"/>
      <c r="R195" s="2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>
      <c r="A196" s="4"/>
      <c r="B196" s="25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"/>
      <c r="R196" s="2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>
      <c r="A197" s="4"/>
      <c r="B197" s="25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"/>
      <c r="R197" s="2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>
      <c r="A198" s="4"/>
      <c r="B198" s="25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"/>
      <c r="R198" s="2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>
      <c r="A199" s="4"/>
      <c r="B199" s="25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"/>
      <c r="R199" s="2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>
      <c r="A200" s="4"/>
      <c r="B200" s="25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"/>
      <c r="R200" s="2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>
      <c r="A201" s="4"/>
      <c r="B201" s="25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"/>
      <c r="R201" s="2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>
      <c r="A202" s="4"/>
      <c r="B202" s="25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"/>
      <c r="R202" s="2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>
      <c r="A203" s="4"/>
      <c r="B203" s="25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"/>
      <c r="R203" s="2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>
      <c r="A204" s="4"/>
      <c r="B204" s="25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"/>
      <c r="R204" s="2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>
      <c r="A205" s="4"/>
      <c r="B205" s="25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"/>
      <c r="R205" s="2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>
      <c r="A206" s="4"/>
      <c r="B206" s="25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"/>
      <c r="R206" s="2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>
      <c r="A207" s="4"/>
      <c r="B207" s="25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"/>
      <c r="R207" s="2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>
      <c r="A208" s="4"/>
      <c r="B208" s="25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"/>
      <c r="R208" s="2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>
      <c r="A209" s="4"/>
      <c r="B209" s="25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"/>
      <c r="R209" s="2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>
      <c r="A210" s="4"/>
      <c r="B210" s="25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"/>
      <c r="R210" s="2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>
      <c r="A211" s="4"/>
      <c r="B211" s="25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"/>
      <c r="R211" s="2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>
      <c r="A212" s="4"/>
      <c r="B212" s="25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"/>
      <c r="R212" s="2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>
      <c r="A213" s="4"/>
      <c r="B213" s="25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"/>
      <c r="R213" s="2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>
      <c r="A214" s="4"/>
      <c r="B214" s="25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"/>
      <c r="R214" s="2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>
      <c r="A215" s="4"/>
      <c r="B215" s="25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"/>
      <c r="R215" s="2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>
      <c r="A216" s="4"/>
      <c r="B216" s="25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"/>
      <c r="R216" s="2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>
      <c r="A217" s="4"/>
      <c r="B217" s="25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"/>
      <c r="R217" s="2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>
      <c r="A218" s="4"/>
      <c r="B218" s="25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"/>
      <c r="R218" s="2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>
      <c r="A219" s="4"/>
      <c r="B219" s="25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"/>
      <c r="R219" s="2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>
      <c r="A220" s="4"/>
      <c r="B220" s="25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"/>
      <c r="R220" s="2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>
      <c r="A221" s="4"/>
      <c r="B221" s="25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"/>
      <c r="R221" s="2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>
      <c r="A222" s="4"/>
      <c r="B222" s="25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"/>
      <c r="R222" s="2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>
      <c r="A223" s="4"/>
      <c r="B223" s="25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"/>
      <c r="R223" s="2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>
      <c r="A224" s="4"/>
      <c r="B224" s="25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"/>
      <c r="R224" s="2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>
      <c r="A225" s="4"/>
      <c r="B225" s="25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"/>
      <c r="R225" s="2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>
      <c r="A226" s="4"/>
      <c r="B226" s="25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"/>
      <c r="R226" s="2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>
      <c r="A227" s="4"/>
      <c r="B227" s="25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"/>
      <c r="R227" s="2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>
      <c r="A228" s="4"/>
      <c r="B228" s="25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"/>
      <c r="R228" s="2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>
      <c r="A229" s="4"/>
      <c r="B229" s="25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"/>
      <c r="R229" s="2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>
      <c r="A230" s="4"/>
      <c r="B230" s="25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"/>
      <c r="R230" s="2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>
      <c r="A231" s="4"/>
      <c r="B231" s="25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"/>
      <c r="R231" s="2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>
      <c r="A232" s="4"/>
      <c r="B232" s="25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"/>
      <c r="R232" s="2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>
      <c r="A233" s="4"/>
      <c r="B233" s="25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"/>
      <c r="R233" s="2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>
      <c r="A234" s="4"/>
      <c r="B234" s="25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"/>
      <c r="R234" s="2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>
      <c r="A235" s="4"/>
      <c r="B235" s="25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"/>
      <c r="R235" s="2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>
      <c r="A236" s="4"/>
      <c r="B236" s="25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"/>
      <c r="R236" s="2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>
      <c r="A237" s="4"/>
      <c r="B237" s="25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"/>
      <c r="R237" s="2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>
      <c r="A238" s="4"/>
      <c r="B238" s="25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"/>
      <c r="R238" s="2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>
      <c r="A239" s="4"/>
      <c r="B239" s="25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"/>
      <c r="R239" s="2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>
      <c r="A240" s="4"/>
      <c r="B240" s="25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"/>
      <c r="R240" s="2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>
      <c r="A241" s="4"/>
      <c r="B241" s="25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"/>
      <c r="R241" s="2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>
      <c r="A242" s="4"/>
      <c r="B242" s="25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"/>
      <c r="R242" s="2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>
      <c r="A243" s="4"/>
      <c r="B243" s="25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"/>
      <c r="R243" s="2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>
      <c r="A244" s="4"/>
      <c r="B244" s="25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"/>
      <c r="R244" s="2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>
      <c r="A245" s="4"/>
      <c r="B245" s="25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"/>
      <c r="R245" s="2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>
      <c r="A246" s="4"/>
      <c r="B246" s="25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"/>
      <c r="R246" s="2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>
      <c r="A247" s="4"/>
      <c r="B247" s="25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"/>
      <c r="R247" s="2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>
      <c r="A248" s="4"/>
      <c r="B248" s="25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"/>
      <c r="R248" s="2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>
      <c r="A249" s="4"/>
      <c r="B249" s="25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"/>
      <c r="R249" s="2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>
      <c r="A250" s="4"/>
      <c r="B250" s="25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"/>
      <c r="R250" s="2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>
      <c r="A251" s="4"/>
      <c r="B251" s="25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"/>
      <c r="R251" s="2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>
      <c r="A252" s="4"/>
      <c r="B252" s="25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"/>
      <c r="R252" s="2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>
      <c r="A253" s="4"/>
      <c r="B253" s="25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"/>
      <c r="R253" s="2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>
      <c r="A254" s="4"/>
      <c r="B254" s="25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"/>
      <c r="R254" s="2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>
      <c r="A255" s="4"/>
      <c r="B255" s="25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"/>
      <c r="R255" s="2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>
      <c r="A256" s="4"/>
      <c r="B256" s="25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"/>
      <c r="R256" s="2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>
      <c r="A257" s="4"/>
      <c r="B257" s="25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"/>
      <c r="R257" s="2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>
      <c r="A258" s="4"/>
      <c r="B258" s="25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"/>
      <c r="R258" s="2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>
      <c r="A259" s="4"/>
      <c r="B259" s="25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"/>
      <c r="R259" s="2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>
      <c r="A260" s="4"/>
      <c r="B260" s="25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"/>
      <c r="R260" s="2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>
      <c r="A261" s="4"/>
      <c r="B261" s="25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"/>
      <c r="R261" s="2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>
      <c r="A262" s="4"/>
      <c r="B262" s="25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"/>
      <c r="R262" s="2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>
      <c r="A263" s="4"/>
      <c r="B263" s="25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"/>
      <c r="R263" s="2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>
      <c r="A264" s="4"/>
      <c r="B264" s="25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"/>
      <c r="R264" s="2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>
      <c r="A265" s="4"/>
      <c r="B265" s="25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"/>
      <c r="R265" s="2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>
      <c r="A266" s="4"/>
      <c r="B266" s="25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"/>
      <c r="R266" s="2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>
      <c r="A267" s="4"/>
      <c r="B267" s="25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"/>
      <c r="R267" s="2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>
      <c r="A268" s="4"/>
      <c r="B268" s="25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"/>
      <c r="R268" s="2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>
      <c r="A269" s="4"/>
      <c r="B269" s="25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"/>
      <c r="R269" s="2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>
      <c r="A270" s="4"/>
      <c r="B270" s="25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"/>
      <c r="R270" s="2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>
      <c r="A271" s="4"/>
      <c r="B271" s="25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"/>
      <c r="R271" s="2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>
      <c r="A272" s="4"/>
      <c r="B272" s="25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"/>
      <c r="R272" s="2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>
      <c r="A273" s="4"/>
      <c r="B273" s="25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"/>
      <c r="R273" s="2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>
      <c r="A274" s="4"/>
      <c r="B274" s="25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"/>
      <c r="R274" s="2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>
      <c r="A275" s="4"/>
      <c r="B275" s="25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"/>
      <c r="R275" s="2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>
      <c r="A276" s="4"/>
      <c r="B276" s="25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"/>
      <c r="R276" s="2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>
      <c r="A277" s="4"/>
      <c r="B277" s="25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"/>
      <c r="R277" s="2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>
      <c r="A278" s="4"/>
      <c r="B278" s="25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"/>
      <c r="R278" s="2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>
      <c r="A279" s="4"/>
      <c r="B279" s="25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"/>
      <c r="R279" s="2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>
      <c r="A280" s="4"/>
      <c r="B280" s="25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"/>
      <c r="R280" s="2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>
      <c r="A281" s="4"/>
      <c r="B281" s="25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"/>
      <c r="R281" s="2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>
      <c r="A282" s="4"/>
      <c r="B282" s="25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"/>
      <c r="R282" s="2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>
      <c r="A283" s="4"/>
      <c r="B283" s="25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"/>
      <c r="R283" s="2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>
      <c r="A284" s="4"/>
      <c r="B284" s="25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"/>
      <c r="R284" s="2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>
      <c r="A285" s="4"/>
      <c r="B285" s="25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"/>
      <c r="R285" s="2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>
      <c r="A286" s="4"/>
      <c r="B286" s="25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"/>
      <c r="R286" s="2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>
      <c r="A287" s="4"/>
      <c r="B287" s="25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"/>
      <c r="R287" s="2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>
      <c r="A288" s="4"/>
      <c r="B288" s="25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"/>
      <c r="R288" s="2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>
      <c r="A289" s="4"/>
      <c r="B289" s="25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"/>
      <c r="R289" s="2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>
      <c r="A290" s="4"/>
      <c r="B290" s="25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"/>
      <c r="R290" s="2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>
      <c r="A291" s="4"/>
      <c r="B291" s="25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"/>
      <c r="R291" s="2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>
      <c r="A292" s="4"/>
      <c r="B292" s="25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"/>
      <c r="R292" s="2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>
      <c r="A293" s="4"/>
      <c r="B293" s="25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>
      <c r="A294" s="4"/>
      <c r="B294" s="25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"/>
      <c r="R294" s="2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>
      <c r="A295" s="4"/>
      <c r="B295" s="25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"/>
      <c r="R295" s="2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>
      <c r="A296" s="4"/>
      <c r="B296" s="25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>
      <c r="A297" s="4"/>
      <c r="B297" s="25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"/>
      <c r="R297" s="2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>
      <c r="A298" s="4"/>
      <c r="B298" s="25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"/>
      <c r="R298" s="2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>
      <c r="A299" s="4"/>
      <c r="B299" s="25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"/>
      <c r="R299" s="2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>
      <c r="A300" s="4"/>
      <c r="B300" s="25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"/>
      <c r="R300" s="2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>
      <c r="A301" s="4"/>
      <c r="B301" s="25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"/>
      <c r="R301" s="2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>
      <c r="A302" s="4"/>
      <c r="B302" s="25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"/>
      <c r="R302" s="2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>
      <c r="A303" s="4"/>
      <c r="B303" s="25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"/>
      <c r="R303" s="2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>
      <c r="A304" s="4"/>
      <c r="B304" s="25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"/>
      <c r="R304" s="2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>
      <c r="A305" s="4"/>
      <c r="B305" s="25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>
      <c r="A306" s="4"/>
      <c r="B306" s="25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"/>
      <c r="R306" s="2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>
      <c r="A307" s="4"/>
      <c r="B307" s="25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"/>
      <c r="R307" s="2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>
      <c r="A308" s="4"/>
      <c r="B308" s="25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"/>
      <c r="R308" s="2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>
      <c r="A309" s="4"/>
      <c r="B309" s="25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"/>
      <c r="R309" s="2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>
      <c r="A310" s="4"/>
      <c r="B310" s="25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"/>
      <c r="R310" s="2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>
      <c r="A311" s="4"/>
      <c r="B311" s="25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"/>
      <c r="R311" s="2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>
      <c r="A312" s="4"/>
      <c r="B312" s="25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"/>
      <c r="R312" s="2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>
      <c r="A313" s="4"/>
      <c r="B313" s="25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"/>
      <c r="R313" s="2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>
      <c r="A314" s="4"/>
      <c r="B314" s="25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"/>
      <c r="R314" s="2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>
      <c r="A315" s="4"/>
      <c r="B315" s="25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"/>
      <c r="R315" s="2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>
      <c r="A316" s="4"/>
      <c r="B316" s="25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"/>
      <c r="R316" s="2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>
      <c r="A317" s="4"/>
      <c r="B317" s="25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"/>
      <c r="R317" s="2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>
      <c r="A318" s="4"/>
      <c r="B318" s="25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"/>
      <c r="R318" s="2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>
      <c r="A319" s="4"/>
      <c r="B319" s="25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"/>
      <c r="R319" s="2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>
      <c r="A320" s="4"/>
      <c r="B320" s="25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"/>
      <c r="R320" s="2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>
      <c r="A321" s="4"/>
      <c r="B321" s="25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"/>
      <c r="R321" s="2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>
      <c r="A322" s="4"/>
      <c r="B322" s="25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"/>
      <c r="R322" s="2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>
      <c r="A323" s="4"/>
      <c r="B323" s="25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"/>
      <c r="R323" s="2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>
      <c r="A324" s="4"/>
      <c r="B324" s="25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"/>
      <c r="R324" s="2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1:36">
      <c r="A325" s="4"/>
      <c r="B325" s="25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"/>
      <c r="R325" s="2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1:36">
      <c r="A326" s="4"/>
      <c r="B326" s="25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"/>
      <c r="R326" s="2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1:36">
      <c r="A327" s="4"/>
      <c r="B327" s="25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"/>
      <c r="R327" s="2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1:36">
      <c r="A328" s="4"/>
      <c r="B328" s="25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"/>
      <c r="R328" s="2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1:36">
      <c r="A329" s="4"/>
      <c r="B329" s="25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"/>
      <c r="R329" s="2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1:36">
      <c r="A330" s="4"/>
      <c r="B330" s="25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"/>
      <c r="R330" s="2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1:36">
      <c r="A331" s="4"/>
      <c r="B331" s="25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"/>
      <c r="R331" s="2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1:36">
      <c r="A332" s="4"/>
      <c r="B332" s="25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"/>
      <c r="R332" s="2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1:36">
      <c r="A333" s="4"/>
      <c r="B333" s="25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"/>
      <c r="R333" s="2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1:36">
      <c r="A334" s="4"/>
      <c r="B334" s="25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"/>
      <c r="R334" s="2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spans="1:36">
      <c r="A335" s="4"/>
      <c r="B335" s="25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"/>
      <c r="R335" s="2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spans="1:36">
      <c r="A336" s="4"/>
      <c r="B336" s="25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"/>
      <c r="R336" s="2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1:36">
      <c r="A337" s="4"/>
      <c r="B337" s="25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"/>
      <c r="R337" s="2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1:36">
      <c r="A338" s="4"/>
      <c r="B338" s="25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"/>
      <c r="R338" s="2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1:36">
      <c r="A339" s="4"/>
      <c r="B339" s="25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"/>
      <c r="R339" s="2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1:36">
      <c r="A340" s="4"/>
      <c r="B340" s="25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"/>
      <c r="R340" s="2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1:36">
      <c r="A341" s="4"/>
      <c r="B341" s="25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"/>
      <c r="R341" s="2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1:36">
      <c r="A342" s="4"/>
      <c r="B342" s="25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"/>
      <c r="R342" s="2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1:36">
      <c r="A343" s="4"/>
      <c r="B343" s="25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"/>
      <c r="R343" s="2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1:36">
      <c r="A344" s="4"/>
      <c r="B344" s="25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"/>
      <c r="R344" s="2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1:36">
      <c r="A345" s="4"/>
      <c r="B345" s="25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"/>
      <c r="R345" s="2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1:36">
      <c r="A346" s="4"/>
      <c r="B346" s="25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"/>
      <c r="R346" s="2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1:36">
      <c r="A347" s="4"/>
      <c r="B347" s="25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"/>
      <c r="R347" s="2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1:36">
      <c r="A348" s="4"/>
      <c r="B348" s="25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"/>
      <c r="R348" s="2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1:36">
      <c r="A349" s="4"/>
      <c r="B349" s="25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"/>
      <c r="R349" s="2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1:36">
      <c r="A350" s="4"/>
      <c r="B350" s="25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"/>
      <c r="R350" s="2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1:36">
      <c r="A351" s="4"/>
      <c r="B351" s="25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"/>
      <c r="R351" s="2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1:36">
      <c r="A352" s="4"/>
      <c r="B352" s="25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"/>
      <c r="R352" s="2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1:36">
      <c r="A353" s="4"/>
      <c r="B353" s="25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"/>
      <c r="R353" s="2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1:36">
      <c r="A354" s="4"/>
      <c r="B354" s="25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"/>
      <c r="R354" s="2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1:36">
      <c r="A355" s="4"/>
      <c r="B355" s="25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"/>
      <c r="R355" s="2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1:36">
      <c r="A356" s="4"/>
      <c r="B356" s="25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"/>
      <c r="R356" s="2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1:36">
      <c r="A357" s="4"/>
      <c r="B357" s="25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"/>
      <c r="R357" s="2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1:36">
      <c r="A358" s="4"/>
      <c r="B358" s="25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"/>
      <c r="R358" s="2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1:36">
      <c r="A359" s="4"/>
      <c r="B359" s="25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"/>
      <c r="R359" s="2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1:36">
      <c r="A360" s="4"/>
      <c r="B360" s="25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"/>
      <c r="R360" s="2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1:36">
      <c r="A361" s="4"/>
      <c r="B361" s="25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"/>
      <c r="R361" s="2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spans="1:36">
      <c r="A362" s="4"/>
      <c r="B362" s="25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"/>
      <c r="R362" s="2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spans="1:36">
      <c r="A363" s="4"/>
      <c r="B363" s="25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"/>
      <c r="R363" s="2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spans="1:36">
      <c r="A364" s="4"/>
      <c r="B364" s="25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"/>
      <c r="R364" s="2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spans="1:36">
      <c r="A365" s="4"/>
      <c r="B365" s="25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"/>
      <c r="R365" s="2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spans="1:36">
      <c r="A366" s="4"/>
      <c r="B366" s="25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"/>
      <c r="R366" s="2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1:36">
      <c r="A367" s="4"/>
      <c r="B367" s="25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"/>
      <c r="R367" s="2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spans="1:36">
      <c r="A368" s="4"/>
      <c r="B368" s="25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"/>
      <c r="R368" s="2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spans="1:36">
      <c r="A369" s="4"/>
      <c r="B369" s="25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"/>
      <c r="R369" s="2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spans="1:36">
      <c r="A370" s="4"/>
      <c r="B370" s="25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"/>
      <c r="R370" s="2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1:36">
      <c r="A371" s="4"/>
      <c r="B371" s="25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"/>
      <c r="R371" s="2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1:36">
      <c r="A372" s="4"/>
      <c r="B372" s="25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"/>
      <c r="R372" s="2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1:36">
      <c r="A373" s="4"/>
      <c r="B373" s="25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"/>
      <c r="R373" s="2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1:36">
      <c r="A374" s="4"/>
      <c r="B374" s="25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"/>
      <c r="R374" s="2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1:36">
      <c r="A375" s="4"/>
      <c r="B375" s="25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"/>
      <c r="R375" s="2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1:36">
      <c r="A376" s="4"/>
      <c r="B376" s="25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"/>
      <c r="R376" s="2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1:36">
      <c r="A377" s="4"/>
      <c r="B377" s="25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"/>
      <c r="R377" s="2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1:36">
      <c r="A378" s="4"/>
      <c r="B378" s="25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"/>
      <c r="R378" s="2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1:36">
      <c r="A379" s="4"/>
      <c r="B379" s="25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"/>
      <c r="R379" s="2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1:36">
      <c r="A380" s="4"/>
      <c r="B380" s="25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"/>
      <c r="R380" s="2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1:36">
      <c r="A381" s="4"/>
      <c r="B381" s="25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"/>
      <c r="R381" s="2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1:36">
      <c r="A382" s="4"/>
      <c r="B382" s="25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"/>
      <c r="R382" s="2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1:36">
      <c r="A383" s="4"/>
      <c r="B383" s="25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"/>
      <c r="R383" s="2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1:36">
      <c r="A384" s="4"/>
      <c r="B384" s="25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"/>
      <c r="R384" s="2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1:36">
      <c r="A385" s="4"/>
      <c r="B385" s="25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"/>
      <c r="R385" s="2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1:36">
      <c r="A386" s="4"/>
      <c r="B386" s="25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"/>
      <c r="R386" s="2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1:36">
      <c r="A387" s="4"/>
      <c r="B387" s="25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"/>
      <c r="R387" s="2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1:36">
      <c r="A388" s="4"/>
      <c r="B388" s="25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"/>
      <c r="R388" s="2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1:36">
      <c r="A389" s="4"/>
      <c r="B389" s="25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"/>
      <c r="R389" s="2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1:36">
      <c r="A390" s="4"/>
      <c r="B390" s="25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"/>
      <c r="R390" s="2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1:36">
      <c r="A391" s="4"/>
      <c r="B391" s="25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"/>
      <c r="R391" s="2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spans="1:36">
      <c r="A392" s="4"/>
      <c r="B392" s="25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"/>
      <c r="R392" s="2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spans="1:36">
      <c r="A393" s="4"/>
      <c r="B393" s="25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"/>
      <c r="R393" s="2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spans="1:36">
      <c r="A394" s="4"/>
      <c r="B394" s="25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"/>
      <c r="R394" s="2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spans="1:36">
      <c r="A395" s="4"/>
      <c r="B395" s="25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"/>
      <c r="R395" s="2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spans="1:36">
      <c r="A396" s="4"/>
      <c r="B396" s="25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"/>
      <c r="R396" s="2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1:36">
      <c r="A397" s="4"/>
      <c r="B397" s="25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"/>
      <c r="R397" s="2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1:36">
      <c r="A398" s="4"/>
      <c r="B398" s="25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"/>
      <c r="R398" s="2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1:36">
      <c r="A399" s="4"/>
      <c r="B399" s="25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"/>
      <c r="R399" s="2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1:36">
      <c r="A400" s="4"/>
      <c r="B400" s="25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"/>
      <c r="R400" s="2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1:36">
      <c r="A401" s="4"/>
      <c r="B401" s="25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"/>
      <c r="R401" s="2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1:36">
      <c r="A402" s="4"/>
      <c r="B402" s="25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"/>
      <c r="R402" s="2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1:36">
      <c r="A403" s="4"/>
      <c r="B403" s="25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"/>
      <c r="R403" s="2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1:36">
      <c r="A404" s="4"/>
      <c r="B404" s="25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"/>
      <c r="R404" s="2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1:36">
      <c r="A405" s="4"/>
      <c r="B405" s="25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"/>
      <c r="R405" s="2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1:36">
      <c r="A406" s="4"/>
      <c r="B406" s="25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"/>
      <c r="R406" s="2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1:36">
      <c r="A407" s="4"/>
      <c r="B407" s="25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"/>
      <c r="R407" s="2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1:36">
      <c r="A408" s="4"/>
      <c r="B408" s="25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"/>
      <c r="R408" s="2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1:36">
      <c r="A409" s="4"/>
      <c r="B409" s="25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"/>
      <c r="R409" s="2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1:36">
      <c r="A410" s="4"/>
      <c r="B410" s="25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"/>
      <c r="R410" s="2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1:36">
      <c r="A411" s="4"/>
      <c r="B411" s="25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"/>
      <c r="R411" s="2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1:36">
      <c r="A412" s="4"/>
      <c r="B412" s="25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"/>
      <c r="R412" s="2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1:36">
      <c r="A413" s="4"/>
      <c r="B413" s="25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"/>
      <c r="R413" s="2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spans="1:36">
      <c r="A414" s="4"/>
      <c r="B414" s="25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"/>
      <c r="R414" s="2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spans="1:36">
      <c r="A415" s="4"/>
      <c r="B415" s="25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"/>
      <c r="R415" s="2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spans="1:36">
      <c r="A416" s="4"/>
      <c r="B416" s="25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"/>
      <c r="R416" s="2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spans="1:36">
      <c r="A417" s="4"/>
      <c r="B417" s="25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"/>
      <c r="R417" s="2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1:36">
      <c r="A418" s="4"/>
      <c r="B418" s="25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"/>
      <c r="R418" s="2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1:36">
      <c r="A419" s="4"/>
      <c r="B419" s="25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"/>
      <c r="R419" s="2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1:36">
      <c r="A420" s="4"/>
      <c r="B420" s="25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"/>
      <c r="R420" s="2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spans="1:36">
      <c r="A421" s="4"/>
      <c r="B421" s="25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"/>
      <c r="R421" s="2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spans="1:36">
      <c r="A422" s="4"/>
      <c r="B422" s="25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"/>
      <c r="R422" s="2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spans="1:36">
      <c r="A423" s="4"/>
      <c r="B423" s="25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"/>
      <c r="R423" s="2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spans="1:36">
      <c r="A424" s="4"/>
      <c r="B424" s="25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"/>
      <c r="R424" s="2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spans="1:36">
      <c r="A425" s="4"/>
      <c r="B425" s="25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"/>
      <c r="R425" s="2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spans="1:36">
      <c r="A426" s="4"/>
      <c r="B426" s="25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"/>
      <c r="R426" s="2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spans="1:36">
      <c r="A427" s="4"/>
      <c r="B427" s="25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"/>
      <c r="R427" s="2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spans="1:36">
      <c r="A428" s="4"/>
      <c r="B428" s="25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"/>
      <c r="R428" s="2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spans="1:36">
      <c r="A429" s="4"/>
      <c r="B429" s="25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"/>
      <c r="R429" s="2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spans="1:36">
      <c r="A430" s="4"/>
      <c r="B430" s="25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"/>
      <c r="R430" s="2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spans="1:36">
      <c r="A431" s="4"/>
      <c r="B431" s="25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"/>
      <c r="R431" s="2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spans="1:36">
      <c r="A432" s="4"/>
      <c r="B432" s="25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"/>
      <c r="R432" s="2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spans="1:36">
      <c r="A433" s="4"/>
      <c r="B433" s="25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"/>
      <c r="R433" s="2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spans="1:36">
      <c r="A434" s="4"/>
      <c r="B434" s="25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"/>
      <c r="R434" s="2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spans="1:36">
      <c r="A435" s="4"/>
      <c r="B435" s="25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"/>
      <c r="R435" s="2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spans="1:36">
      <c r="A436" s="4"/>
      <c r="B436" s="25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"/>
      <c r="R436" s="2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spans="1:36">
      <c r="A437" s="4"/>
      <c r="B437" s="25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"/>
      <c r="R437" s="2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spans="1:36">
      <c r="A438" s="4"/>
      <c r="B438" s="25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"/>
      <c r="R438" s="2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spans="1:36">
      <c r="A439" s="4"/>
      <c r="B439" s="25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"/>
      <c r="R439" s="2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spans="1:36">
      <c r="A440" s="4"/>
      <c r="B440" s="25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"/>
      <c r="R440" s="2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spans="1:36">
      <c r="A441" s="4"/>
      <c r="B441" s="25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"/>
      <c r="R441" s="2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spans="1:36">
      <c r="A442" s="4"/>
      <c r="B442" s="25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"/>
      <c r="R442" s="2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spans="1:36">
      <c r="A443" s="4"/>
      <c r="B443" s="25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"/>
      <c r="R443" s="2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spans="1:36">
      <c r="A444" s="4"/>
      <c r="B444" s="25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"/>
      <c r="R444" s="2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spans="1:36">
      <c r="A445" s="4"/>
      <c r="B445" s="25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"/>
      <c r="R445" s="2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spans="1:36">
      <c r="A446" s="4"/>
      <c r="B446" s="25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"/>
      <c r="R446" s="2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spans="1:36">
      <c r="A447" s="4"/>
      <c r="B447" s="25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"/>
      <c r="R447" s="2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spans="1:36">
      <c r="A448" s="4"/>
      <c r="B448" s="25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"/>
      <c r="R448" s="2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spans="1:36">
      <c r="A449" s="4"/>
      <c r="B449" s="25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"/>
      <c r="R449" s="2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spans="1:36">
      <c r="A450" s="4"/>
      <c r="B450" s="25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"/>
      <c r="R450" s="2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spans="1:36">
      <c r="A451" s="4"/>
      <c r="B451" s="25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"/>
      <c r="R451" s="2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spans="1:36">
      <c r="A452" s="4"/>
      <c r="B452" s="25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"/>
      <c r="R452" s="2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spans="1:36">
      <c r="A453" s="4"/>
      <c r="B453" s="25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"/>
      <c r="R453" s="2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spans="1:36">
      <c r="A454" s="4"/>
      <c r="B454" s="25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"/>
      <c r="R454" s="2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spans="1:36">
      <c r="A455" s="4"/>
      <c r="B455" s="25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"/>
      <c r="R455" s="2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spans="1:36">
      <c r="A456" s="4"/>
      <c r="B456" s="25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"/>
      <c r="R456" s="2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spans="1:36">
      <c r="A457" s="4"/>
      <c r="B457" s="25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"/>
      <c r="R457" s="2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spans="1:36">
      <c r="A458" s="4"/>
      <c r="B458" s="25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"/>
      <c r="R458" s="2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spans="1:36">
      <c r="A459" s="4"/>
      <c r="B459" s="25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"/>
      <c r="R459" s="2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spans="1:36">
      <c r="A460" s="4"/>
      <c r="B460" s="25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"/>
      <c r="R460" s="2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spans="1:36">
      <c r="A461" s="4"/>
      <c r="B461" s="25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"/>
      <c r="R461" s="2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spans="1:36">
      <c r="A462" s="4"/>
      <c r="B462" s="25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"/>
      <c r="R462" s="2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spans="1:36">
      <c r="A463" s="4"/>
      <c r="B463" s="25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"/>
      <c r="R463" s="2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spans="1:36">
      <c r="A464" s="4"/>
      <c r="B464" s="25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"/>
      <c r="R464" s="2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spans="1:36">
      <c r="A465" s="4"/>
      <c r="B465" s="25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"/>
      <c r="R465" s="2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spans="1:36">
      <c r="A466" s="4"/>
      <c r="B466" s="25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"/>
      <c r="R466" s="2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spans="1:36">
      <c r="A467" s="4"/>
      <c r="B467" s="25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"/>
      <c r="R467" s="2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spans="1:36">
      <c r="A468" s="4"/>
      <c r="B468" s="25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"/>
      <c r="R468" s="2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spans="1:36">
      <c r="A469" s="4"/>
      <c r="B469" s="25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"/>
      <c r="R469" s="2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spans="1:36">
      <c r="A470" s="4"/>
      <c r="B470" s="25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"/>
      <c r="R470" s="2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spans="1:36">
      <c r="A471" s="4"/>
      <c r="B471" s="25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"/>
      <c r="R471" s="2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spans="1:36">
      <c r="A472" s="4"/>
      <c r="B472" s="25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"/>
      <c r="R472" s="2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spans="1:36">
      <c r="A473" s="4"/>
      <c r="B473" s="25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"/>
      <c r="R473" s="2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spans="1:36">
      <c r="A474" s="4"/>
      <c r="B474" s="25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"/>
      <c r="R474" s="2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spans="1:36">
      <c r="A475" s="4"/>
      <c r="B475" s="25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"/>
      <c r="R475" s="2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spans="1:36">
      <c r="A476" s="4"/>
      <c r="B476" s="25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"/>
      <c r="R476" s="2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spans="1:36">
      <c r="A477" s="4"/>
      <c r="B477" s="25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"/>
      <c r="R477" s="2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spans="1:36">
      <c r="A478" s="4"/>
      <c r="B478" s="25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"/>
      <c r="R478" s="2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spans="1:36">
      <c r="A479" s="4"/>
      <c r="B479" s="25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"/>
      <c r="R479" s="2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spans="1:36">
      <c r="A480" s="4"/>
      <c r="B480" s="25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"/>
      <c r="R480" s="2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spans="1:36">
      <c r="A481" s="4"/>
      <c r="B481" s="25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"/>
      <c r="R481" s="2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 spans="1:36">
      <c r="A482" s="4"/>
      <c r="B482" s="25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"/>
      <c r="R482" s="2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 spans="1:36">
      <c r="A483" s="4"/>
      <c r="B483" s="25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"/>
      <c r="R483" s="2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 spans="1:36">
      <c r="A484" s="4"/>
      <c r="B484" s="25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"/>
      <c r="R484" s="2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 spans="1:36">
      <c r="A485" s="4"/>
      <c r="B485" s="25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"/>
      <c r="R485" s="2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 spans="1:36">
      <c r="A486" s="4"/>
      <c r="B486" s="25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"/>
      <c r="R486" s="2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spans="1:36">
      <c r="A487" s="4"/>
      <c r="B487" s="25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"/>
      <c r="R487" s="2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 spans="1:36">
      <c r="A488" s="4"/>
      <c r="B488" s="25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"/>
      <c r="R488" s="2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 spans="1:36">
      <c r="A489" s="4"/>
      <c r="B489" s="25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"/>
      <c r="R489" s="2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 spans="1:36">
      <c r="A490" s="4"/>
      <c r="B490" s="25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"/>
      <c r="R490" s="2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spans="1:36">
      <c r="A491" s="4"/>
      <c r="B491" s="25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"/>
      <c r="R491" s="2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spans="1:36">
      <c r="A492" s="4"/>
      <c r="B492" s="25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"/>
      <c r="R492" s="2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spans="1:36">
      <c r="A493" s="4"/>
      <c r="B493" s="25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"/>
      <c r="R493" s="2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spans="1:36">
      <c r="A494" s="4"/>
      <c r="B494" s="25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"/>
      <c r="R494" s="2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spans="1:36">
      <c r="A495" s="4"/>
      <c r="B495" s="25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"/>
      <c r="R495" s="2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spans="1:36">
      <c r="A496" s="4"/>
      <c r="B496" s="25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"/>
      <c r="R496" s="2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spans="1:36">
      <c r="A497" s="4"/>
      <c r="B497" s="25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"/>
      <c r="R497" s="2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spans="1:36">
      <c r="A498" s="4"/>
      <c r="B498" s="25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"/>
      <c r="R498" s="2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spans="1:36">
      <c r="A499" s="4"/>
      <c r="B499" s="25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"/>
      <c r="R499" s="2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spans="1:36">
      <c r="A500" s="4"/>
      <c r="B500" s="25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"/>
      <c r="R500" s="2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spans="1:36">
      <c r="A501" s="4"/>
      <c r="B501" s="25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"/>
      <c r="R501" s="2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spans="1:36">
      <c r="A502" s="4"/>
      <c r="B502" s="25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"/>
      <c r="R502" s="2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spans="1:36">
      <c r="A503" s="4"/>
      <c r="B503" s="25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"/>
      <c r="R503" s="2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spans="1:36">
      <c r="A504" s="4"/>
      <c r="B504" s="25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"/>
      <c r="R504" s="2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spans="1:36">
      <c r="A505" s="4"/>
      <c r="B505" s="25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"/>
      <c r="R505" s="2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spans="1:36">
      <c r="A506" s="4"/>
      <c r="B506" s="25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"/>
      <c r="R506" s="2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spans="1:36">
      <c r="A507" s="4"/>
      <c r="B507" s="25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"/>
      <c r="R507" s="2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spans="1:36">
      <c r="A508" s="4"/>
      <c r="B508" s="25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"/>
      <c r="R508" s="2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spans="1:36">
      <c r="A509" s="4"/>
      <c r="B509" s="25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"/>
      <c r="R509" s="2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spans="1:36">
      <c r="A510" s="4"/>
      <c r="B510" s="25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"/>
      <c r="R510" s="2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spans="1:36">
      <c r="A511" s="4"/>
      <c r="B511" s="25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"/>
      <c r="R511" s="2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 spans="1:36">
      <c r="A512" s="4"/>
      <c r="B512" s="25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"/>
      <c r="R512" s="2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 spans="1:36">
      <c r="A513" s="4"/>
      <c r="B513" s="25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"/>
      <c r="R513" s="2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 spans="1:36">
      <c r="A514" s="4"/>
      <c r="B514" s="25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"/>
      <c r="R514" s="2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 spans="1:36">
      <c r="A515" s="4"/>
      <c r="B515" s="25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"/>
      <c r="R515" s="2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 spans="1:36">
      <c r="A516" s="4"/>
      <c r="B516" s="25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"/>
      <c r="R516" s="2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spans="1:36">
      <c r="A517" s="4"/>
      <c r="B517" s="25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"/>
      <c r="R517" s="2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spans="1:36">
      <c r="A518" s="4"/>
      <c r="B518" s="25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"/>
      <c r="R518" s="2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spans="1:36">
      <c r="A519" s="4"/>
      <c r="B519" s="25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"/>
      <c r="R519" s="2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spans="1:36">
      <c r="A520" s="4"/>
      <c r="B520" s="25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"/>
      <c r="R520" s="2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spans="1:36">
      <c r="A521" s="4"/>
      <c r="B521" s="25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"/>
      <c r="R521" s="2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spans="1:36">
      <c r="A522" s="4"/>
      <c r="B522" s="25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"/>
      <c r="R522" s="2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spans="1:36">
      <c r="A523" s="4"/>
      <c r="B523" s="25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"/>
      <c r="R523" s="2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spans="1:36">
      <c r="A524" s="4"/>
      <c r="B524" s="25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"/>
      <c r="R524" s="2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spans="1:36">
      <c r="A525" s="4"/>
      <c r="B525" s="25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"/>
      <c r="R525" s="2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spans="1:36">
      <c r="A526" s="4"/>
      <c r="B526" s="25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"/>
      <c r="R526" s="2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spans="1:36">
      <c r="A527" s="4"/>
      <c r="B527" s="25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"/>
      <c r="R527" s="2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spans="1:36">
      <c r="A528" s="4"/>
      <c r="B528" s="25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"/>
      <c r="R528" s="2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spans="1:36">
      <c r="A529" s="4"/>
      <c r="B529" s="25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"/>
      <c r="R529" s="2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spans="1:36">
      <c r="A530" s="4"/>
      <c r="B530" s="25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"/>
      <c r="R530" s="2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spans="1:36">
      <c r="A531" s="4"/>
      <c r="B531" s="25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"/>
      <c r="R531" s="2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spans="1:36">
      <c r="A532" s="4"/>
      <c r="B532" s="25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"/>
      <c r="R532" s="2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spans="1:36">
      <c r="A533" s="4"/>
      <c r="B533" s="25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"/>
      <c r="R533" s="2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spans="1:36">
      <c r="A534" s="4"/>
      <c r="B534" s="25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"/>
      <c r="R534" s="2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spans="1:36">
      <c r="A535" s="4"/>
      <c r="B535" s="25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"/>
      <c r="R535" s="2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spans="1:36">
      <c r="A536" s="4"/>
      <c r="B536" s="25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"/>
      <c r="R536" s="2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spans="1:36">
      <c r="A537" s="4"/>
      <c r="B537" s="25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"/>
      <c r="R537" s="2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spans="1:36">
      <c r="A538" s="4"/>
      <c r="B538" s="25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"/>
      <c r="R538" s="2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spans="1:36">
      <c r="A539" s="4"/>
      <c r="B539" s="25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"/>
      <c r="R539" s="2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spans="1:36">
      <c r="A540" s="4"/>
      <c r="B540" s="25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"/>
      <c r="R540" s="2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spans="1:36">
      <c r="A541" s="4"/>
      <c r="B541" s="25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"/>
      <c r="R541" s="2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 spans="1:36">
      <c r="A542" s="4"/>
      <c r="B542" s="25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"/>
      <c r="R542" s="2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 spans="1:36">
      <c r="A543" s="4"/>
      <c r="B543" s="25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"/>
      <c r="R543" s="2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 spans="1:36">
      <c r="A544" s="4"/>
      <c r="B544" s="25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"/>
      <c r="R544" s="2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 spans="1:36">
      <c r="A545" s="4"/>
      <c r="B545" s="25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"/>
      <c r="R545" s="2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 spans="1:36">
      <c r="A546" s="4"/>
      <c r="B546" s="25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"/>
      <c r="R546" s="2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spans="1:36">
      <c r="A547" s="4"/>
      <c r="B547" s="25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"/>
      <c r="R547" s="2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 spans="1:36">
      <c r="A548" s="4"/>
      <c r="B548" s="25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"/>
      <c r="R548" s="2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 spans="1:36">
      <c r="A549" s="4"/>
      <c r="B549" s="25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"/>
      <c r="R549" s="2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 spans="1:36">
      <c r="A550" s="4"/>
      <c r="B550" s="25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"/>
      <c r="R550" s="2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spans="1:36">
      <c r="A551" s="4"/>
      <c r="B551" s="25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"/>
      <c r="R551" s="2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spans="1:36">
      <c r="A552" s="4"/>
      <c r="B552" s="25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"/>
      <c r="R552" s="2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spans="1:36">
      <c r="A553" s="4"/>
      <c r="B553" s="25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"/>
      <c r="R553" s="2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spans="1:36">
      <c r="A554" s="4"/>
      <c r="B554" s="25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"/>
      <c r="R554" s="2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spans="1:36">
      <c r="A555" s="4"/>
      <c r="B555" s="25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"/>
      <c r="R555" s="2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spans="1:36">
      <c r="A556" s="4"/>
      <c r="B556" s="25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"/>
      <c r="R556" s="2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spans="1:36">
      <c r="A557" s="4"/>
      <c r="B557" s="25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"/>
      <c r="R557" s="2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spans="1:36">
      <c r="A558" s="4"/>
      <c r="B558" s="25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"/>
      <c r="R558" s="2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spans="1:36">
      <c r="A559" s="4"/>
      <c r="B559" s="25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"/>
      <c r="R559" s="2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spans="1:36">
      <c r="A560" s="4"/>
      <c r="B560" s="25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"/>
      <c r="R560" s="2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spans="1:36">
      <c r="A561" s="4"/>
      <c r="B561" s="25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"/>
      <c r="R561" s="2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spans="1:36">
      <c r="A562" s="4"/>
      <c r="B562" s="25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"/>
      <c r="R562" s="2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spans="1:36">
      <c r="A563" s="4"/>
      <c r="B563" s="25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"/>
      <c r="R563" s="2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spans="1:36">
      <c r="A564" s="4"/>
      <c r="B564" s="25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"/>
      <c r="R564" s="2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spans="1:36">
      <c r="A565" s="4"/>
      <c r="B565" s="25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"/>
      <c r="R565" s="2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spans="1:36">
      <c r="A566" s="4"/>
      <c r="B566" s="25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"/>
      <c r="R566" s="2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spans="1:36">
      <c r="A567" s="4"/>
      <c r="B567" s="25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"/>
      <c r="R567" s="2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spans="1:36">
      <c r="A568" s="4"/>
      <c r="B568" s="25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"/>
      <c r="R568" s="2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spans="1:36">
      <c r="A569" s="4"/>
      <c r="B569" s="25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"/>
      <c r="R569" s="2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spans="1:36">
      <c r="A570" s="4"/>
      <c r="B570" s="25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"/>
      <c r="R570" s="2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spans="1:36">
      <c r="A571" s="4"/>
      <c r="B571" s="25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"/>
      <c r="R571" s="2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 spans="1:36">
      <c r="A572" s="4"/>
      <c r="B572" s="25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"/>
      <c r="R572" s="2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 spans="1:36">
      <c r="A573" s="4"/>
      <c r="B573" s="25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"/>
      <c r="R573" s="2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 spans="1:36">
      <c r="A574" s="4"/>
      <c r="B574" s="25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"/>
      <c r="R574" s="2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 spans="1:36">
      <c r="A575" s="4"/>
      <c r="B575" s="25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"/>
      <c r="R575" s="2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 spans="1:36">
      <c r="A576" s="4"/>
      <c r="B576" s="25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"/>
      <c r="R576" s="2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spans="1:36">
      <c r="A577" s="4"/>
      <c r="B577" s="25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"/>
      <c r="R577" s="2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spans="1:36">
      <c r="A578" s="4"/>
      <c r="B578" s="25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"/>
      <c r="R578" s="2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spans="1:36">
      <c r="A579" s="4"/>
      <c r="B579" s="25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"/>
      <c r="R579" s="2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spans="1:36">
      <c r="A580" s="4"/>
      <c r="B580" s="25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"/>
      <c r="R580" s="2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spans="1:36">
      <c r="A581" s="4"/>
      <c r="B581" s="25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"/>
      <c r="R581" s="2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spans="1:36">
      <c r="A582" s="4"/>
      <c r="B582" s="25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"/>
      <c r="R582" s="2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spans="1:36">
      <c r="A583" s="4"/>
      <c r="B583" s="25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"/>
      <c r="R583" s="2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spans="1:36">
      <c r="A584" s="4"/>
      <c r="B584" s="25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"/>
      <c r="R584" s="2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spans="1:36">
      <c r="A585" s="4"/>
      <c r="B585" s="25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"/>
      <c r="R585" s="2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spans="1:36">
      <c r="A586" s="4"/>
      <c r="B586" s="25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"/>
      <c r="R586" s="2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spans="1:36">
      <c r="A587" s="4"/>
      <c r="B587" s="25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"/>
      <c r="R587" s="2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spans="1:36">
      <c r="A588" s="4"/>
      <c r="B588" s="25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"/>
      <c r="R588" s="2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spans="1:36">
      <c r="A589" s="4"/>
      <c r="B589" s="25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"/>
      <c r="R589" s="2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spans="1:36">
      <c r="A590" s="4"/>
      <c r="B590" s="25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"/>
      <c r="R590" s="2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spans="1:36">
      <c r="A591" s="4"/>
      <c r="B591" s="25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"/>
      <c r="R591" s="2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spans="1:36">
      <c r="A592" s="4"/>
      <c r="B592" s="25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"/>
      <c r="R592" s="2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spans="1:36">
      <c r="A593" s="4"/>
      <c r="B593" s="25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"/>
      <c r="R593" s="2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spans="1:36">
      <c r="A594" s="4"/>
      <c r="B594" s="25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"/>
      <c r="R594" s="2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spans="1:36">
      <c r="A595" s="4"/>
      <c r="B595" s="25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"/>
      <c r="R595" s="2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spans="1:36">
      <c r="A596" s="4"/>
      <c r="B596" s="25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"/>
      <c r="R596" s="2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spans="1:36">
      <c r="A597" s="4"/>
      <c r="B597" s="25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"/>
      <c r="R597" s="2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spans="1:36">
      <c r="A598" s="4"/>
      <c r="B598" s="25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"/>
      <c r="R598" s="2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spans="1:36">
      <c r="A599" s="4"/>
      <c r="B599" s="25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"/>
      <c r="R599" s="2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spans="1:36">
      <c r="A600" s="4"/>
      <c r="B600" s="25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"/>
      <c r="R600" s="2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spans="1:36">
      <c r="A601" s="4"/>
      <c r="B601" s="25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"/>
      <c r="R601" s="2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 spans="1:36">
      <c r="A602" s="4"/>
      <c r="B602" s="25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"/>
      <c r="R602" s="2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 spans="1:36">
      <c r="A603" s="4"/>
      <c r="B603" s="25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"/>
      <c r="R603" s="2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 spans="1:36">
      <c r="A604" s="4"/>
      <c r="B604" s="25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"/>
      <c r="R604" s="2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 spans="1:36">
      <c r="A605" s="4"/>
      <c r="B605" s="25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"/>
      <c r="R605" s="2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 spans="1:36">
      <c r="A606" s="4"/>
      <c r="B606" s="25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"/>
      <c r="R606" s="2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spans="1:36">
      <c r="A607" s="4"/>
      <c r="B607" s="25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"/>
      <c r="R607" s="2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 spans="1:36">
      <c r="A608" s="4"/>
      <c r="B608" s="25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"/>
      <c r="R608" s="2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 spans="1:36">
      <c r="A609" s="4"/>
      <c r="B609" s="25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"/>
      <c r="R609" s="2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 spans="1:36">
      <c r="A610" s="4"/>
      <c r="B610" s="25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"/>
      <c r="R610" s="2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spans="1:36">
      <c r="A611" s="4"/>
      <c r="B611" s="25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"/>
      <c r="R611" s="2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spans="1:36">
      <c r="A612" s="4"/>
      <c r="B612" s="25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"/>
      <c r="R612" s="2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spans="1:36">
      <c r="A613" s="4"/>
      <c r="B613" s="25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"/>
      <c r="R613" s="2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spans="1:36">
      <c r="A614" s="4"/>
      <c r="B614" s="25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"/>
      <c r="R614" s="2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spans="1:36">
      <c r="A615" s="4"/>
      <c r="B615" s="25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"/>
      <c r="R615" s="2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spans="1:36">
      <c r="A616" s="4"/>
      <c r="B616" s="25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"/>
      <c r="R616" s="2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spans="1:36">
      <c r="A617" s="4"/>
      <c r="B617" s="25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"/>
      <c r="R617" s="2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spans="1:36">
      <c r="A618" s="4"/>
      <c r="B618" s="25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"/>
      <c r="R618" s="2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spans="1:36">
      <c r="A619" s="4"/>
      <c r="B619" s="25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"/>
      <c r="R619" s="2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spans="1:36">
      <c r="A620" s="4"/>
      <c r="B620" s="25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"/>
      <c r="R620" s="2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spans="1:36">
      <c r="A621" s="4"/>
      <c r="B621" s="25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"/>
      <c r="R621" s="2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spans="1:36">
      <c r="A622" s="4"/>
      <c r="B622" s="25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"/>
      <c r="R622" s="2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spans="1:36">
      <c r="A623" s="4"/>
      <c r="B623" s="25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"/>
      <c r="R623" s="2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spans="1:36">
      <c r="A624" s="4"/>
      <c r="B624" s="25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"/>
      <c r="R624" s="2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spans="1:36">
      <c r="A625" s="4"/>
      <c r="B625" s="25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"/>
      <c r="R625" s="2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spans="1:36">
      <c r="A626" s="4"/>
      <c r="B626" s="25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"/>
      <c r="R626" s="2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spans="1:36">
      <c r="A627" s="4"/>
      <c r="B627" s="25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"/>
      <c r="R627" s="2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spans="1:36">
      <c r="A628" s="4"/>
      <c r="B628" s="25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"/>
      <c r="R628" s="2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spans="1:36">
      <c r="A629" s="4"/>
      <c r="B629" s="25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"/>
      <c r="R629" s="2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spans="1:36">
      <c r="A630" s="4"/>
      <c r="B630" s="25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"/>
      <c r="R630" s="2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spans="1:36">
      <c r="A631" s="4"/>
      <c r="B631" s="25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"/>
      <c r="R631" s="2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 spans="1:36">
      <c r="A632" s="4"/>
      <c r="B632" s="25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"/>
      <c r="R632" s="2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 spans="1:36">
      <c r="A633" s="4"/>
      <c r="B633" s="25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"/>
      <c r="R633" s="2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 spans="1:36">
      <c r="A634" s="4"/>
      <c r="B634" s="25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"/>
      <c r="R634" s="2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 spans="1:36">
      <c r="A635" s="4"/>
      <c r="B635" s="25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"/>
      <c r="R635" s="2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 spans="1:36">
      <c r="A636" s="4"/>
      <c r="B636" s="25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"/>
      <c r="R636" s="2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 spans="1:36">
      <c r="A637" s="4"/>
      <c r="B637" s="25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"/>
      <c r="R637" s="2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 spans="1:36">
      <c r="A638" s="4"/>
      <c r="B638" s="25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"/>
      <c r="R638" s="2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 spans="1:36">
      <c r="A639" s="4"/>
      <c r="B639" s="25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"/>
      <c r="R639" s="2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 spans="1:36">
      <c r="A640" s="4"/>
      <c r="B640" s="25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"/>
      <c r="R640" s="2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 spans="1:36">
      <c r="A641" s="4"/>
      <c r="B641" s="25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"/>
      <c r="R641" s="2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 spans="1:36">
      <c r="A642" s="4"/>
      <c r="B642" s="25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"/>
      <c r="R642" s="2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 spans="1:36">
      <c r="A643" s="4"/>
      <c r="B643" s="25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"/>
      <c r="R643" s="2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 spans="1:36">
      <c r="A644" s="4"/>
      <c r="B644" s="25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"/>
      <c r="R644" s="2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 spans="1:36">
      <c r="A645" s="4"/>
      <c r="B645" s="25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"/>
      <c r="R645" s="2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 spans="1:36">
      <c r="A646" s="4"/>
      <c r="B646" s="25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"/>
      <c r="R646" s="2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 spans="1:36">
      <c r="A647" s="4"/>
      <c r="B647" s="25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"/>
      <c r="R647" s="2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 spans="1:36">
      <c r="A648" s="4"/>
      <c r="B648" s="25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"/>
      <c r="R648" s="2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 spans="1:36">
      <c r="A649" s="4"/>
      <c r="B649" s="25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"/>
      <c r="R649" s="2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 spans="1:36">
      <c r="A650" s="4"/>
      <c r="B650" s="25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"/>
      <c r="R650" s="2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 spans="1:36">
      <c r="A651" s="4"/>
      <c r="B651" s="25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"/>
      <c r="R651" s="2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 spans="1:36">
      <c r="A652" s="4"/>
      <c r="B652" s="25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"/>
      <c r="R652" s="2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 spans="1:36">
      <c r="A653" s="4"/>
      <c r="B653" s="25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"/>
      <c r="R653" s="2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 spans="1:36">
      <c r="A654" s="4"/>
      <c r="B654" s="25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"/>
      <c r="R654" s="2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 spans="1:36">
      <c r="A655" s="4"/>
      <c r="B655" s="25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"/>
      <c r="R655" s="2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 spans="1:36">
      <c r="A656" s="4"/>
      <c r="B656" s="25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"/>
      <c r="R656" s="2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 spans="1:36">
      <c r="A657" s="4"/>
      <c r="B657" s="25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"/>
      <c r="R657" s="2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 spans="1:36">
      <c r="A658" s="4"/>
      <c r="B658" s="25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"/>
      <c r="R658" s="2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 spans="1:36">
      <c r="A659" s="4"/>
      <c r="B659" s="25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"/>
      <c r="R659" s="2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 spans="1:36">
      <c r="A660" s="4"/>
      <c r="B660" s="25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"/>
      <c r="R660" s="2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 spans="1:36">
      <c r="A661" s="4"/>
      <c r="B661" s="25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"/>
      <c r="R661" s="2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 spans="1:36">
      <c r="A662" s="4"/>
      <c r="B662" s="25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"/>
      <c r="R662" s="2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 spans="1:36">
      <c r="A663" s="4"/>
      <c r="B663" s="25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"/>
      <c r="R663" s="2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 spans="1:36">
      <c r="A664" s="4"/>
      <c r="B664" s="25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"/>
      <c r="R664" s="2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 spans="1:36">
      <c r="A665" s="4"/>
      <c r="B665" s="25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"/>
      <c r="R665" s="2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 spans="1:36">
      <c r="A666" s="4"/>
      <c r="B666" s="25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"/>
      <c r="R666" s="2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 spans="1:36">
      <c r="A667" s="4"/>
      <c r="B667" s="25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"/>
      <c r="R667" s="2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 spans="1:36">
      <c r="A668" s="4"/>
      <c r="B668" s="25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"/>
      <c r="R668" s="2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 spans="1:36">
      <c r="A669" s="4"/>
      <c r="B669" s="25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"/>
      <c r="R669" s="2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 spans="1:36">
      <c r="A670" s="4"/>
      <c r="B670" s="25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"/>
      <c r="R670" s="2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 spans="1:36">
      <c r="A671" s="4"/>
      <c r="B671" s="25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"/>
      <c r="R671" s="2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 spans="1:36">
      <c r="A672" s="4"/>
      <c r="B672" s="25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"/>
      <c r="R672" s="2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 spans="1:36">
      <c r="A673" s="4"/>
      <c r="B673" s="25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"/>
      <c r="R673" s="2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 spans="1:36">
      <c r="A674" s="4"/>
      <c r="B674" s="25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"/>
      <c r="R674" s="2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 spans="1:36">
      <c r="A675" s="4"/>
      <c r="B675" s="25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"/>
      <c r="R675" s="2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 spans="1:36">
      <c r="A676" s="4"/>
      <c r="B676" s="25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"/>
      <c r="R676" s="2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 spans="1:36">
      <c r="A677" s="4"/>
      <c r="B677" s="25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"/>
      <c r="R677" s="2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 spans="1:36">
      <c r="A678" s="4"/>
      <c r="B678" s="25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"/>
      <c r="R678" s="2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spans="1:36">
      <c r="A679" s="4"/>
      <c r="B679" s="25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"/>
      <c r="R679" s="2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 spans="1:36">
      <c r="A680" s="4"/>
      <c r="B680" s="25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"/>
      <c r="R680" s="2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 spans="1:36">
      <c r="A681" s="4"/>
      <c r="B681" s="25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"/>
      <c r="R681" s="2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 spans="1:36">
      <c r="A682" s="4"/>
      <c r="B682" s="25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"/>
      <c r="R682" s="2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 spans="1:36">
      <c r="A683" s="4"/>
      <c r="B683" s="25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"/>
      <c r="R683" s="2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 spans="1:36">
      <c r="A684" s="4"/>
      <c r="B684" s="25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"/>
      <c r="R684" s="2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 spans="1:36">
      <c r="A685" s="4"/>
      <c r="B685" s="25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"/>
      <c r="R685" s="2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 spans="1:36">
      <c r="A686" s="4"/>
      <c r="B686" s="25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"/>
      <c r="R686" s="2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 spans="1:36">
      <c r="A687" s="4"/>
      <c r="B687" s="25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"/>
      <c r="R687" s="2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 spans="1:36">
      <c r="A688" s="4"/>
      <c r="B688" s="25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"/>
      <c r="R688" s="2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 spans="1:36">
      <c r="A689" s="4"/>
      <c r="B689" s="25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"/>
      <c r="R689" s="2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 spans="1:36">
      <c r="A690" s="4"/>
      <c r="B690" s="25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"/>
      <c r="R690" s="2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 spans="1:36">
      <c r="A691" s="4"/>
      <c r="B691" s="25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"/>
      <c r="R691" s="2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 spans="1:36">
      <c r="A692" s="4"/>
      <c r="B692" s="25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"/>
      <c r="R692" s="2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 spans="1:36">
      <c r="A693" s="4"/>
      <c r="B693" s="25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"/>
      <c r="R693" s="2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 spans="1:36">
      <c r="A694" s="4"/>
      <c r="B694" s="25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"/>
      <c r="R694" s="2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 spans="1:36">
      <c r="A695" s="4"/>
      <c r="B695" s="25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"/>
      <c r="R695" s="2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 spans="1:36">
      <c r="A696" s="4"/>
      <c r="B696" s="25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"/>
      <c r="R696" s="2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 spans="1:36">
      <c r="A697" s="4"/>
      <c r="B697" s="25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"/>
      <c r="R697" s="2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 spans="1:36">
      <c r="A698" s="4"/>
      <c r="B698" s="25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"/>
      <c r="R698" s="2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 spans="1:36">
      <c r="A699" s="4"/>
      <c r="B699" s="25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"/>
      <c r="R699" s="2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 spans="1:36">
      <c r="A700" s="4"/>
      <c r="B700" s="25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"/>
      <c r="R700" s="2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 spans="1:36">
      <c r="A701" s="4"/>
      <c r="B701" s="25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"/>
      <c r="R701" s="2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 spans="1:36">
      <c r="A702" s="4"/>
      <c r="B702" s="25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"/>
      <c r="R702" s="2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 spans="1:36">
      <c r="A703" s="4"/>
      <c r="B703" s="25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"/>
      <c r="R703" s="2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 spans="1:36">
      <c r="A704" s="4"/>
      <c r="B704" s="25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"/>
      <c r="R704" s="2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 spans="1:36">
      <c r="A705" s="4"/>
      <c r="B705" s="25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"/>
      <c r="R705" s="2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 spans="1:36">
      <c r="A706" s="4"/>
      <c r="B706" s="25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"/>
      <c r="R706" s="2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 spans="1:36">
      <c r="A707" s="4"/>
      <c r="B707" s="25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"/>
      <c r="R707" s="2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 spans="1:36">
      <c r="A708" s="4"/>
      <c r="B708" s="25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"/>
      <c r="R708" s="2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 spans="1:36">
      <c r="A709" s="4"/>
      <c r="B709" s="25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"/>
      <c r="R709" s="2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 spans="1:36">
      <c r="A710" s="4"/>
      <c r="B710" s="25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"/>
      <c r="R710" s="2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 spans="1:36">
      <c r="A711" s="4"/>
      <c r="B711" s="25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"/>
      <c r="R711" s="2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 spans="1:36">
      <c r="A712" s="4"/>
      <c r="B712" s="25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"/>
      <c r="R712" s="2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 spans="1:36">
      <c r="A713" s="4"/>
      <c r="B713" s="25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"/>
      <c r="R713" s="2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 spans="1:36">
      <c r="A714" s="4"/>
      <c r="B714" s="25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"/>
      <c r="R714" s="2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 spans="1:36">
      <c r="A715" s="4"/>
      <c r="B715" s="25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"/>
      <c r="R715" s="2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 spans="1:36">
      <c r="A716" s="4"/>
      <c r="B716" s="25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"/>
      <c r="R716" s="2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 spans="1:36">
      <c r="A717" s="4"/>
      <c r="B717" s="25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"/>
      <c r="R717" s="2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 spans="1:36">
      <c r="A718" s="4"/>
      <c r="B718" s="25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"/>
      <c r="R718" s="2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 spans="1:36">
      <c r="A719" s="4"/>
      <c r="B719" s="25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"/>
      <c r="R719" s="2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 spans="1:36">
      <c r="A720" s="4"/>
      <c r="B720" s="25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"/>
      <c r="R720" s="2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 spans="1:36">
      <c r="A721" s="4"/>
      <c r="B721" s="25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"/>
      <c r="R721" s="2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 spans="1:36">
      <c r="A722" s="4"/>
      <c r="B722" s="25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"/>
      <c r="R722" s="2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 spans="1:36">
      <c r="A723" s="4"/>
      <c r="B723" s="25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"/>
      <c r="R723" s="2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 spans="1:36">
      <c r="A724" s="4"/>
      <c r="B724" s="25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"/>
      <c r="R724" s="2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 spans="1:36">
      <c r="A725" s="4"/>
      <c r="B725" s="25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"/>
      <c r="R725" s="2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 spans="1:36">
      <c r="A726" s="4"/>
      <c r="B726" s="25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"/>
      <c r="R726" s="2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 spans="1:36">
      <c r="A727" s="4"/>
      <c r="B727" s="25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"/>
      <c r="R727" s="2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 spans="1:36">
      <c r="A728" s="4"/>
      <c r="B728" s="25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"/>
      <c r="R728" s="2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 spans="1:36">
      <c r="A729" s="4"/>
      <c r="B729" s="25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"/>
      <c r="R729" s="2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 spans="1:36">
      <c r="A730" s="4"/>
      <c r="B730" s="25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"/>
      <c r="R730" s="2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 spans="1:36">
      <c r="A731" s="4"/>
      <c r="B731" s="25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"/>
      <c r="R731" s="2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 spans="1:36">
      <c r="A732" s="4"/>
      <c r="B732" s="25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"/>
      <c r="R732" s="2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 spans="1:36">
      <c r="A733" s="4"/>
      <c r="B733" s="25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"/>
      <c r="R733" s="2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 spans="1:36">
      <c r="A734" s="4"/>
      <c r="B734" s="25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"/>
      <c r="R734" s="2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 spans="1:36">
      <c r="A735" s="4"/>
      <c r="B735" s="25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"/>
      <c r="R735" s="2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 spans="1:36">
      <c r="A736" s="4"/>
      <c r="B736" s="25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"/>
      <c r="R736" s="2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 spans="1:36">
      <c r="A737" s="4"/>
      <c r="B737" s="25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"/>
      <c r="R737" s="2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 spans="1:36">
      <c r="A738" s="4"/>
      <c r="B738" s="25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"/>
      <c r="R738" s="2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 spans="1:36">
      <c r="A739" s="4"/>
      <c r="B739" s="25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"/>
      <c r="R739" s="2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 spans="1:36">
      <c r="A740" s="4"/>
      <c r="B740" s="25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"/>
      <c r="R740" s="2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 spans="1:36">
      <c r="A741" s="4"/>
      <c r="B741" s="25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"/>
      <c r="R741" s="2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 spans="1:36">
      <c r="A742" s="4"/>
      <c r="B742" s="25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"/>
      <c r="R742" s="2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 spans="1:36">
      <c r="A743" s="4"/>
      <c r="B743" s="25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"/>
      <c r="R743" s="2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 spans="1:36">
      <c r="A744" s="4"/>
      <c r="B744" s="25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"/>
      <c r="R744" s="2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 spans="1:36">
      <c r="A745" s="4"/>
      <c r="B745" s="25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"/>
      <c r="R745" s="2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 spans="1:36">
      <c r="A746" s="4"/>
      <c r="B746" s="25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"/>
      <c r="R746" s="2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 spans="1:36">
      <c r="A747" s="4"/>
      <c r="B747" s="25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"/>
      <c r="R747" s="2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 spans="1:36">
      <c r="A748" s="4"/>
      <c r="B748" s="25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"/>
      <c r="R748" s="2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 spans="1:36">
      <c r="A749" s="4"/>
      <c r="B749" s="25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"/>
      <c r="R749" s="2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 spans="1:36">
      <c r="A750" s="4"/>
      <c r="B750" s="25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"/>
      <c r="R750" s="2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 spans="1:36">
      <c r="A751" s="4"/>
      <c r="B751" s="25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"/>
      <c r="R751" s="2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 spans="1:36">
      <c r="A752" s="4"/>
      <c r="B752" s="25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"/>
      <c r="R752" s="2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 spans="1:36">
      <c r="A753" s="4"/>
      <c r="B753" s="25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"/>
      <c r="R753" s="2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 spans="1:36">
      <c r="A754" s="4"/>
      <c r="B754" s="25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"/>
      <c r="R754" s="2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 spans="1:36">
      <c r="A755" s="4"/>
      <c r="B755" s="25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"/>
      <c r="R755" s="2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 spans="1:36">
      <c r="A756" s="4"/>
      <c r="B756" s="25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"/>
      <c r="R756" s="2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 spans="1:36">
      <c r="A757" s="4"/>
      <c r="B757" s="25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"/>
      <c r="R757" s="2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 spans="1:36">
      <c r="A758" s="4"/>
      <c r="B758" s="25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"/>
      <c r="R758" s="2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 spans="1:36">
      <c r="A759" s="4"/>
      <c r="B759" s="25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"/>
      <c r="R759" s="2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 spans="1:36">
      <c r="A760" s="4"/>
      <c r="B760" s="25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"/>
      <c r="R760" s="2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 spans="1:36">
      <c r="A761" s="4"/>
      <c r="B761" s="25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"/>
      <c r="R761" s="2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 spans="1:36">
      <c r="A762" s="4"/>
      <c r="B762" s="25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"/>
      <c r="R762" s="2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 spans="1:36">
      <c r="A763" s="4"/>
      <c r="B763" s="25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"/>
      <c r="R763" s="2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 spans="1:36">
      <c r="A764" s="4"/>
      <c r="B764" s="25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"/>
      <c r="R764" s="2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 spans="1:36">
      <c r="A765" s="4"/>
      <c r="B765" s="25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"/>
      <c r="R765" s="2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 spans="1:36">
      <c r="A766" s="4"/>
      <c r="B766" s="25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"/>
      <c r="R766" s="2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 spans="1:36">
      <c r="A767" s="4"/>
      <c r="B767" s="25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"/>
      <c r="R767" s="2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 spans="1:36">
      <c r="A768" s="4"/>
      <c r="B768" s="25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"/>
      <c r="R768" s="2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 spans="1:36">
      <c r="A769" s="4"/>
      <c r="B769" s="25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"/>
      <c r="R769" s="2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 spans="1:36">
      <c r="A770" s="4"/>
      <c r="B770" s="25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"/>
      <c r="R770" s="2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 spans="1:36">
      <c r="A771" s="4"/>
      <c r="B771" s="25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"/>
      <c r="R771" s="2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 spans="1:36">
      <c r="A772" s="4"/>
      <c r="B772" s="25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"/>
      <c r="R772" s="2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 spans="1:36">
      <c r="A773" s="4"/>
      <c r="B773" s="25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"/>
      <c r="R773" s="2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 spans="1:36">
      <c r="A774" s="4"/>
      <c r="B774" s="25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"/>
      <c r="R774" s="2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 spans="1:36">
      <c r="A775" s="4"/>
      <c r="B775" s="25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"/>
      <c r="R775" s="2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 spans="1:36">
      <c r="A776" s="4"/>
      <c r="B776" s="25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"/>
      <c r="R776" s="2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 spans="1:36">
      <c r="A777" s="4"/>
      <c r="B777" s="25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"/>
      <c r="R777" s="2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 spans="1:36">
      <c r="A778" s="4"/>
      <c r="B778" s="25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"/>
      <c r="R778" s="2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 spans="1:36">
      <c r="A779" s="4"/>
      <c r="B779" s="25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"/>
      <c r="R779" s="2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 spans="1:36">
      <c r="A780" s="4"/>
      <c r="B780" s="25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"/>
      <c r="R780" s="2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 spans="1:36">
      <c r="A781" s="4"/>
      <c r="B781" s="25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"/>
      <c r="R781" s="2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 spans="1:36">
      <c r="A782" s="4"/>
      <c r="B782" s="25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"/>
      <c r="R782" s="2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 spans="1:36">
      <c r="A783" s="4"/>
      <c r="B783" s="25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"/>
      <c r="R783" s="2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 spans="1:36">
      <c r="A784" s="4"/>
      <c r="B784" s="25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"/>
      <c r="R784" s="2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 spans="1:36">
      <c r="A785" s="4"/>
      <c r="B785" s="25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"/>
      <c r="R785" s="2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 spans="1:36">
      <c r="A786" s="4"/>
      <c r="B786" s="25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"/>
      <c r="R786" s="2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 spans="1:36">
      <c r="A787" s="4"/>
      <c r="B787" s="25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"/>
      <c r="R787" s="2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 spans="1:36">
      <c r="A788" s="4"/>
      <c r="B788" s="25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"/>
      <c r="R788" s="2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 spans="1:36">
      <c r="A789" s="4"/>
      <c r="B789" s="25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"/>
      <c r="R789" s="2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 spans="1:36">
      <c r="A790" s="4"/>
      <c r="B790" s="25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"/>
      <c r="R790" s="2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 spans="1:36">
      <c r="A791" s="4"/>
      <c r="B791" s="25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"/>
      <c r="R791" s="2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 spans="1:36">
      <c r="A792" s="4"/>
      <c r="B792" s="25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"/>
      <c r="R792" s="2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 spans="1:36">
      <c r="A793" s="4"/>
      <c r="B793" s="25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"/>
      <c r="R793" s="2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 spans="1:36">
      <c r="A794" s="4"/>
      <c r="B794" s="25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"/>
      <c r="R794" s="2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 spans="1:36">
      <c r="A795" s="4"/>
      <c r="B795" s="25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"/>
      <c r="R795" s="2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 spans="1:36">
      <c r="A796" s="4"/>
      <c r="B796" s="25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"/>
      <c r="R796" s="2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 spans="1:36">
      <c r="A797" s="4"/>
      <c r="B797" s="25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"/>
      <c r="R797" s="2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 spans="1:36">
      <c r="A798" s="4"/>
      <c r="B798" s="25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"/>
      <c r="R798" s="2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 spans="1:36">
      <c r="A799" s="4"/>
      <c r="B799" s="25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"/>
      <c r="R799" s="2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 spans="1:36">
      <c r="A800" s="4"/>
      <c r="B800" s="25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"/>
      <c r="R800" s="2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 spans="1:36">
      <c r="A801" s="4"/>
      <c r="B801" s="25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"/>
      <c r="R801" s="2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 spans="1:36">
      <c r="A802" s="4"/>
      <c r="B802" s="25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"/>
      <c r="R802" s="2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 spans="1:36">
      <c r="A803" s="4"/>
      <c r="B803" s="25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"/>
      <c r="R803" s="2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 spans="1:36">
      <c r="A804" s="4"/>
      <c r="B804" s="25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"/>
      <c r="R804" s="2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 spans="1:36">
      <c r="A805" s="4"/>
      <c r="B805" s="25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"/>
      <c r="R805" s="2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 spans="1:36">
      <c r="A806" s="4"/>
      <c r="B806" s="25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"/>
      <c r="R806" s="2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 spans="1:36">
      <c r="A807" s="4"/>
      <c r="B807" s="25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"/>
      <c r="R807" s="2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 spans="1:36">
      <c r="A808" s="4"/>
      <c r="B808" s="25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"/>
      <c r="R808" s="2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 spans="1:36">
      <c r="A809" s="4"/>
      <c r="B809" s="25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"/>
      <c r="R809" s="2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 spans="1:36">
      <c r="A810" s="4"/>
      <c r="B810" s="25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"/>
      <c r="R810" s="2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 spans="1:36">
      <c r="A811" s="4"/>
      <c r="B811" s="25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"/>
      <c r="R811" s="2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 spans="1:36">
      <c r="A812" s="4"/>
      <c r="B812" s="25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"/>
      <c r="R812" s="2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 spans="1:36">
      <c r="A813" s="4"/>
      <c r="B813" s="25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"/>
      <c r="R813" s="2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 spans="1:36">
      <c r="A814" s="4"/>
      <c r="B814" s="25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"/>
      <c r="R814" s="2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 spans="1:36">
      <c r="A815" s="4"/>
      <c r="B815" s="25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"/>
      <c r="R815" s="2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 spans="1:36">
      <c r="A816" s="4"/>
      <c r="B816" s="25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"/>
      <c r="R816" s="2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 spans="1:36">
      <c r="A817" s="4"/>
      <c r="B817" s="25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"/>
      <c r="R817" s="2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 spans="1:36">
      <c r="A818" s="4"/>
      <c r="B818" s="25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"/>
      <c r="R818" s="2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 spans="1:36">
      <c r="A819" s="4"/>
      <c r="B819" s="25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"/>
      <c r="R819" s="2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 spans="1:36">
      <c r="A820" s="4"/>
      <c r="B820" s="25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"/>
      <c r="R820" s="2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 spans="1:36">
      <c r="A821" s="4"/>
      <c r="B821" s="25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"/>
      <c r="R821" s="2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 spans="1:36">
      <c r="A822" s="4"/>
      <c r="B822" s="25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"/>
      <c r="R822" s="2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 spans="1:36">
      <c r="A823" s="4"/>
      <c r="B823" s="25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"/>
      <c r="R823" s="2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 spans="1:36">
      <c r="A824" s="4"/>
      <c r="B824" s="25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"/>
      <c r="R824" s="2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 spans="1:36">
      <c r="A825" s="4"/>
      <c r="B825" s="25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"/>
      <c r="R825" s="2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 spans="1:36">
      <c r="A826" s="4"/>
      <c r="B826" s="25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"/>
      <c r="R826" s="2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 spans="1:36">
      <c r="A827" s="4"/>
      <c r="B827" s="25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"/>
      <c r="R827" s="2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 spans="1:36">
      <c r="A828" s="4"/>
      <c r="B828" s="25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"/>
      <c r="R828" s="2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 spans="1:36">
      <c r="A829" s="4"/>
      <c r="B829" s="25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"/>
      <c r="R829" s="2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 spans="1:36">
      <c r="A830" s="4"/>
      <c r="B830" s="25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"/>
      <c r="R830" s="2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 spans="1:36">
      <c r="A831" s="4"/>
      <c r="B831" s="25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"/>
      <c r="R831" s="2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 spans="1:36">
      <c r="A832" s="4"/>
      <c r="B832" s="25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"/>
      <c r="R832" s="2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 spans="1:36">
      <c r="A833" s="4"/>
      <c r="B833" s="25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"/>
      <c r="R833" s="2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 spans="1:36">
      <c r="A834" s="4"/>
      <c r="B834" s="25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"/>
      <c r="R834" s="2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 spans="1:36">
      <c r="A835" s="4"/>
      <c r="B835" s="25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"/>
      <c r="R835" s="2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 spans="1:36">
      <c r="A836" s="4"/>
      <c r="B836" s="25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"/>
      <c r="R836" s="2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 spans="1:36">
      <c r="A837" s="4"/>
      <c r="B837" s="25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"/>
      <c r="R837" s="2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 spans="1:36">
      <c r="A838" s="4"/>
      <c r="B838" s="25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"/>
      <c r="R838" s="2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 spans="1:36">
      <c r="A839" s="4"/>
      <c r="B839" s="25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"/>
      <c r="R839" s="2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 spans="1:36">
      <c r="A840" s="4"/>
      <c r="B840" s="25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"/>
      <c r="R840" s="2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 spans="1:36">
      <c r="A841" s="4"/>
      <c r="B841" s="25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"/>
      <c r="R841" s="2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 spans="1:36">
      <c r="A842" s="4"/>
      <c r="B842" s="25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"/>
      <c r="R842" s="2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 spans="1:36">
      <c r="A843" s="4"/>
      <c r="B843" s="25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"/>
      <c r="R843" s="2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 spans="1:36">
      <c r="A844" s="4"/>
      <c r="B844" s="25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"/>
      <c r="R844" s="2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 spans="1:36">
      <c r="A845" s="4"/>
      <c r="B845" s="25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"/>
      <c r="R845" s="2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 spans="1:36">
      <c r="A846" s="4"/>
      <c r="B846" s="25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"/>
      <c r="R846" s="2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 spans="1:36">
      <c r="A847" s="4"/>
      <c r="B847" s="25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"/>
      <c r="R847" s="2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 spans="1:36">
      <c r="A848" s="4"/>
      <c r="B848" s="25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"/>
      <c r="R848" s="2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 spans="1:36">
      <c r="A849" s="4"/>
      <c r="B849" s="25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"/>
      <c r="R849" s="2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 spans="1:36">
      <c r="A850" s="4"/>
      <c r="B850" s="25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"/>
      <c r="R850" s="2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 spans="1:36">
      <c r="A851" s="4"/>
      <c r="B851" s="25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"/>
      <c r="R851" s="2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 spans="1:36">
      <c r="A852" s="4"/>
      <c r="B852" s="25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"/>
      <c r="R852" s="2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 spans="1:36">
      <c r="A853" s="4"/>
      <c r="B853" s="25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"/>
      <c r="R853" s="2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 spans="1:36">
      <c r="A854" s="4"/>
      <c r="B854" s="25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"/>
      <c r="R854" s="2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 spans="1:36">
      <c r="A855" s="4"/>
      <c r="B855" s="25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"/>
      <c r="R855" s="2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 spans="1:36">
      <c r="A856" s="4"/>
      <c r="B856" s="25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"/>
      <c r="R856" s="2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 spans="1:36">
      <c r="A857" s="4"/>
      <c r="B857" s="25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"/>
      <c r="R857" s="2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 spans="1:36">
      <c r="A858" s="4"/>
      <c r="B858" s="25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"/>
      <c r="R858" s="2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 spans="1:36">
      <c r="A859" s="4"/>
      <c r="B859" s="25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"/>
      <c r="R859" s="2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 spans="1:36">
      <c r="A860" s="4"/>
      <c r="B860" s="25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"/>
      <c r="R860" s="2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 spans="1:36">
      <c r="A861" s="4"/>
      <c r="B861" s="25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"/>
      <c r="R861" s="2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 spans="1:36">
      <c r="A862" s="4"/>
      <c r="B862" s="25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"/>
      <c r="R862" s="2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 spans="1:36">
      <c r="A863" s="4"/>
      <c r="B863" s="25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"/>
      <c r="R863" s="2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 spans="1:36">
      <c r="A864" s="4"/>
      <c r="B864" s="25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"/>
      <c r="R864" s="2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 spans="1:36">
      <c r="A865" s="4"/>
      <c r="B865" s="25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"/>
      <c r="R865" s="2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 spans="1:36">
      <c r="A866" s="4"/>
      <c r="B866" s="25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"/>
      <c r="R866" s="2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 spans="1:36">
      <c r="A867" s="4"/>
      <c r="B867" s="25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"/>
      <c r="R867" s="2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 spans="1:36">
      <c r="A868" s="4"/>
      <c r="B868" s="25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"/>
      <c r="R868" s="2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 spans="1:36">
      <c r="A869" s="4"/>
      <c r="B869" s="25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"/>
      <c r="R869" s="2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 spans="1:36">
      <c r="A870" s="4"/>
      <c r="B870" s="25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"/>
      <c r="R870" s="2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 spans="1:36">
      <c r="A871" s="4"/>
      <c r="B871" s="25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"/>
      <c r="R871" s="2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 spans="1:36">
      <c r="A872" s="4"/>
      <c r="B872" s="25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"/>
      <c r="R872" s="2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 spans="1:36">
      <c r="A873" s="4"/>
      <c r="B873" s="25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"/>
      <c r="R873" s="2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 spans="1:36">
      <c r="A874" s="4"/>
      <c r="B874" s="25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"/>
      <c r="R874" s="2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 spans="1:36">
      <c r="A875" s="4"/>
      <c r="B875" s="25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"/>
      <c r="R875" s="2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 spans="1:36">
      <c r="A876" s="4"/>
      <c r="B876" s="25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"/>
      <c r="R876" s="2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 spans="1:36">
      <c r="A877" s="4"/>
      <c r="B877" s="25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"/>
      <c r="R877" s="2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 spans="1:36">
      <c r="A878" s="4"/>
      <c r="B878" s="25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"/>
      <c r="R878" s="2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 spans="1:36">
      <c r="A879" s="4"/>
      <c r="B879" s="25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"/>
      <c r="R879" s="2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 spans="1:36">
      <c r="A880" s="4"/>
      <c r="B880" s="25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"/>
      <c r="R880" s="2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 spans="1:36">
      <c r="A881" s="4"/>
      <c r="B881" s="25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"/>
      <c r="R881" s="2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 spans="1:36">
      <c r="A882" s="4"/>
      <c r="B882" s="25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"/>
      <c r="R882" s="2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 spans="1:36">
      <c r="A883" s="4"/>
      <c r="B883" s="25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"/>
      <c r="R883" s="2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 spans="1:36">
      <c r="A884" s="4"/>
      <c r="B884" s="25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"/>
      <c r="R884" s="2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 spans="1:36">
      <c r="A885" s="4"/>
      <c r="B885" s="25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"/>
      <c r="R885" s="2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 spans="1:36">
      <c r="A886" s="4"/>
      <c r="B886" s="25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"/>
      <c r="R886" s="2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 spans="1:36">
      <c r="A887" s="4"/>
      <c r="B887" s="25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"/>
      <c r="R887" s="2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 spans="1:36">
      <c r="A888" s="4"/>
      <c r="B888" s="25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"/>
      <c r="R888" s="2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 spans="1:36">
      <c r="A889" s="4"/>
      <c r="B889" s="25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"/>
      <c r="R889" s="2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 spans="1:36">
      <c r="A890" s="4"/>
      <c r="B890" s="25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"/>
      <c r="R890" s="2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 spans="1:36">
      <c r="A891" s="4"/>
      <c r="B891" s="25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"/>
      <c r="R891" s="2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 spans="1:36">
      <c r="A892" s="4"/>
      <c r="B892" s="25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"/>
      <c r="R892" s="2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 spans="1:36">
      <c r="A893" s="4"/>
      <c r="B893" s="25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"/>
      <c r="R893" s="2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 spans="1:36">
      <c r="A894" s="4"/>
      <c r="B894" s="25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"/>
      <c r="R894" s="2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 spans="1:36">
      <c r="A895" s="4"/>
      <c r="B895" s="25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"/>
      <c r="R895" s="2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 spans="1:36">
      <c r="A896" s="4"/>
      <c r="B896" s="25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"/>
      <c r="R896" s="2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 spans="1:36">
      <c r="A897" s="4"/>
      <c r="B897" s="25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"/>
      <c r="R897" s="2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 spans="1:36">
      <c r="A898" s="4"/>
      <c r="B898" s="25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"/>
      <c r="R898" s="2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 spans="1:36">
      <c r="A899" s="4"/>
      <c r="B899" s="25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"/>
      <c r="R899" s="2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 spans="1:36">
      <c r="A900" s="4"/>
      <c r="B900" s="25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"/>
      <c r="R900" s="2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 spans="1:36">
      <c r="A901" s="4"/>
      <c r="B901" s="25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"/>
      <c r="R901" s="2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 spans="1:36">
      <c r="A902" s="4"/>
      <c r="B902" s="25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"/>
      <c r="R902" s="2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 spans="1:36">
      <c r="A903" s="4"/>
      <c r="B903" s="25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"/>
      <c r="R903" s="2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 spans="1:36">
      <c r="A904" s="4"/>
      <c r="B904" s="25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"/>
      <c r="R904" s="2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 spans="1:36">
      <c r="A905" s="4"/>
      <c r="B905" s="25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"/>
      <c r="R905" s="2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 spans="1:36">
      <c r="A906" s="4"/>
      <c r="B906" s="25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"/>
      <c r="R906" s="2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 spans="1:36">
      <c r="A907" s="4"/>
      <c r="B907" s="25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"/>
      <c r="R907" s="2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 spans="1:36">
      <c r="A908" s="4"/>
      <c r="B908" s="25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"/>
      <c r="R908" s="2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 spans="1:36">
      <c r="A909" s="4"/>
      <c r="B909" s="25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"/>
      <c r="R909" s="2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 spans="1:36">
      <c r="A910" s="4"/>
      <c r="B910" s="25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"/>
      <c r="R910" s="2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 spans="1:36">
      <c r="A911" s="4"/>
      <c r="B911" s="25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"/>
      <c r="R911" s="2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 spans="1:36">
      <c r="A912" s="4"/>
      <c r="B912" s="25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"/>
      <c r="R912" s="2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 spans="1:36">
      <c r="A913" s="4"/>
      <c r="B913" s="25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"/>
      <c r="R913" s="2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 spans="1:36">
      <c r="A914" s="4"/>
      <c r="B914" s="25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"/>
      <c r="R914" s="2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 spans="1:36">
      <c r="A915" s="4"/>
      <c r="B915" s="25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"/>
      <c r="R915" s="2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 spans="1:36">
      <c r="A916" s="4"/>
      <c r="B916" s="25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"/>
      <c r="R916" s="2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 spans="1:36">
      <c r="A917" s="4"/>
      <c r="B917" s="25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"/>
      <c r="R917" s="2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 spans="1:36">
      <c r="A918" s="4"/>
      <c r="B918" s="25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"/>
      <c r="R918" s="2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 spans="1:36">
      <c r="A919" s="4"/>
      <c r="B919" s="25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"/>
      <c r="R919" s="2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 spans="1:36">
      <c r="A920" s="4"/>
      <c r="B920" s="25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"/>
      <c r="R920" s="2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 spans="1:36">
      <c r="A921" s="4"/>
      <c r="B921" s="25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"/>
      <c r="R921" s="2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 spans="1:36">
      <c r="A922" s="4"/>
      <c r="B922" s="25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"/>
      <c r="R922" s="2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 spans="1:36">
      <c r="A923" s="4"/>
      <c r="B923" s="25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"/>
      <c r="R923" s="2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 spans="1:36">
      <c r="A924" s="4"/>
      <c r="B924" s="25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"/>
      <c r="R924" s="2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 spans="1:36">
      <c r="A925" s="4"/>
      <c r="B925" s="25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"/>
      <c r="R925" s="2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 spans="1:36">
      <c r="A926" s="4"/>
      <c r="B926" s="25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"/>
      <c r="R926" s="2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 spans="1:36">
      <c r="A927" s="4"/>
      <c r="B927" s="25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"/>
      <c r="R927" s="2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 spans="1:36">
      <c r="A928" s="4"/>
      <c r="B928" s="25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"/>
      <c r="R928" s="2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 spans="1:36">
      <c r="A929" s="4"/>
      <c r="B929" s="25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"/>
      <c r="R929" s="2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 spans="1:36">
      <c r="A930" s="4"/>
      <c r="B930" s="25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"/>
      <c r="R930" s="2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 spans="1:36">
      <c r="A931" s="4"/>
      <c r="B931" s="25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"/>
      <c r="R931" s="2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 spans="1:36">
      <c r="A932" s="4"/>
      <c r="B932" s="25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"/>
      <c r="R932" s="2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 spans="1:36">
      <c r="A933" s="4"/>
      <c r="B933" s="25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"/>
      <c r="R933" s="2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 spans="1:36">
      <c r="A934" s="4"/>
      <c r="B934" s="25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"/>
      <c r="R934" s="2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 spans="1:36">
      <c r="A935" s="4"/>
      <c r="B935" s="25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"/>
      <c r="R935" s="2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 spans="1:36">
      <c r="A936" s="4"/>
      <c r="B936" s="25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"/>
      <c r="R936" s="2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 spans="1:36">
      <c r="A937" s="4"/>
      <c r="B937" s="25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"/>
      <c r="R937" s="2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 spans="1:36">
      <c r="A938" s="4"/>
      <c r="B938" s="25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"/>
      <c r="R938" s="2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 spans="1:36">
      <c r="A939" s="4"/>
      <c r="B939" s="25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"/>
      <c r="R939" s="2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 spans="1:36">
      <c r="A940" s="4"/>
      <c r="B940" s="25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"/>
      <c r="R940" s="2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 spans="1:36">
      <c r="A941" s="4"/>
      <c r="B941" s="25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"/>
      <c r="R941" s="2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 spans="1:36">
      <c r="A942" s="4"/>
      <c r="B942" s="25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"/>
      <c r="R942" s="2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 spans="1:36">
      <c r="A943" s="4"/>
      <c r="B943" s="25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"/>
      <c r="R943" s="2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  <row r="944" spans="1:36">
      <c r="A944" s="4"/>
      <c r="B944" s="25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"/>
      <c r="R944" s="2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</row>
    <row r="945" spans="1:36">
      <c r="A945" s="4"/>
      <c r="B945" s="25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"/>
      <c r="R945" s="2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</row>
    <row r="946" spans="1:36">
      <c r="A946" s="4"/>
      <c r="B946" s="25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"/>
      <c r="R946" s="2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</row>
    <row r="947" spans="1:36">
      <c r="A947" s="4"/>
      <c r="B947" s="25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"/>
      <c r="R947" s="2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</row>
    <row r="948" spans="1:36">
      <c r="A948" s="4"/>
      <c r="B948" s="25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"/>
      <c r="R948" s="2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</row>
    <row r="949" spans="1:36">
      <c r="A949" s="4"/>
      <c r="B949" s="25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"/>
      <c r="R949" s="2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</row>
    <row r="950" spans="1:36">
      <c r="A950" s="4"/>
      <c r="B950" s="25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"/>
      <c r="R950" s="2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</row>
    <row r="951" spans="1:36">
      <c r="A951" s="4"/>
      <c r="B951" s="25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"/>
      <c r="R951" s="2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</row>
    <row r="952" spans="1:36">
      <c r="A952" s="4"/>
      <c r="B952" s="25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"/>
      <c r="R952" s="2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</row>
    <row r="953" spans="1:36">
      <c r="A953" s="4"/>
      <c r="B953" s="25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"/>
      <c r="R953" s="2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</row>
    <row r="954" spans="1:36">
      <c r="A954" s="4"/>
      <c r="B954" s="25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"/>
      <c r="R954" s="2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</row>
    <row r="955" spans="1:36">
      <c r="A955" s="4"/>
      <c r="B955" s="25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"/>
      <c r="R955" s="2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</row>
    <row r="956" spans="1:36">
      <c r="A956" s="4"/>
      <c r="B956" s="25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"/>
      <c r="R956" s="2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</row>
    <row r="957" spans="1:36">
      <c r="A957" s="4"/>
      <c r="B957" s="25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"/>
      <c r="R957" s="2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</row>
    <row r="958" spans="1:36">
      <c r="A958" s="4"/>
      <c r="B958" s="25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"/>
      <c r="R958" s="2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</row>
    <row r="959" spans="1:36">
      <c r="A959" s="4"/>
      <c r="B959" s="25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"/>
      <c r="R959" s="2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</row>
    <row r="960" spans="1:36">
      <c r="A960" s="4"/>
      <c r="B960" s="25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"/>
      <c r="R960" s="2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</row>
    <row r="961" spans="1:36">
      <c r="A961" s="4"/>
      <c r="B961" s="25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"/>
      <c r="R961" s="2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</row>
    <row r="962" spans="1:36">
      <c r="A962" s="4"/>
      <c r="B962" s="25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"/>
      <c r="R962" s="2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</row>
    <row r="963" spans="1:36">
      <c r="A963" s="4"/>
      <c r="B963" s="25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"/>
      <c r="R963" s="2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</row>
  </sheetData>
  <mergeCells count="11">
    <mergeCell ref="A60:A63"/>
    <mergeCell ref="A55:A59"/>
    <mergeCell ref="A72:E72"/>
    <mergeCell ref="A89:C89"/>
    <mergeCell ref="A47:A50"/>
    <mergeCell ref="A4:P4"/>
    <mergeCell ref="A39:P39"/>
    <mergeCell ref="A53:N53"/>
    <mergeCell ref="A25:A36"/>
    <mergeCell ref="A41:A46"/>
    <mergeCell ref="A6:A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84"/>
  <sheetViews>
    <sheetView topLeftCell="A110" zoomScale="90" zoomScaleNormal="90" workbookViewId="0">
      <selection activeCell="J116" sqref="J116"/>
    </sheetView>
  </sheetViews>
  <sheetFormatPr defaultColWidth="14.42578125" defaultRowHeight="15" customHeight="1"/>
  <cols>
    <col min="1" max="1" width="24.5703125" customWidth="1"/>
    <col min="2" max="6" width="14.42578125" customWidth="1"/>
    <col min="16" max="16" width="14.42578125" style="99"/>
  </cols>
  <sheetData>
    <row r="1" spans="1:17">
      <c r="A1" t="s">
        <v>0</v>
      </c>
    </row>
    <row r="2" spans="1:17">
      <c r="A2" t="s">
        <v>2</v>
      </c>
    </row>
    <row r="4" spans="1:17">
      <c r="A4" s="125" t="s">
        <v>3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7"/>
      <c r="Q4" s="127"/>
    </row>
    <row r="5" spans="1:17">
      <c r="A5" s="3" t="s">
        <v>4</v>
      </c>
      <c r="B5" s="3" t="s">
        <v>5</v>
      </c>
      <c r="C5" s="5" t="s">
        <v>6</v>
      </c>
      <c r="D5" s="5" t="s">
        <v>7</v>
      </c>
      <c r="E5" s="5" t="s">
        <v>8</v>
      </c>
      <c r="F5" s="6" t="s">
        <v>9</v>
      </c>
      <c r="G5" s="6" t="s">
        <v>10</v>
      </c>
      <c r="H5" s="5" t="s">
        <v>11</v>
      </c>
      <c r="I5" s="6" t="s">
        <v>12</v>
      </c>
      <c r="J5" s="6" t="s">
        <v>13</v>
      </c>
      <c r="K5" s="6" t="s">
        <v>14</v>
      </c>
      <c r="L5" s="7" t="s">
        <v>15</v>
      </c>
      <c r="M5" s="8" t="s">
        <v>16</v>
      </c>
      <c r="N5" s="7" t="s">
        <v>17</v>
      </c>
      <c r="O5" s="7" t="s">
        <v>18</v>
      </c>
      <c r="P5" s="7"/>
      <c r="Q5" s="8" t="s">
        <v>19</v>
      </c>
    </row>
    <row r="6" spans="1:17">
      <c r="A6" s="142" t="s">
        <v>20</v>
      </c>
      <c r="B6" s="10">
        <v>1</v>
      </c>
      <c r="C6" s="11">
        <v>0</v>
      </c>
      <c r="D6" s="11">
        <v>2.2439199999999999E-2</v>
      </c>
      <c r="E6" s="11">
        <v>-3.7969458495870261</v>
      </c>
      <c r="F6" s="11">
        <v>134.31394316163411</v>
      </c>
      <c r="G6" s="11">
        <v>0</v>
      </c>
      <c r="H6" s="11">
        <v>-6.2079444323615007E-4</v>
      </c>
      <c r="I6" s="11">
        <v>0</v>
      </c>
      <c r="J6" s="11">
        <v>0.62000444049733561</v>
      </c>
      <c r="K6" s="11">
        <v>7.5338753387533872</v>
      </c>
      <c r="L6" s="11">
        <v>3.9702095305454868</v>
      </c>
      <c r="M6" s="11">
        <v>3.07059063413308</v>
      </c>
      <c r="N6" s="11">
        <v>1.0113148937426344</v>
      </c>
      <c r="O6" s="11">
        <v>2.661764202112475</v>
      </c>
      <c r="P6" s="11"/>
      <c r="Q6" s="11">
        <v>3.2323306544202071</v>
      </c>
    </row>
    <row r="7" spans="1:17">
      <c r="A7" s="121"/>
      <c r="B7" s="10">
        <v>1</v>
      </c>
      <c r="C7" s="11">
        <v>2</v>
      </c>
      <c r="D7" s="11">
        <v>7.9739299999999999E-2</v>
      </c>
      <c r="E7" s="11">
        <v>-2.528992715597683</v>
      </c>
      <c r="F7" s="11">
        <v>133.94760213143871</v>
      </c>
      <c r="G7" s="11">
        <v>0</v>
      </c>
      <c r="H7" s="11">
        <v>1.6447015411330597</v>
      </c>
      <c r="I7" s="11">
        <v>0</v>
      </c>
      <c r="J7" s="11">
        <v>2.6648534635879217</v>
      </c>
      <c r="K7" s="11">
        <v>7.5533536585365839</v>
      </c>
      <c r="L7" s="11">
        <v>3.8596764211829191</v>
      </c>
      <c r="M7" s="11">
        <v>2.9731421192143004</v>
      </c>
      <c r="N7" s="11">
        <v>0.96628844388232038</v>
      </c>
      <c r="O7" s="11">
        <v>2.5747682938433725</v>
      </c>
      <c r="P7" s="11"/>
      <c r="Q7" s="11">
        <v>2.6232284730195179</v>
      </c>
    </row>
    <row r="8" spans="1:17">
      <c r="A8" s="121"/>
      <c r="B8" s="10">
        <v>1</v>
      </c>
      <c r="C8" s="11">
        <v>3</v>
      </c>
      <c r="D8" s="11">
        <v>0.16989679999999999</v>
      </c>
      <c r="E8" s="11">
        <v>-1.7725640850902176</v>
      </c>
      <c r="F8" s="11">
        <v>129.92895204262877</v>
      </c>
      <c r="G8" s="11">
        <v>0</v>
      </c>
      <c r="H8" s="11">
        <v>4.0302018667245463</v>
      </c>
      <c r="I8" s="11">
        <v>0</v>
      </c>
      <c r="J8" s="11">
        <v>5.8586811722912957</v>
      </c>
      <c r="K8" s="11">
        <v>7.428861788617886</v>
      </c>
      <c r="L8" s="11">
        <v>3.9111944125187863</v>
      </c>
      <c r="M8" s="11">
        <v>2.992009787262965</v>
      </c>
      <c r="N8" s="11">
        <v>0.96035435016753978</v>
      </c>
      <c r="O8" s="11">
        <v>2.6028889523265772</v>
      </c>
      <c r="P8" s="11"/>
      <c r="Q8" s="11">
        <v>1.9601285878300807</v>
      </c>
    </row>
    <row r="9" spans="1:17">
      <c r="A9" s="121"/>
      <c r="B9" s="10">
        <v>1</v>
      </c>
      <c r="C9" s="11">
        <v>4</v>
      </c>
      <c r="D9" s="11">
        <v>0.36343490000000001</v>
      </c>
      <c r="E9" s="11">
        <v>-1.0121550902070386</v>
      </c>
      <c r="F9" s="11">
        <v>119.56594138543517</v>
      </c>
      <c r="G9" s="11">
        <v>0</v>
      </c>
      <c r="H9" s="11">
        <v>9.7432472324723278</v>
      </c>
      <c r="I9" s="11">
        <v>0</v>
      </c>
      <c r="J9" s="11">
        <v>12.355683836589698</v>
      </c>
      <c r="K9" s="11">
        <v>7.3086043360433601</v>
      </c>
      <c r="L9" s="11">
        <v>3.7837574042967024</v>
      </c>
      <c r="M9" s="11">
        <v>2.8645796234622445</v>
      </c>
      <c r="N9" s="11">
        <v>0.89055003144918299</v>
      </c>
      <c r="O9" s="11">
        <v>2.5177657246169947</v>
      </c>
      <c r="P9" s="11"/>
      <c r="Q9" s="11">
        <v>0.7432652123995408</v>
      </c>
    </row>
    <row r="10" spans="1:17">
      <c r="A10" s="121"/>
      <c r="B10" s="10">
        <v>1</v>
      </c>
      <c r="C10" s="11">
        <v>5</v>
      </c>
      <c r="D10" s="11">
        <v>0.63110250000000012</v>
      </c>
      <c r="E10" s="11">
        <v>-0.46028698906244159</v>
      </c>
      <c r="F10" s="11">
        <v>107.38787744227353</v>
      </c>
      <c r="G10" s="11">
        <v>0</v>
      </c>
      <c r="H10" s="11">
        <v>18.150019535489484</v>
      </c>
      <c r="I10" s="11">
        <v>0</v>
      </c>
      <c r="J10" s="11">
        <v>23.445825932504441</v>
      </c>
      <c r="K10" s="11">
        <v>7.1358401084010845</v>
      </c>
      <c r="L10" s="11">
        <v>3.620970736451242</v>
      </c>
      <c r="M10" s="11">
        <v>2.622279616665534</v>
      </c>
      <c r="N10" s="11">
        <v>0.78004267400556626</v>
      </c>
      <c r="O10" s="11">
        <v>2.354309639356742</v>
      </c>
      <c r="P10" s="11"/>
      <c r="Q10" s="11">
        <v>1.8268656716417912E-2</v>
      </c>
    </row>
    <row r="11" spans="1:17">
      <c r="A11" s="121"/>
      <c r="B11" s="13">
        <v>2</v>
      </c>
      <c r="C11" s="14">
        <v>2</v>
      </c>
      <c r="D11" s="14">
        <v>7.8937900000000005E-2</v>
      </c>
      <c r="E11" s="14">
        <v>-2.5390938115841868</v>
      </c>
      <c r="F11" s="14">
        <v>111.75066607460037</v>
      </c>
      <c r="G11" s="14">
        <v>0</v>
      </c>
      <c r="H11" s="14">
        <v>2.1662687215107432</v>
      </c>
      <c r="I11" s="14">
        <v>0</v>
      </c>
      <c r="J11" s="14">
        <v>1.9993339253996449</v>
      </c>
      <c r="K11" s="14">
        <v>7.4644308943089426</v>
      </c>
      <c r="L11" s="14">
        <v>3.7843232251790293</v>
      </c>
      <c r="M11" s="14">
        <v>3.5500142730918234</v>
      </c>
      <c r="N11" s="14">
        <v>0.93884628805029446</v>
      </c>
      <c r="O11" s="14">
        <v>3.3927186221334091</v>
      </c>
      <c r="P11" s="14"/>
      <c r="Q11" s="14">
        <v>2.5270264064293917</v>
      </c>
    </row>
    <row r="12" spans="1:17">
      <c r="A12" s="121"/>
      <c r="B12" s="13">
        <v>2</v>
      </c>
      <c r="C12" s="14">
        <v>3</v>
      </c>
      <c r="D12" s="14">
        <v>0.16308489999999998</v>
      </c>
      <c r="E12" s="14">
        <v>-1.8134843548795805</v>
      </c>
      <c r="F12" s="14">
        <v>110.71269982238009</v>
      </c>
      <c r="G12" s="14">
        <v>0</v>
      </c>
      <c r="H12" s="14">
        <v>4.1502062079444322</v>
      </c>
      <c r="I12" s="14">
        <v>0</v>
      </c>
      <c r="J12" s="14">
        <v>4.1996003552397871</v>
      </c>
      <c r="K12" s="14">
        <v>7.2628726287262868</v>
      </c>
      <c r="L12" s="14">
        <v>3.6929855892494028</v>
      </c>
      <c r="M12" s="14">
        <v>3.4539359749881058</v>
      </c>
      <c r="N12" s="14">
        <v>0.88967808298497031</v>
      </c>
      <c r="O12" s="14">
        <v>3.3055552383671141</v>
      </c>
      <c r="P12" s="14"/>
      <c r="Q12" s="14">
        <v>1.8913983926521245</v>
      </c>
    </row>
    <row r="13" spans="1:17">
      <c r="A13" s="121"/>
      <c r="B13" s="13">
        <v>2</v>
      </c>
      <c r="C13" s="14">
        <v>4</v>
      </c>
      <c r="D13" s="14">
        <v>0.33899219999999997</v>
      </c>
      <c r="E13" s="14">
        <v>-1.0817781807159521</v>
      </c>
      <c r="F13" s="14">
        <v>100.12766429840143</v>
      </c>
      <c r="G13" s="14">
        <v>0</v>
      </c>
      <c r="H13" s="14">
        <v>8.6563924462774011</v>
      </c>
      <c r="I13" s="14">
        <v>0</v>
      </c>
      <c r="J13" s="14">
        <v>8.9598134991119007</v>
      </c>
      <c r="K13" s="14">
        <v>6.8174119241192406</v>
      </c>
      <c r="L13" s="14">
        <v>3.5307930333303865</v>
      </c>
      <c r="M13" s="14">
        <v>3.2799728131584316</v>
      </c>
      <c r="N13" s="14">
        <v>0.80350050977195375</v>
      </c>
      <c r="O13" s="14">
        <v>3.1623484632220005</v>
      </c>
      <c r="P13" s="14"/>
      <c r="Q13" s="14">
        <v>0.76636509758897819</v>
      </c>
    </row>
    <row r="14" spans="1:17">
      <c r="A14" s="121"/>
      <c r="B14" s="13">
        <v>2</v>
      </c>
      <c r="C14" s="14">
        <v>5</v>
      </c>
      <c r="D14" s="14">
        <v>0.68519699999999994</v>
      </c>
      <c r="E14" s="14">
        <v>-0.37804889082546977</v>
      </c>
      <c r="F14" s="14">
        <v>94.793516873889871</v>
      </c>
      <c r="G14" s="14">
        <v>0</v>
      </c>
      <c r="H14" s="14">
        <v>19.235945300629474</v>
      </c>
      <c r="I14" s="14">
        <v>0</v>
      </c>
      <c r="J14" s="14">
        <v>18.798845470692719</v>
      </c>
      <c r="K14" s="14">
        <v>6.6294037940379402</v>
      </c>
      <c r="L14" s="14">
        <v>3.3937512156308021</v>
      </c>
      <c r="M14" s="14">
        <v>3.0944606810303816</v>
      </c>
      <c r="N14" s="14">
        <v>0.69686847883594871</v>
      </c>
      <c r="O14" s="14">
        <v>3.019948615472452</v>
      </c>
      <c r="P14" s="14"/>
      <c r="Q14" s="14">
        <v>3.8282433983926521E-2</v>
      </c>
    </row>
    <row r="15" spans="1:17">
      <c r="A15" s="121"/>
      <c r="B15" s="10">
        <v>3</v>
      </c>
      <c r="C15" s="11">
        <v>2</v>
      </c>
      <c r="D15" s="11">
        <v>7.9739299999999999E-2</v>
      </c>
      <c r="E15" s="11">
        <v>-2.528992715597683</v>
      </c>
      <c r="F15" s="11">
        <v>111.81172291296627</v>
      </c>
      <c r="G15" s="11">
        <v>0</v>
      </c>
      <c r="H15" s="11">
        <v>1.436943781202519</v>
      </c>
      <c r="I15" s="11">
        <v>0</v>
      </c>
      <c r="J15" s="11">
        <v>1.9205150976909415</v>
      </c>
      <c r="K15" s="11">
        <v>7.2256097560975601</v>
      </c>
      <c r="L15" s="11">
        <v>3.658244187074529</v>
      </c>
      <c r="M15" s="11">
        <v>3.4359926595527766</v>
      </c>
      <c r="N15" s="11">
        <v>0.90415000541183299</v>
      </c>
      <c r="O15" s="11">
        <v>3.3011856503948991</v>
      </c>
      <c r="P15" s="11"/>
      <c r="Q15" s="11">
        <v>2.4487531572904708</v>
      </c>
    </row>
    <row r="16" spans="1:17">
      <c r="A16" s="121"/>
      <c r="B16" s="10">
        <v>3</v>
      </c>
      <c r="C16" s="11">
        <v>3</v>
      </c>
      <c r="D16" s="11">
        <v>0.16388629999999998</v>
      </c>
      <c r="E16" s="11">
        <v>-1.8085823842793736</v>
      </c>
      <c r="F16" s="11">
        <v>107.13809946714032</v>
      </c>
      <c r="G16" s="11">
        <v>0</v>
      </c>
      <c r="H16" s="11">
        <v>3.5489472541784224</v>
      </c>
      <c r="I16" s="11">
        <v>0</v>
      </c>
      <c r="J16" s="11">
        <v>4.1662966252220253</v>
      </c>
      <c r="K16" s="11">
        <v>7.1866531165311658</v>
      </c>
      <c r="L16" s="11">
        <v>3.5828485545044639</v>
      </c>
      <c r="M16" s="11">
        <v>3.3401536056548631</v>
      </c>
      <c r="N16" s="11">
        <v>0.88031674739002053</v>
      </c>
      <c r="O16" s="11">
        <v>3.2265372537824724</v>
      </c>
      <c r="P16" s="11"/>
      <c r="Q16" s="11">
        <v>1.8286567164179106</v>
      </c>
    </row>
    <row r="17" spans="1:17">
      <c r="A17" s="121"/>
      <c r="B17" s="10">
        <v>3</v>
      </c>
      <c r="C17" s="11">
        <v>4</v>
      </c>
      <c r="D17" s="11">
        <v>0.35341739999999999</v>
      </c>
      <c r="E17" s="11">
        <v>-1.0401054843153839</v>
      </c>
      <c r="F17" s="11">
        <v>104.96225577264654</v>
      </c>
      <c r="G17" s="11">
        <v>0</v>
      </c>
      <c r="H17" s="11">
        <v>10.182331235077051</v>
      </c>
      <c r="I17" s="11">
        <v>0</v>
      </c>
      <c r="J17" s="11">
        <v>9.7113676731793976</v>
      </c>
      <c r="K17" s="11">
        <v>7.1087398373983746</v>
      </c>
      <c r="L17" s="11">
        <v>3.4925576872071438</v>
      </c>
      <c r="M17" s="11">
        <v>3.2484252022021343</v>
      </c>
      <c r="N17" s="11">
        <v>0.79703355866237657</v>
      </c>
      <c r="O17" s="11">
        <v>3.1237834237320388</v>
      </c>
      <c r="P17" s="11"/>
      <c r="Q17" s="11">
        <v>0.69644087256027554</v>
      </c>
    </row>
    <row r="18" spans="1:17">
      <c r="A18" s="122"/>
      <c r="B18" s="10">
        <v>3</v>
      </c>
      <c r="C18" s="11">
        <v>5</v>
      </c>
      <c r="D18" s="11">
        <v>0.61707800000000002</v>
      </c>
      <c r="E18" s="11">
        <v>-0.48275984491450036</v>
      </c>
      <c r="F18" s="11">
        <v>93.816607460035527</v>
      </c>
      <c r="G18" s="11">
        <v>0</v>
      </c>
      <c r="H18" s="11">
        <v>21.369654873019314</v>
      </c>
      <c r="I18" s="11">
        <v>0</v>
      </c>
      <c r="J18" s="11">
        <v>20.353019538188278</v>
      </c>
      <c r="K18" s="11">
        <v>6.8707655826558272</v>
      </c>
      <c r="L18" s="11">
        <v>3.3721368579259132</v>
      </c>
      <c r="M18" s="11">
        <v>3.0761693740229727</v>
      </c>
      <c r="N18" s="11">
        <v>0.6795748342957314</v>
      </c>
      <c r="O18" s="11">
        <v>2.9939442382719572</v>
      </c>
      <c r="P18" s="11"/>
      <c r="Q18" s="11">
        <v>3.704247990815155E-2</v>
      </c>
    </row>
    <row r="19" spans="1:17">
      <c r="A19" s="141" t="s">
        <v>22</v>
      </c>
      <c r="B19" s="13">
        <v>1</v>
      </c>
      <c r="C19" s="14">
        <v>0</v>
      </c>
      <c r="D19" s="14">
        <v>2.3641300000000001E-2</v>
      </c>
      <c r="E19" s="14">
        <v>-3.7447600964164556</v>
      </c>
      <c r="F19" s="14">
        <v>134.84125222024866</v>
      </c>
      <c r="G19" s="14">
        <v>21.040286676077748</v>
      </c>
      <c r="H19" s="14">
        <v>-5.6218797482188165E-4</v>
      </c>
      <c r="I19" s="14">
        <v>0</v>
      </c>
      <c r="J19" s="14">
        <v>0.44960035523978686</v>
      </c>
      <c r="K19" s="14">
        <v>7.8294376693766941</v>
      </c>
      <c r="L19" s="14">
        <v>3.9013066926001234</v>
      </c>
      <c r="M19" s="14">
        <v>3.0113450689866106</v>
      </c>
      <c r="N19" s="14">
        <v>0.99138118301910638</v>
      </c>
      <c r="O19" s="14">
        <v>2.6237777143400893</v>
      </c>
      <c r="P19" s="14"/>
      <c r="Q19" s="14">
        <v>3.2689598163031004</v>
      </c>
    </row>
    <row r="20" spans="1:17">
      <c r="A20" s="121"/>
      <c r="B20" s="13">
        <v>1</v>
      </c>
      <c r="C20" s="14">
        <v>2</v>
      </c>
      <c r="D20" s="14">
        <v>7.1324600000000002E-2</v>
      </c>
      <c r="E20" s="14">
        <v>-2.6405139900300902</v>
      </c>
      <c r="F20" s="14">
        <v>135.50732682060391</v>
      </c>
      <c r="G20" s="14">
        <v>18.334781192311869</v>
      </c>
      <c r="H20" s="14">
        <v>0.16874538745387468</v>
      </c>
      <c r="I20" s="14">
        <v>2.5929819950059141</v>
      </c>
      <c r="J20" s="14">
        <v>1.7828596802841918</v>
      </c>
      <c r="K20" s="14">
        <v>8.0165989159891602</v>
      </c>
      <c r="L20" s="14">
        <v>4.1748669436831403</v>
      </c>
      <c r="M20" s="14">
        <v>3.1963025895466592</v>
      </c>
      <c r="N20" s="14">
        <v>1.0444368249873788</v>
      </c>
      <c r="O20" s="14">
        <v>2.7896698068322392</v>
      </c>
      <c r="P20" s="14"/>
      <c r="Q20" s="14">
        <v>3.249451205510907</v>
      </c>
    </row>
    <row r="21" spans="1:17">
      <c r="A21" s="121"/>
      <c r="B21" s="13">
        <v>1</v>
      </c>
      <c r="C21" s="14">
        <v>3</v>
      </c>
      <c r="D21" s="14">
        <v>0.13423450000000001</v>
      </c>
      <c r="E21" s="14">
        <v>-2.0081670084971086</v>
      </c>
      <c r="F21" s="14">
        <v>136.48978685612789</v>
      </c>
      <c r="G21" s="14">
        <v>12.913454229558042</v>
      </c>
      <c r="H21" s="14">
        <v>0.91326459735185495</v>
      </c>
      <c r="I21" s="14">
        <v>4.9152319621500853</v>
      </c>
      <c r="J21" s="14">
        <v>3.3464698046181174</v>
      </c>
      <c r="K21" s="14">
        <v>9.1124661246612462</v>
      </c>
      <c r="L21" s="14">
        <v>4.0110193616833172</v>
      </c>
      <c r="M21" s="14">
        <v>3.0599442669747843</v>
      </c>
      <c r="N21" s="14">
        <v>0.98476890716549403</v>
      </c>
      <c r="O21" s="14">
        <v>2.6713255304976684</v>
      </c>
      <c r="P21" s="14"/>
      <c r="Q21" s="14">
        <v>2.9193111366245694</v>
      </c>
    </row>
    <row r="22" spans="1:17">
      <c r="A22" s="121"/>
      <c r="B22" s="13">
        <v>1</v>
      </c>
      <c r="C22" s="14">
        <v>4</v>
      </c>
      <c r="D22" s="14">
        <v>0.27207530000000002</v>
      </c>
      <c r="E22" s="14">
        <v>-1.301676412763479</v>
      </c>
      <c r="F22" s="14">
        <v>122.82970692717582</v>
      </c>
      <c r="G22" s="14">
        <v>7.2988380931697243</v>
      </c>
      <c r="H22" s="14"/>
      <c r="I22" s="14">
        <v>7.7671178867131028</v>
      </c>
      <c r="J22" s="14">
        <v>6.0457371225577266</v>
      </c>
      <c r="K22" s="14">
        <v>10.043191056910571</v>
      </c>
      <c r="L22" s="14">
        <v>3.7048112456900362</v>
      </c>
      <c r="M22" s="14">
        <v>2.7269598314415826</v>
      </c>
      <c r="N22" s="14">
        <v>0.86136397868873182</v>
      </c>
      <c r="O22" s="14">
        <v>2.418544105052812</v>
      </c>
      <c r="P22" s="14"/>
      <c r="Q22" s="14">
        <v>2.419857634902411</v>
      </c>
    </row>
    <row r="23" spans="1:17">
      <c r="A23" s="121"/>
      <c r="B23" s="13">
        <v>1</v>
      </c>
      <c r="C23" s="14">
        <v>5</v>
      </c>
      <c r="D23" s="14">
        <v>0.50989074999999995</v>
      </c>
      <c r="E23" s="14">
        <v>-0.67355879189749757</v>
      </c>
      <c r="F23" s="14">
        <v>124.71691829484902</v>
      </c>
      <c r="G23" s="14">
        <v>3.6138560104245845</v>
      </c>
      <c r="H23" s="14">
        <v>5.0721532450618625</v>
      </c>
      <c r="I23" s="14">
        <v>12.987251938493888</v>
      </c>
      <c r="J23" s="14">
        <v>13.321492007104796</v>
      </c>
      <c r="K23" s="14">
        <v>13.318936314363144</v>
      </c>
      <c r="L23" s="14">
        <v>3.802740694898771</v>
      </c>
      <c r="M23" s="14">
        <v>2.7868470060490722</v>
      </c>
      <c r="N23" s="14">
        <v>0.82585629956273909</v>
      </c>
      <c r="O23" s="14">
        <v>2.4811647159577506</v>
      </c>
      <c r="P23" s="14"/>
      <c r="Q23" s="14">
        <v>1.9284133180252585</v>
      </c>
    </row>
    <row r="24" spans="1:17" ht="15.75" customHeight="1">
      <c r="A24" s="121"/>
      <c r="B24" s="10">
        <v>2</v>
      </c>
      <c r="C24" s="11">
        <v>2</v>
      </c>
      <c r="D24" s="11">
        <v>7.2927400000000003E-2</v>
      </c>
      <c r="E24" s="11">
        <v>-2.6182908532453797</v>
      </c>
      <c r="F24" s="11">
        <v>112.50555062167</v>
      </c>
      <c r="G24" s="11">
        <v>14.382669128026899</v>
      </c>
      <c r="H24" s="11">
        <v>2.0837855437377897</v>
      </c>
      <c r="I24" s="11">
        <v>2.6140097253252725</v>
      </c>
      <c r="J24" s="11">
        <v>1.7040408525754884</v>
      </c>
      <c r="K24" s="11">
        <v>6.9817073170731705</v>
      </c>
      <c r="L24" s="11">
        <v>3.4618477588188488</v>
      </c>
      <c r="M24" s="11">
        <v>3.230481886766805</v>
      </c>
      <c r="N24" s="11">
        <v>0.85576897604336732</v>
      </c>
      <c r="O24" s="11">
        <v>3.1057265201256068</v>
      </c>
      <c r="P24" s="11"/>
      <c r="Q24" s="11">
        <v>2.551733639494834</v>
      </c>
    </row>
    <row r="25" spans="1:17" ht="15.75" customHeight="1">
      <c r="A25" s="121"/>
      <c r="B25" s="10">
        <v>2</v>
      </c>
      <c r="C25" s="11">
        <v>3</v>
      </c>
      <c r="D25" s="11">
        <v>0.12261419999999999</v>
      </c>
      <c r="E25" s="11">
        <v>-2.0987124383697946</v>
      </c>
      <c r="F25" s="11">
        <v>110.68494671403198</v>
      </c>
      <c r="G25" s="11">
        <v>10.098816375285047</v>
      </c>
      <c r="H25" s="11">
        <v>1.994790536140659</v>
      </c>
      <c r="I25" s="11">
        <v>4.5538178472861084</v>
      </c>
      <c r="J25" s="11">
        <v>2.9684724689165192</v>
      </c>
      <c r="K25" s="11">
        <v>7.1104336043360439</v>
      </c>
      <c r="L25" s="11">
        <v>3.5627619131818582</v>
      </c>
      <c r="M25" s="11">
        <v>3.3217644260178076</v>
      </c>
      <c r="N25" s="11">
        <v>0.87358336758304511</v>
      </c>
      <c r="O25" s="11">
        <v>3.2144333428489866</v>
      </c>
      <c r="P25" s="11"/>
      <c r="Q25" s="11">
        <v>2.428225028702641</v>
      </c>
    </row>
    <row r="26" spans="1:17" ht="15.75" customHeight="1">
      <c r="A26" s="121"/>
      <c r="B26" s="10">
        <v>2</v>
      </c>
      <c r="C26" s="11">
        <v>4</v>
      </c>
      <c r="D26" s="11">
        <v>0.22839899999999999</v>
      </c>
      <c r="E26" s="11">
        <v>-1.4766611794935793</v>
      </c>
      <c r="F26" s="11">
        <v>110.55173179396093</v>
      </c>
      <c r="G26" s="11">
        <v>5.7704419589531977</v>
      </c>
      <c r="H26" s="11">
        <v>2.2357282396353391</v>
      </c>
      <c r="I26" s="11">
        <v>7.7368905243790254</v>
      </c>
      <c r="J26" s="11">
        <v>4.9411634103019546</v>
      </c>
      <c r="K26" s="11">
        <v>8.1825880758807585</v>
      </c>
      <c r="L26" s="11">
        <v>3.6983325965873926</v>
      </c>
      <c r="M26" s="11">
        <v>3.4200720451301567</v>
      </c>
      <c r="N26" s="11">
        <v>0.87366814035039908</v>
      </c>
      <c r="O26" s="11">
        <v>3.2881682367494531</v>
      </c>
      <c r="P26" s="11"/>
      <c r="Q26" s="11">
        <v>2.3223421354764642</v>
      </c>
    </row>
    <row r="27" spans="1:17" ht="15.75" customHeight="1">
      <c r="A27" s="121"/>
      <c r="B27" s="10">
        <v>2</v>
      </c>
      <c r="C27" s="11">
        <v>5</v>
      </c>
      <c r="D27" s="11">
        <v>0.43676300000000001</v>
      </c>
      <c r="E27" s="11">
        <v>-0.82836456509898582</v>
      </c>
      <c r="F27" s="11">
        <v>101.89831261101243</v>
      </c>
      <c r="G27" s="11">
        <v>2.7266804213269626</v>
      </c>
      <c r="H27" s="11">
        <v>5.3896244844801373</v>
      </c>
      <c r="I27" s="11">
        <v>13.406492311736102</v>
      </c>
      <c r="J27" s="11">
        <v>9.4660301953818831</v>
      </c>
      <c r="K27" s="11">
        <v>13.450203252032521</v>
      </c>
      <c r="L27" s="11">
        <v>3.4764317920608256</v>
      </c>
      <c r="M27" s="11">
        <v>3.1784462720043498</v>
      </c>
      <c r="N27" s="11">
        <v>0.76426282888238461</v>
      </c>
      <c r="O27" s="11">
        <v>3.070221714720716</v>
      </c>
      <c r="P27" s="11"/>
      <c r="Q27" s="11">
        <v>1.8975706084959816</v>
      </c>
    </row>
    <row r="28" spans="1:17" ht="15.75" customHeight="1">
      <c r="A28" s="121"/>
      <c r="B28" s="13">
        <v>3</v>
      </c>
      <c r="C28" s="14">
        <v>2</v>
      </c>
      <c r="D28" s="14">
        <v>7.0523199999999994E-2</v>
      </c>
      <c r="E28" s="14">
        <v>-2.6518135452840235</v>
      </c>
      <c r="F28" s="14">
        <v>112.13365896980461</v>
      </c>
      <c r="G28" s="14">
        <v>14.771419263763708</v>
      </c>
      <c r="H28" s="14">
        <v>1.7147818537008916</v>
      </c>
      <c r="I28" s="14">
        <v>2.4589302142200022</v>
      </c>
      <c r="J28" s="14">
        <v>1.6596358792184724</v>
      </c>
      <c r="K28" s="14">
        <v>7.3373983739837403</v>
      </c>
      <c r="L28" s="14">
        <v>3.6546795155158702</v>
      </c>
      <c r="M28" s="14">
        <v>3.4060327601440896</v>
      </c>
      <c r="N28" s="14">
        <v>0.89340808474854672</v>
      </c>
      <c r="O28" s="14">
        <v>3.2733390427252829</v>
      </c>
      <c r="P28" s="14"/>
      <c r="Q28" s="14">
        <v>2.732050516647532</v>
      </c>
    </row>
    <row r="29" spans="1:17" ht="15.75" customHeight="1">
      <c r="A29" s="121"/>
      <c r="B29" s="13">
        <v>3</v>
      </c>
      <c r="C29" s="14">
        <v>3</v>
      </c>
      <c r="D29" s="14">
        <v>0.1190079</v>
      </c>
      <c r="E29" s="14">
        <v>-2.1285654015194755</v>
      </c>
      <c r="F29" s="14">
        <v>115.08658969804618</v>
      </c>
      <c r="G29" s="14">
        <v>11.216201541969811</v>
      </c>
      <c r="H29" s="14">
        <v>2.4137182548296039</v>
      </c>
      <c r="I29" s="14">
        <v>4.4486791956893148</v>
      </c>
      <c r="J29" s="14">
        <v>2.9162966252220248</v>
      </c>
      <c r="K29" s="14">
        <v>7.5728319783197851</v>
      </c>
      <c r="L29" s="14">
        <v>3.6158924940323578</v>
      </c>
      <c r="M29" s="14">
        <v>3.3586080337116835</v>
      </c>
      <c r="N29" s="14">
        <v>0.87034989202825663</v>
      </c>
      <c r="O29" s="14">
        <v>3.2247711485393471</v>
      </c>
      <c r="P29" s="14"/>
      <c r="Q29" s="14">
        <v>2.5277795637198626</v>
      </c>
    </row>
    <row r="30" spans="1:17" ht="15.75" customHeight="1">
      <c r="A30" s="121"/>
      <c r="B30" s="13">
        <v>3</v>
      </c>
      <c r="C30" s="14">
        <v>4</v>
      </c>
      <c r="D30" s="14">
        <v>0.21317240000000001</v>
      </c>
      <c r="E30" s="14">
        <v>-1.5456540509805308</v>
      </c>
      <c r="F30" s="14">
        <v>112.49444937833037</v>
      </c>
      <c r="G30" s="14">
        <v>7.3417309154088395</v>
      </c>
      <c r="H30" s="14">
        <v>3.4317343173431709</v>
      </c>
      <c r="I30" s="14">
        <v>7.7934025496123009</v>
      </c>
      <c r="J30" s="14">
        <v>5.215364120781528</v>
      </c>
      <c r="K30" s="14">
        <v>9.1539634146341449</v>
      </c>
      <c r="L30" s="14">
        <v>3.6524303775086202</v>
      </c>
      <c r="M30" s="14">
        <v>3.377203833344661</v>
      </c>
      <c r="N30" s="14">
        <v>0.85863913973806727</v>
      </c>
      <c r="O30" s="14">
        <v>3.2462080121800359</v>
      </c>
      <c r="P30" s="14"/>
      <c r="Q30" s="14">
        <v>2.3977405281285877</v>
      </c>
    </row>
    <row r="31" spans="1:17" ht="15.75" customHeight="1">
      <c r="A31" s="122"/>
      <c r="B31" s="13">
        <v>3</v>
      </c>
      <c r="C31" s="14">
        <v>5</v>
      </c>
      <c r="D31" s="14">
        <v>0.39268599999999998</v>
      </c>
      <c r="E31" s="14">
        <v>-0.93474496865755763</v>
      </c>
      <c r="F31" s="14">
        <v>104.60146536412078</v>
      </c>
      <c r="G31" s="14">
        <v>4.1448582908024756</v>
      </c>
      <c r="H31" s="14">
        <v>6.0777078359018901</v>
      </c>
      <c r="I31" s="14">
        <v>12.121172295965303</v>
      </c>
      <c r="J31" s="14">
        <v>9.4749111900532856</v>
      </c>
      <c r="K31" s="14">
        <v>12.848069105691058</v>
      </c>
      <c r="L31" s="14">
        <v>3.523649544691009</v>
      </c>
      <c r="M31" s="14">
        <v>3.2334289403928498</v>
      </c>
      <c r="N31" s="14">
        <v>0.77986101807552211</v>
      </c>
      <c r="O31" s="14">
        <v>3.1121362641545338</v>
      </c>
      <c r="P31" s="14"/>
      <c r="Q31" s="14">
        <v>1.9608450057405284</v>
      </c>
    </row>
    <row r="32" spans="1:17" ht="15.75" customHeight="1">
      <c r="A32" s="142" t="s">
        <v>24</v>
      </c>
      <c r="B32" s="10">
        <v>1</v>
      </c>
      <c r="C32" s="11">
        <v>0</v>
      </c>
      <c r="D32" s="11">
        <v>8.4147000000000007E-3</v>
      </c>
      <c r="E32" s="11">
        <v>-4.7777751025987518</v>
      </c>
      <c r="F32" s="11">
        <v>139.93117229129663</v>
      </c>
      <c r="G32" s="11">
        <v>0</v>
      </c>
      <c r="H32" s="11">
        <v>-4.5995224658170741E-3</v>
      </c>
      <c r="I32" s="11">
        <v>0</v>
      </c>
      <c r="J32" s="11">
        <v>2.0537300177619896E-2</v>
      </c>
      <c r="K32" s="11">
        <v>7.4974593495934956</v>
      </c>
      <c r="L32" s="11">
        <v>3.9546211652373797</v>
      </c>
      <c r="M32" s="11">
        <v>3.0578889417521919</v>
      </c>
      <c r="N32" s="11">
        <v>1.0056714495159249</v>
      </c>
      <c r="O32" s="11">
        <v>2.6418193929013225</v>
      </c>
      <c r="P32" s="11"/>
      <c r="Q32" s="11">
        <v>3.1597060849598164</v>
      </c>
    </row>
    <row r="33" spans="1:17" ht="15.75" customHeight="1">
      <c r="A33" s="121"/>
      <c r="B33" s="10">
        <v>1</v>
      </c>
      <c r="C33" s="11">
        <v>2</v>
      </c>
      <c r="D33" s="11">
        <v>1.6028000000000001E-2</v>
      </c>
      <c r="E33" s="11">
        <v>-4.1334180862082386</v>
      </c>
      <c r="F33" s="11">
        <v>134.84125222024866</v>
      </c>
      <c r="G33" s="11">
        <v>0</v>
      </c>
      <c r="H33" s="11">
        <v>0.18424354243542496</v>
      </c>
      <c r="I33" s="11">
        <v>0</v>
      </c>
      <c r="J33" s="11">
        <v>8.8809946714031973E-2</v>
      </c>
      <c r="K33" s="11">
        <v>7.5321815718157179</v>
      </c>
      <c r="L33" s="11">
        <v>3.9967040933604459</v>
      </c>
      <c r="M33" s="11">
        <v>3.1283681098348399</v>
      </c>
      <c r="N33" s="11">
        <v>1.0186174621304154</v>
      </c>
      <c r="O33" s="11">
        <v>2.666636216576268</v>
      </c>
      <c r="P33" s="11"/>
      <c r="Q33" s="11">
        <v>2.9661079219288178</v>
      </c>
    </row>
    <row r="34" spans="1:17" ht="15.75" customHeight="1">
      <c r="A34" s="121"/>
      <c r="B34" s="10">
        <v>1</v>
      </c>
      <c r="C34" s="11">
        <v>3</v>
      </c>
      <c r="D34" s="11">
        <v>2.2038499999999999E-2</v>
      </c>
      <c r="E34" s="11">
        <v>-3.8149643550897046</v>
      </c>
      <c r="F34" s="11">
        <v>139.46492007104794</v>
      </c>
      <c r="G34" s="11">
        <v>0</v>
      </c>
      <c r="H34" s="11">
        <v>0.4490579552854328</v>
      </c>
      <c r="I34" s="11">
        <v>0</v>
      </c>
      <c r="J34" s="11">
        <v>0.16263321492007105</v>
      </c>
      <c r="K34" s="11">
        <v>7.6778455284552845</v>
      </c>
      <c r="L34" s="11">
        <v>3.9941013173017419</v>
      </c>
      <c r="M34" s="11">
        <v>3.0629456942839668</v>
      </c>
      <c r="N34" s="11">
        <v>1.0055019039812167</v>
      </c>
      <c r="O34" s="11">
        <v>2.652263773908079</v>
      </c>
      <c r="P34" s="11"/>
      <c r="Q34" s="11">
        <v>2.7190723306544204</v>
      </c>
    </row>
    <row r="35" spans="1:17" ht="15.75" customHeight="1">
      <c r="A35" s="121"/>
      <c r="B35" s="10">
        <v>1</v>
      </c>
      <c r="C35" s="11">
        <v>4</v>
      </c>
      <c r="D35" s="11">
        <v>2.9251099999999999E-2</v>
      </c>
      <c r="E35" s="11">
        <v>-3.5318380991737843</v>
      </c>
      <c r="F35" s="11">
        <v>135.85701598579041</v>
      </c>
      <c r="G35" s="11">
        <v>0</v>
      </c>
      <c r="H35" s="11">
        <v>0.41432819622313843</v>
      </c>
      <c r="I35" s="11">
        <v>0</v>
      </c>
      <c r="J35" s="11">
        <v>0.2481127886323268</v>
      </c>
      <c r="K35" s="11">
        <v>7.6278794037940383</v>
      </c>
      <c r="L35" s="11">
        <v>3.9788524445230307</v>
      </c>
      <c r="M35" s="11">
        <v>3.0445565146469109</v>
      </c>
      <c r="N35" s="11">
        <v>1.0013722591715433</v>
      </c>
      <c r="O35" s="11">
        <v>2.6336739937196691</v>
      </c>
      <c r="P35" s="11"/>
      <c r="Q35" s="11">
        <v>2.4421216991963264</v>
      </c>
    </row>
    <row r="36" spans="1:17" ht="15.75" customHeight="1">
      <c r="A36" s="121"/>
      <c r="B36" s="10">
        <v>1</v>
      </c>
      <c r="C36" s="11">
        <v>5</v>
      </c>
      <c r="D36" s="11">
        <v>3.9268600000000001E-2</v>
      </c>
      <c r="E36" s="11">
        <v>-3.2373300616516034</v>
      </c>
      <c r="F36" s="11">
        <v>139.39831261101244</v>
      </c>
      <c r="G36" s="11">
        <v>0</v>
      </c>
      <c r="H36" s="11">
        <v>0.18207293249403023</v>
      </c>
      <c r="I36" s="11">
        <v>0</v>
      </c>
      <c r="J36" s="11">
        <v>0.36800621669626998</v>
      </c>
      <c r="K36" s="11">
        <v>7.6922425474254741</v>
      </c>
      <c r="L36" s="11">
        <v>4.0301582530280262</v>
      </c>
      <c r="M36" s="11">
        <v>3.0980602188540751</v>
      </c>
      <c r="N36" s="11">
        <v>1.0128165827643341</v>
      </c>
      <c r="O36" s="11">
        <v>2.6666971167570654</v>
      </c>
      <c r="P36" s="11"/>
      <c r="Q36" s="11">
        <v>2.0670309988518945</v>
      </c>
    </row>
    <row r="37" spans="1:17" ht="15.75" customHeight="1">
      <c r="A37" s="121"/>
      <c r="B37" s="13">
        <v>2</v>
      </c>
      <c r="C37" s="14">
        <v>1.9</v>
      </c>
      <c r="D37" s="14">
        <v>1.16203E-2</v>
      </c>
      <c r="E37" s="14">
        <v>-4.4550017103357016</v>
      </c>
      <c r="F37" s="23">
        <v>116.28552397868563</v>
      </c>
      <c r="G37" s="14">
        <v>0</v>
      </c>
      <c r="H37" s="24">
        <v>0</v>
      </c>
      <c r="I37" s="14">
        <v>0</v>
      </c>
      <c r="J37" s="14">
        <v>6.9937833037300182E-2</v>
      </c>
      <c r="K37" s="14">
        <v>7.2645663956639561</v>
      </c>
      <c r="L37" s="14">
        <v>3.7225497303509858</v>
      </c>
      <c r="M37" s="14">
        <v>3.4885502616733506</v>
      </c>
      <c r="N37" s="14">
        <v>0.94417486199826073</v>
      </c>
      <c r="O37" s="14">
        <v>3.363730136073841</v>
      </c>
      <c r="P37" s="14"/>
      <c r="Q37" s="14">
        <v>2.769092996555683</v>
      </c>
    </row>
    <row r="38" spans="1:17" ht="15.75" customHeight="1">
      <c r="A38" s="121"/>
      <c r="B38" s="13">
        <v>2</v>
      </c>
      <c r="C38" s="14">
        <v>3</v>
      </c>
      <c r="D38" s="14">
        <v>1.7230099999999998E-2</v>
      </c>
      <c r="E38" s="14">
        <v>-4.0610974246286133</v>
      </c>
      <c r="F38" s="23">
        <v>119.72135879218473</v>
      </c>
      <c r="G38" s="14">
        <v>0</v>
      </c>
      <c r="H38" s="24">
        <v>0</v>
      </c>
      <c r="I38" s="14">
        <v>0</v>
      </c>
      <c r="J38" s="14">
        <v>0.12433392539964476</v>
      </c>
      <c r="K38" s="14">
        <v>7.4923780487804885</v>
      </c>
      <c r="L38" s="14">
        <v>3.7041181151091864</v>
      </c>
      <c r="M38" s="14">
        <v>3.4882240195745258</v>
      </c>
      <c r="N38" s="14">
        <v>0.93343294133497423</v>
      </c>
      <c r="O38" s="14">
        <v>3.3347111999238743</v>
      </c>
      <c r="P38" s="14"/>
      <c r="Q38" s="14">
        <v>2.6160734787600464</v>
      </c>
    </row>
    <row r="39" spans="1:17" ht="15.75" customHeight="1">
      <c r="A39" s="121"/>
      <c r="B39" s="13">
        <v>2</v>
      </c>
      <c r="C39" s="14">
        <v>4</v>
      </c>
      <c r="D39" s="14">
        <v>2.5244099999999998E-2</v>
      </c>
      <c r="E39" s="14">
        <v>-3.6791628139306427</v>
      </c>
      <c r="F39" s="23">
        <v>117.32349023090586</v>
      </c>
      <c r="G39" s="14">
        <v>0</v>
      </c>
      <c r="H39" s="24">
        <v>0</v>
      </c>
      <c r="I39" s="14">
        <v>0</v>
      </c>
      <c r="J39" s="14">
        <v>0.16207815275310836</v>
      </c>
      <c r="K39" s="14">
        <v>7.3018292682926838</v>
      </c>
      <c r="L39" s="14">
        <v>3.6377473256122359</v>
      </c>
      <c r="M39" s="14">
        <v>3.4236933324271051</v>
      </c>
      <c r="N39" s="14">
        <v>0.91265150293790642</v>
      </c>
      <c r="O39" s="14">
        <v>3.2801598629745929</v>
      </c>
      <c r="P39" s="14"/>
      <c r="Q39" s="14">
        <v>2.3802433983926519</v>
      </c>
    </row>
    <row r="40" spans="1:17" ht="15.75" customHeight="1">
      <c r="A40" s="121"/>
      <c r="B40" s="13">
        <v>2</v>
      </c>
      <c r="C40" s="14">
        <v>5</v>
      </c>
      <c r="D40" s="14">
        <v>3.3258099999999999E-2</v>
      </c>
      <c r="E40" s="14">
        <v>-3.4034569325255775</v>
      </c>
      <c r="F40" s="23">
        <v>117.91185612788632</v>
      </c>
      <c r="G40" s="14">
        <v>0</v>
      </c>
      <c r="H40" s="24">
        <v>0</v>
      </c>
      <c r="I40" s="14">
        <v>0</v>
      </c>
      <c r="J40" s="14">
        <v>0.20315275310834816</v>
      </c>
      <c r="K40" s="14">
        <v>7.400914634146341</v>
      </c>
      <c r="L40" s="14">
        <v>3.7318291928211473</v>
      </c>
      <c r="M40" s="14">
        <v>3.5002732277577651</v>
      </c>
      <c r="N40" s="14">
        <v>0.93524950063541734</v>
      </c>
      <c r="O40" s="14">
        <v>3.3620706061471117</v>
      </c>
      <c r="P40" s="14"/>
      <c r="Q40" s="14">
        <v>2.1309115958668201</v>
      </c>
    </row>
    <row r="41" spans="1:17" ht="15.75" customHeight="1">
      <c r="A41" s="121"/>
      <c r="B41" s="10">
        <v>3</v>
      </c>
      <c r="C41" s="11">
        <v>1.9</v>
      </c>
      <c r="D41" s="11">
        <v>1.0818899999999999E-2</v>
      </c>
      <c r="E41" s="11">
        <v>-4.5264606743178462</v>
      </c>
      <c r="F41" s="27">
        <v>114.67584369449376</v>
      </c>
      <c r="G41" s="11">
        <v>0</v>
      </c>
      <c r="H41" s="28">
        <v>0</v>
      </c>
      <c r="I41" s="11">
        <v>0</v>
      </c>
      <c r="J41" s="11">
        <v>4.8845470692717587E-2</v>
      </c>
      <c r="K41" s="11">
        <v>7.286585365853659</v>
      </c>
      <c r="L41" s="11">
        <v>3.6375492883034215</v>
      </c>
      <c r="M41" s="11">
        <v>3.4258465302793444</v>
      </c>
      <c r="N41" s="11">
        <v>0.92891576387453934</v>
      </c>
      <c r="O41" s="11">
        <v>3.311858407079646</v>
      </c>
      <c r="P41" s="11"/>
      <c r="Q41" s="11">
        <v>2.7844225028702638</v>
      </c>
    </row>
    <row r="42" spans="1:17" ht="15.75" customHeight="1">
      <c r="A42" s="121"/>
      <c r="B42" s="10">
        <v>3</v>
      </c>
      <c r="C42" s="11">
        <v>3</v>
      </c>
      <c r="D42" s="11">
        <v>1.6028000000000001E-2</v>
      </c>
      <c r="E42" s="11">
        <v>-4.1334180862082386</v>
      </c>
      <c r="F42" s="27">
        <v>116.63521314387212</v>
      </c>
      <c r="G42" s="11">
        <v>0</v>
      </c>
      <c r="H42" s="28">
        <v>0</v>
      </c>
      <c r="I42" s="11">
        <v>0</v>
      </c>
      <c r="J42" s="11">
        <v>8.8809946714031973E-2</v>
      </c>
      <c r="K42" s="11">
        <v>7.3390921409214096</v>
      </c>
      <c r="L42" s="11">
        <v>3.7155901334983641</v>
      </c>
      <c r="M42" s="11">
        <v>3.477447155576701</v>
      </c>
      <c r="N42" s="11">
        <v>0.93739304060994022</v>
      </c>
      <c r="O42" s="11">
        <v>3.3684955752212393</v>
      </c>
      <c r="P42" s="11"/>
      <c r="Q42" s="11">
        <v>2.7011894374282437</v>
      </c>
    </row>
    <row r="43" spans="1:17" ht="15.75" customHeight="1">
      <c r="A43" s="121"/>
      <c r="B43" s="10">
        <v>3</v>
      </c>
      <c r="C43" s="11">
        <v>4</v>
      </c>
      <c r="D43" s="11">
        <v>2.4042000000000001E-2</v>
      </c>
      <c r="E43" s="11">
        <v>-3.7279529781000744</v>
      </c>
      <c r="F43" s="27">
        <v>115.952486678508</v>
      </c>
      <c r="G43" s="11">
        <v>0</v>
      </c>
      <c r="H43" s="28">
        <v>0</v>
      </c>
      <c r="I43" s="11">
        <v>0</v>
      </c>
      <c r="J43" s="11">
        <v>0.13099467140319715</v>
      </c>
      <c r="K43" s="11">
        <v>7.4949186991869921</v>
      </c>
      <c r="L43" s="11">
        <v>3.6383131464945628</v>
      </c>
      <c r="M43" s="11">
        <v>3.4183429620063897</v>
      </c>
      <c r="N43" s="11">
        <v>0.91187643763638404</v>
      </c>
      <c r="O43" s="11">
        <v>3.2713445618041677</v>
      </c>
      <c r="P43" s="11"/>
      <c r="Q43" s="11">
        <v>2.4685924225028701</v>
      </c>
    </row>
    <row r="44" spans="1:17" ht="15.75" customHeight="1">
      <c r="A44" s="122"/>
      <c r="B44" s="10">
        <v>3</v>
      </c>
      <c r="C44" s="11">
        <v>5</v>
      </c>
      <c r="D44" s="11">
        <v>3.08539E-2</v>
      </c>
      <c r="E44" s="11">
        <v>-3.4784921184684916</v>
      </c>
      <c r="F44" s="27">
        <v>115.12544404973357</v>
      </c>
      <c r="G44" s="11">
        <v>0</v>
      </c>
      <c r="H44" s="28">
        <v>0</v>
      </c>
      <c r="I44" s="11">
        <v>0</v>
      </c>
      <c r="J44" s="11">
        <v>0.19649200710479572</v>
      </c>
      <c r="K44" s="11">
        <v>7.4271680216802167</v>
      </c>
      <c r="L44" s="11">
        <v>3.6568720714348864</v>
      </c>
      <c r="M44" s="11">
        <v>3.425128797661932</v>
      </c>
      <c r="N44" s="11">
        <v>0.91817384321125295</v>
      </c>
      <c r="O44" s="11">
        <v>3.2926291749928631</v>
      </c>
      <c r="P44" s="11"/>
      <c r="Q44" s="11">
        <v>2.2412307692307691</v>
      </c>
    </row>
    <row r="45" spans="1:17" ht="15.75" customHeight="1">
      <c r="A45" s="141" t="s">
        <v>26</v>
      </c>
      <c r="B45" s="13">
        <v>1</v>
      </c>
      <c r="C45" s="14">
        <v>0</v>
      </c>
      <c r="D45" s="14">
        <v>2.2439199999999999E-2</v>
      </c>
      <c r="E45" s="14">
        <v>-3.7969458495870261</v>
      </c>
      <c r="F45" s="14">
        <v>125.13321492007105</v>
      </c>
      <c r="G45" s="14">
        <v>20.889347377565425</v>
      </c>
      <c r="H45" s="14">
        <v>3.4990232255225351E-3</v>
      </c>
      <c r="I45" s="14">
        <v>0.83322381390458666</v>
      </c>
      <c r="J45" s="14">
        <v>0.29473801065719357</v>
      </c>
      <c r="K45" s="14">
        <v>7.4830623306233059</v>
      </c>
      <c r="L45" s="14">
        <v>2.082552571309598</v>
      </c>
      <c r="M45" s="14">
        <v>3.7385624613208384</v>
      </c>
      <c r="N45" s="14">
        <v>2.8762699653367774</v>
      </c>
      <c r="O45" s="14">
        <v>0.3011554968636514</v>
      </c>
      <c r="P45" s="14"/>
      <c r="Q45" s="14">
        <v>0.94325447195270296</v>
      </c>
    </row>
    <row r="46" spans="1:17" ht="15.75" customHeight="1">
      <c r="A46" s="121"/>
      <c r="B46" s="13">
        <v>1</v>
      </c>
      <c r="C46" s="14">
        <v>2</v>
      </c>
      <c r="D46" s="14">
        <v>6.0505699999999996E-2</v>
      </c>
      <c r="E46" s="14">
        <v>-2.805017703507251</v>
      </c>
      <c r="F46" s="14">
        <v>127.65874777975135</v>
      </c>
      <c r="G46" s="14">
        <v>17.108263655119991</v>
      </c>
      <c r="H46" s="14">
        <v>0.68507054482309115</v>
      </c>
      <c r="I46" s="14">
        <v>2.5680115652516751</v>
      </c>
      <c r="J46" s="14">
        <v>1.3043960923623448</v>
      </c>
      <c r="K46" s="14">
        <v>8.2359417344173433</v>
      </c>
      <c r="L46" s="14">
        <v>2.0440349781386633</v>
      </c>
      <c r="M46" s="14">
        <v>3.9393298558924941</v>
      </c>
      <c r="N46" s="14">
        <v>3.032061442261945</v>
      </c>
      <c r="O46" s="14">
        <v>0.22013865962363818</v>
      </c>
      <c r="P46" s="14"/>
      <c r="Q46" s="14">
        <v>0.9883899153710437</v>
      </c>
    </row>
    <row r="47" spans="1:17" ht="15.75" customHeight="1">
      <c r="A47" s="121"/>
      <c r="B47" s="13">
        <v>1</v>
      </c>
      <c r="C47" s="14">
        <v>3</v>
      </c>
      <c r="D47" s="14">
        <v>0.1093911</v>
      </c>
      <c r="E47" s="14">
        <v>-2.2128257451372155</v>
      </c>
      <c r="F47" s="14">
        <v>118.95537300177619</v>
      </c>
      <c r="G47" s="14">
        <v>12.257031165164515</v>
      </c>
      <c r="H47" s="14">
        <v>-1.6309702626438067</v>
      </c>
      <c r="I47" s="14">
        <v>4.455250361414115</v>
      </c>
      <c r="J47" s="14">
        <v>2.4894538188277089</v>
      </c>
      <c r="K47" s="14">
        <v>8.4781504065040671</v>
      </c>
      <c r="L47" s="14">
        <v>1.8733083489485736</v>
      </c>
      <c r="M47" s="14">
        <v>3.6893360445583943</v>
      </c>
      <c r="N47" s="14">
        <v>2.8134901107863795</v>
      </c>
      <c r="O47" s="14">
        <v>0.19379333113238695</v>
      </c>
      <c r="P47" s="14"/>
      <c r="Q47" s="14">
        <v>0.90741981215263035</v>
      </c>
    </row>
    <row r="48" spans="1:17" ht="15.75" customHeight="1">
      <c r="A48" s="121"/>
      <c r="B48" s="13">
        <v>1</v>
      </c>
      <c r="C48" s="14">
        <v>4</v>
      </c>
      <c r="D48" s="14">
        <v>0.20796330000000002</v>
      </c>
      <c r="E48" s="14">
        <v>-1.5703936571562864</v>
      </c>
      <c r="F48" s="14">
        <v>136.67295737122555</v>
      </c>
      <c r="G48" s="14">
        <v>9.9695949614507526</v>
      </c>
      <c r="H48" s="14">
        <v>1.9071239418276491</v>
      </c>
      <c r="I48" s="14">
        <v>8.7435931134183189</v>
      </c>
      <c r="J48" s="14">
        <v>5.1648534635879217</v>
      </c>
      <c r="K48" s="14">
        <v>11.465955284552845</v>
      </c>
      <c r="L48" s="14">
        <v>2.2118988132417234</v>
      </c>
      <c r="M48" s="14">
        <v>3.7823287065688271</v>
      </c>
      <c r="N48" s="14">
        <v>2.8519540542377491</v>
      </c>
      <c r="O48" s="14">
        <v>0.24315615714757347</v>
      </c>
      <c r="P48" s="14"/>
      <c r="Q48" s="14">
        <v>0.90984189121988779</v>
      </c>
    </row>
    <row r="49" spans="1:17" ht="15.75" customHeight="1">
      <c r="A49" s="121"/>
      <c r="B49" s="13">
        <v>1</v>
      </c>
      <c r="C49" s="14">
        <v>5</v>
      </c>
      <c r="D49" s="14">
        <v>0.34560375000000004</v>
      </c>
      <c r="E49" s="14">
        <v>-1.0624623914166602</v>
      </c>
      <c r="F49" s="14">
        <v>129.63476909413853</v>
      </c>
      <c r="G49" s="14">
        <v>5.2036051688565532</v>
      </c>
      <c r="H49" s="14">
        <v>1.7378163663989525</v>
      </c>
      <c r="I49" s="14">
        <v>11.72295965304245</v>
      </c>
      <c r="J49" s="14">
        <v>6.7895204262877442</v>
      </c>
      <c r="K49" s="14">
        <v>12.971714092140919</v>
      </c>
      <c r="L49" s="14">
        <v>2.2564022485946285</v>
      </c>
      <c r="M49" s="14">
        <v>3.8972893643356028</v>
      </c>
      <c r="N49" s="14">
        <v>2.8754869842995991</v>
      </c>
      <c r="O49" s="14">
        <v>0.28611422911852097</v>
      </c>
      <c r="P49" s="14"/>
      <c r="Q49" s="14">
        <v>0.89304477288845807</v>
      </c>
    </row>
    <row r="50" spans="1:17" ht="15.75" customHeight="1">
      <c r="A50" s="121"/>
      <c r="B50" s="10">
        <v>2</v>
      </c>
      <c r="C50" s="11">
        <v>2</v>
      </c>
      <c r="D50" s="11">
        <v>6.8519700000000003E-2</v>
      </c>
      <c r="E50" s="11">
        <v>-2.6806339838195155</v>
      </c>
      <c r="F50" s="11">
        <v>115.12544404973357</v>
      </c>
      <c r="G50" s="11">
        <v>15.215550005429471</v>
      </c>
      <c r="H50" s="11">
        <v>1.4564792706750573</v>
      </c>
      <c r="I50" s="11">
        <v>2.9162833486660529</v>
      </c>
      <c r="J50" s="11">
        <v>1.3809946714031971</v>
      </c>
      <c r="K50" s="11">
        <v>7.7413617886178852</v>
      </c>
      <c r="L50" s="11">
        <v>3.654283440898241</v>
      </c>
      <c r="M50" s="11">
        <v>3.4196261809284305</v>
      </c>
      <c r="N50" s="11">
        <v>0.90836442298886078</v>
      </c>
      <c r="O50" s="11">
        <v>3.297790465315444</v>
      </c>
      <c r="P50" s="11"/>
      <c r="Q50" s="11">
        <v>2.7577313432835817</v>
      </c>
    </row>
    <row r="51" spans="1:17" ht="15.75" customHeight="1">
      <c r="A51" s="121"/>
      <c r="B51" s="10">
        <v>2</v>
      </c>
      <c r="C51" s="11">
        <v>3</v>
      </c>
      <c r="D51" s="11">
        <v>0.1141995</v>
      </c>
      <c r="E51" s="11">
        <v>-2.169808360053525</v>
      </c>
      <c r="F51" s="11">
        <v>108.37588809946715</v>
      </c>
      <c r="G51" s="11">
        <v>11.374742100119448</v>
      </c>
      <c r="H51" s="11">
        <v>1.5042326893857165</v>
      </c>
      <c r="I51" s="11">
        <v>5.1189380996188723</v>
      </c>
      <c r="J51" s="11">
        <v>2.4800177619893424</v>
      </c>
      <c r="K51" s="11">
        <v>8.1902100271002709</v>
      </c>
      <c r="L51" s="11">
        <v>3.6560374856334543</v>
      </c>
      <c r="M51" s="11">
        <v>3.4259879018555019</v>
      </c>
      <c r="N51" s="11">
        <v>0.88707434798766871</v>
      </c>
      <c r="O51" s="11">
        <v>3.289964792082976</v>
      </c>
      <c r="P51" s="11"/>
      <c r="Q51" s="11">
        <v>2.6077520091848454</v>
      </c>
    </row>
    <row r="52" spans="1:17" ht="15.75" customHeight="1">
      <c r="A52" s="121"/>
      <c r="B52" s="10">
        <v>2</v>
      </c>
      <c r="C52" s="11">
        <v>4</v>
      </c>
      <c r="D52" s="11">
        <v>0.20676120000000001</v>
      </c>
      <c r="E52" s="11">
        <v>-1.5761907748406125</v>
      </c>
      <c r="F52" s="11">
        <v>107.76531971580818</v>
      </c>
      <c r="G52" s="11">
        <v>7.352589857747855</v>
      </c>
      <c r="H52" s="11">
        <v>1.3457781636639901</v>
      </c>
      <c r="I52" s="11">
        <v>8.8421605992903132</v>
      </c>
      <c r="J52" s="11">
        <v>4.4349467140319714</v>
      </c>
      <c r="K52" s="11">
        <v>10.529302168021681</v>
      </c>
      <c r="L52" s="11">
        <v>3.5254884625585712</v>
      </c>
      <c r="M52" s="11">
        <v>3.2705879154489228</v>
      </c>
      <c r="N52" s="11">
        <v>0.83327997190388292</v>
      </c>
      <c r="O52" s="11">
        <v>3.1316090969645063</v>
      </c>
      <c r="P52" s="11"/>
      <c r="Q52" s="11">
        <v>2.3132123995407579</v>
      </c>
    </row>
    <row r="53" spans="1:17" ht="15.75" customHeight="1">
      <c r="A53" s="121"/>
      <c r="B53" s="10">
        <v>2</v>
      </c>
      <c r="C53" s="11">
        <v>5</v>
      </c>
      <c r="D53" s="11">
        <v>0.34059499999999998</v>
      </c>
      <c r="E53" s="11">
        <v>-1.0770611908378132</v>
      </c>
      <c r="F53" s="11">
        <v>104.86789520426288</v>
      </c>
      <c r="G53" s="11">
        <v>4.1426865023346728</v>
      </c>
      <c r="H53" s="11">
        <v>1.8602127197742533</v>
      </c>
      <c r="I53" s="11">
        <v>12.330135366013931</v>
      </c>
      <c r="J53" s="11">
        <v>6.4476021314387211</v>
      </c>
      <c r="K53" s="11">
        <v>13.017445799457995</v>
      </c>
      <c r="L53" s="11">
        <v>3.5458155777561666</v>
      </c>
      <c r="M53" s="11">
        <v>3.2979052538571336</v>
      </c>
      <c r="N53" s="11">
        <v>0.80823567434844179</v>
      </c>
      <c r="O53" s="11">
        <v>3.1572785231706155</v>
      </c>
      <c r="P53" s="11"/>
      <c r="Q53" s="11">
        <v>1.6465671641791044</v>
      </c>
    </row>
    <row r="54" spans="1:17" ht="15.75" customHeight="1">
      <c r="A54" s="121"/>
      <c r="B54" s="13">
        <v>3</v>
      </c>
      <c r="C54" s="14">
        <v>2</v>
      </c>
      <c r="D54" s="14">
        <v>7.3328099999999993E-2</v>
      </c>
      <c r="E54" s="14">
        <v>-2.6128113874807544</v>
      </c>
      <c r="F54" s="14">
        <v>109.75244227353464</v>
      </c>
      <c r="G54" s="14">
        <v>13.813660549462481</v>
      </c>
      <c r="H54" s="14">
        <v>0.39505100933362414</v>
      </c>
      <c r="I54" s="14">
        <v>2.9675384413194901</v>
      </c>
      <c r="J54" s="14">
        <v>1.3676731793960923</v>
      </c>
      <c r="K54" s="14">
        <v>7.774390243902439</v>
      </c>
      <c r="L54" s="14">
        <v>3.7488179648130133</v>
      </c>
      <c r="M54" s="14">
        <v>3.4918344321348469</v>
      </c>
      <c r="N54" s="14">
        <v>0.91893679811743911</v>
      </c>
      <c r="O54" s="14">
        <v>3.3492054429536586</v>
      </c>
      <c r="P54" s="14"/>
      <c r="Q54" s="14">
        <v>2.7774236509758903</v>
      </c>
    </row>
    <row r="55" spans="1:17" ht="15.75" customHeight="1">
      <c r="A55" s="121"/>
      <c r="B55" s="13">
        <v>3</v>
      </c>
      <c r="C55" s="14">
        <v>3</v>
      </c>
      <c r="D55" s="14">
        <v>0.1230149</v>
      </c>
      <c r="E55" s="14">
        <v>-2.095449792734978</v>
      </c>
      <c r="F55" s="14">
        <v>111.36212255772647</v>
      </c>
      <c r="G55" s="14">
        <v>10.373547616462156</v>
      </c>
      <c r="H55" s="14">
        <v>0.9528977642717642</v>
      </c>
      <c r="I55" s="14">
        <v>5.2437902483900638</v>
      </c>
      <c r="J55" s="14">
        <v>2.5677175843694497</v>
      </c>
      <c r="K55" s="14">
        <v>8.378218157181573</v>
      </c>
      <c r="L55" s="14">
        <v>3.6851772610732914</v>
      </c>
      <c r="M55" s="14">
        <v>3.4134384557873987</v>
      </c>
      <c r="N55" s="14">
        <v>0.89047736907716524</v>
      </c>
      <c r="O55" s="14">
        <v>3.2953849081739461</v>
      </c>
      <c r="P55" s="14"/>
      <c r="Q55" s="14">
        <v>2.5528266360505167</v>
      </c>
    </row>
    <row r="56" spans="1:17" ht="15.75" customHeight="1">
      <c r="A56" s="121"/>
      <c r="B56" s="13">
        <v>3</v>
      </c>
      <c r="C56" s="14">
        <v>4</v>
      </c>
      <c r="D56" s="14">
        <v>0.22599479999999997</v>
      </c>
      <c r="E56" s="14">
        <v>-1.4872432888241165</v>
      </c>
      <c r="F56" s="14">
        <v>110.96247779751333</v>
      </c>
      <c r="G56" s="14">
        <v>6.7303724617222285</v>
      </c>
      <c r="H56" s="14">
        <v>1.0484046016930755</v>
      </c>
      <c r="I56" s="14">
        <v>9.2535155736627654</v>
      </c>
      <c r="J56" s="14">
        <v>4.6913854351687387</v>
      </c>
      <c r="K56" s="14">
        <v>11.209349593495935</v>
      </c>
      <c r="L56" s="14">
        <v>3.6254831579877997</v>
      </c>
      <c r="M56" s="14">
        <v>3.3519961938421803</v>
      </c>
      <c r="N56" s="14">
        <v>0.84405822375317807</v>
      </c>
      <c r="O56" s="14">
        <v>3.19246360262632</v>
      </c>
      <c r="P56" s="14"/>
      <c r="Q56" s="14">
        <v>2.3138185993111366</v>
      </c>
    </row>
    <row r="57" spans="1:17" ht="15.75" customHeight="1">
      <c r="A57" s="122"/>
      <c r="B57" s="13">
        <v>3</v>
      </c>
      <c r="C57" s="14">
        <v>5</v>
      </c>
      <c r="D57" s="14">
        <v>0.348609</v>
      </c>
      <c r="E57" s="14">
        <v>-1.0538043286735459</v>
      </c>
      <c r="F57" s="14">
        <v>106.34991119005329</v>
      </c>
      <c r="G57" s="14">
        <v>3.6562058855467474</v>
      </c>
      <c r="H57" s="14">
        <v>1.3305838940742341</v>
      </c>
      <c r="I57" s="14">
        <v>12.272309107635694</v>
      </c>
      <c r="J57" s="14">
        <v>6.6773978685612789</v>
      </c>
      <c r="K57" s="14">
        <v>12.848069105691058</v>
      </c>
      <c r="L57" s="14">
        <v>3.5215984439925729</v>
      </c>
      <c r="M57" s="14">
        <v>3.2540148168286551</v>
      </c>
      <c r="N57" s="14">
        <v>0.78894381457773699</v>
      </c>
      <c r="O57" s="14">
        <v>3.0785498144447616</v>
      </c>
      <c r="P57" s="14"/>
      <c r="Q57" s="14">
        <v>1.3383605051664753</v>
      </c>
    </row>
    <row r="58" spans="1:17" ht="15.75" customHeight="1">
      <c r="A58" s="39"/>
      <c r="B58" s="39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</row>
    <row r="59" spans="1:17" ht="15.75" customHeight="1">
      <c r="A59" s="39"/>
      <c r="B59" s="39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</row>
    <row r="60" spans="1:17" ht="15.75" customHeight="1">
      <c r="A60" s="125" t="s">
        <v>25</v>
      </c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7"/>
      <c r="Q60" s="127"/>
    </row>
    <row r="61" spans="1:17" ht="15.75" customHeight="1">
      <c r="A61" s="3" t="s">
        <v>4</v>
      </c>
      <c r="B61" s="3" t="s">
        <v>5</v>
      </c>
      <c r="C61" s="5" t="s">
        <v>6</v>
      </c>
      <c r="D61" s="5" t="s">
        <v>7</v>
      </c>
      <c r="E61" s="5" t="s">
        <v>8</v>
      </c>
      <c r="F61" s="6" t="s">
        <v>9</v>
      </c>
      <c r="G61" s="6" t="s">
        <v>10</v>
      </c>
      <c r="H61" s="5" t="s">
        <v>11</v>
      </c>
      <c r="I61" s="6" t="s">
        <v>12</v>
      </c>
      <c r="J61" s="6" t="s">
        <v>13</v>
      </c>
      <c r="K61" s="6" t="s">
        <v>14</v>
      </c>
      <c r="L61" s="7" t="s">
        <v>15</v>
      </c>
      <c r="M61" s="8" t="s">
        <v>16</v>
      </c>
      <c r="N61" s="7" t="s">
        <v>17</v>
      </c>
      <c r="O61" s="7" t="s">
        <v>18</v>
      </c>
      <c r="P61" s="7"/>
      <c r="Q61" s="8" t="s">
        <v>19</v>
      </c>
    </row>
    <row r="62" spans="1:17" ht="15.75" customHeight="1">
      <c r="A62" s="142" t="s">
        <v>20</v>
      </c>
      <c r="B62" s="10">
        <v>1</v>
      </c>
      <c r="C62" s="11">
        <v>2</v>
      </c>
      <c r="D62" s="11">
        <v>7.9739299999999999E-2</v>
      </c>
      <c r="E62" s="11">
        <v>-2.528992715597683</v>
      </c>
      <c r="F62" s="11">
        <v>133.94760213143871</v>
      </c>
      <c r="G62" s="11">
        <v>0</v>
      </c>
      <c r="H62" s="11">
        <v>1.6447015411330597</v>
      </c>
      <c r="I62" s="11">
        <v>0</v>
      </c>
      <c r="J62" s="11">
        <v>2.6648534635879217</v>
      </c>
      <c r="K62" s="11">
        <v>7.5533536585365839</v>
      </c>
      <c r="L62" s="11">
        <v>3.8596764211829191</v>
      </c>
      <c r="M62" s="11">
        <v>2.9731421192143004</v>
      </c>
      <c r="N62" s="11">
        <v>0.96628844388232038</v>
      </c>
      <c r="O62" s="11">
        <v>2.5747682938433725</v>
      </c>
      <c r="P62" s="11"/>
      <c r="Q62" s="11">
        <v>2.6232284730195179</v>
      </c>
    </row>
    <row r="63" spans="1:17" ht="15.75" customHeight="1">
      <c r="A63" s="121"/>
      <c r="B63" s="47">
        <v>1</v>
      </c>
      <c r="C63" s="48">
        <v>5</v>
      </c>
      <c r="D63" s="48">
        <v>0.63110250000000012</v>
      </c>
      <c r="E63" s="48">
        <v>-0.46028698906244159</v>
      </c>
      <c r="F63" s="48">
        <v>107.38787744227353</v>
      </c>
      <c r="G63" s="48">
        <v>0</v>
      </c>
      <c r="H63" s="48">
        <v>18.150019535489484</v>
      </c>
      <c r="I63" s="48">
        <v>0</v>
      </c>
      <c r="J63" s="48">
        <v>23.445825932504441</v>
      </c>
      <c r="K63" s="48">
        <v>7.1358401084010845</v>
      </c>
      <c r="L63" s="48">
        <v>3.620970736451242</v>
      </c>
      <c r="M63" s="48">
        <v>2.622279616665534</v>
      </c>
      <c r="N63" s="48">
        <v>0.78004267400556626</v>
      </c>
      <c r="O63" s="48">
        <v>2.354309639356742</v>
      </c>
      <c r="P63" s="48"/>
      <c r="Q63" s="48">
        <v>1.8268656716417912E-2</v>
      </c>
    </row>
    <row r="64" spans="1:17" ht="15.75" customHeight="1">
      <c r="A64" s="121"/>
      <c r="B64" s="50">
        <v>2</v>
      </c>
      <c r="C64" s="52">
        <v>2</v>
      </c>
      <c r="D64" s="52">
        <v>7.8937900000000005E-2</v>
      </c>
      <c r="E64" s="52">
        <v>-2.5390938115841868</v>
      </c>
      <c r="F64" s="52">
        <v>111.75066607460037</v>
      </c>
      <c r="G64" s="52">
        <v>0</v>
      </c>
      <c r="H64" s="52">
        <v>2.1662687215107432</v>
      </c>
      <c r="I64" s="52">
        <v>0</v>
      </c>
      <c r="J64" s="52">
        <v>1.9993339253996449</v>
      </c>
      <c r="K64" s="52">
        <v>7.4644308943089426</v>
      </c>
      <c r="L64" s="52">
        <v>3.7843232251790293</v>
      </c>
      <c r="M64" s="52">
        <v>3.5500142730918234</v>
      </c>
      <c r="N64" s="52">
        <v>0.93884628805029446</v>
      </c>
      <c r="O64" s="52">
        <v>3.3927186221334091</v>
      </c>
      <c r="P64" s="52"/>
      <c r="Q64" s="52">
        <v>2.5270264064293917</v>
      </c>
    </row>
    <row r="65" spans="1:17" ht="15.75" customHeight="1">
      <c r="A65" s="121"/>
      <c r="B65" s="13">
        <v>2</v>
      </c>
      <c r="C65" s="14">
        <v>5</v>
      </c>
      <c r="D65" s="14">
        <v>0.68519699999999994</v>
      </c>
      <c r="E65" s="14">
        <v>-0.37804889082546977</v>
      </c>
      <c r="F65" s="14">
        <v>94.793516873889871</v>
      </c>
      <c r="G65" s="14">
        <v>0</v>
      </c>
      <c r="H65" s="14">
        <v>19.235945300629474</v>
      </c>
      <c r="I65" s="14">
        <v>0</v>
      </c>
      <c r="J65" s="14">
        <v>18.798845470692719</v>
      </c>
      <c r="K65" s="14">
        <v>6.6294037940379402</v>
      </c>
      <c r="L65" s="14">
        <v>3.3937512156308021</v>
      </c>
      <c r="M65" s="14">
        <v>3.0944606810303816</v>
      </c>
      <c r="N65" s="14">
        <v>0.69686847883594871</v>
      </c>
      <c r="O65" s="14">
        <v>3.019948615472452</v>
      </c>
      <c r="P65" s="14"/>
      <c r="Q65" s="14">
        <v>3.8282433983926521E-2</v>
      </c>
    </row>
    <row r="66" spans="1:17" ht="15.75" customHeight="1">
      <c r="A66" s="121"/>
      <c r="B66" s="10">
        <v>3</v>
      </c>
      <c r="C66" s="11">
        <v>2</v>
      </c>
      <c r="D66" s="11">
        <v>7.9739299999999999E-2</v>
      </c>
      <c r="E66" s="11">
        <v>-2.528992715597683</v>
      </c>
      <c r="F66" s="11">
        <v>111.81172291296627</v>
      </c>
      <c r="G66" s="11">
        <v>0</v>
      </c>
      <c r="H66" s="11">
        <v>1.436943781202519</v>
      </c>
      <c r="I66" s="11">
        <v>0</v>
      </c>
      <c r="J66" s="11">
        <v>1.9205150976909415</v>
      </c>
      <c r="K66" s="11">
        <v>7.2256097560975601</v>
      </c>
      <c r="L66" s="11">
        <v>3.658244187074529</v>
      </c>
      <c r="M66" s="11">
        <v>3.4359926595527766</v>
      </c>
      <c r="N66" s="11">
        <v>0.90415000541183299</v>
      </c>
      <c r="O66" s="11">
        <v>3.3011856503948991</v>
      </c>
      <c r="P66" s="11"/>
      <c r="Q66" s="11">
        <v>2.4487531572904708</v>
      </c>
    </row>
    <row r="67" spans="1:17" ht="15.75" customHeight="1">
      <c r="A67" s="122"/>
      <c r="B67" s="10">
        <v>3</v>
      </c>
      <c r="C67" s="11">
        <v>5</v>
      </c>
      <c r="D67" s="11">
        <v>0.61707800000000002</v>
      </c>
      <c r="E67" s="11">
        <v>-0.48275984491450036</v>
      </c>
      <c r="F67" s="11">
        <v>93.816607460035527</v>
      </c>
      <c r="G67" s="11">
        <v>0</v>
      </c>
      <c r="H67" s="11">
        <v>21.369654873019314</v>
      </c>
      <c r="I67" s="11">
        <v>0</v>
      </c>
      <c r="J67" s="11">
        <v>20.353019538188278</v>
      </c>
      <c r="K67" s="11">
        <v>6.8707655826558272</v>
      </c>
      <c r="L67" s="11">
        <v>3.3721368579259132</v>
      </c>
      <c r="M67" s="11">
        <v>3.0761693740229727</v>
      </c>
      <c r="N67" s="11">
        <v>0.6795748342957314</v>
      </c>
      <c r="O67" s="11">
        <v>2.9939442382719572</v>
      </c>
      <c r="P67" s="11"/>
      <c r="Q67" s="11">
        <v>3.704247990815155E-2</v>
      </c>
    </row>
    <row r="68" spans="1:17" ht="15.75" customHeight="1">
      <c r="A68" s="141" t="s">
        <v>22</v>
      </c>
      <c r="B68" s="54">
        <v>1</v>
      </c>
      <c r="C68" s="55">
        <v>2</v>
      </c>
      <c r="D68" s="55">
        <v>7.1324600000000002E-2</v>
      </c>
      <c r="E68" s="55">
        <v>-2.6405139900300902</v>
      </c>
      <c r="F68" s="55">
        <v>135.50732682060391</v>
      </c>
      <c r="G68" s="55">
        <v>18.334781192311869</v>
      </c>
      <c r="H68" s="55">
        <v>0.16874538745387468</v>
      </c>
      <c r="I68" s="55">
        <v>2.5929819950059141</v>
      </c>
      <c r="J68" s="55">
        <v>1.7828596802841918</v>
      </c>
      <c r="K68" s="55">
        <v>8.0165989159891602</v>
      </c>
      <c r="L68" s="55">
        <v>4.1748669436831403</v>
      </c>
      <c r="M68" s="55">
        <v>3.1963025895466592</v>
      </c>
      <c r="N68" s="55">
        <v>1.0444368249873788</v>
      </c>
      <c r="O68" s="55">
        <v>2.7896698068322392</v>
      </c>
      <c r="P68" s="55"/>
      <c r="Q68" s="55">
        <v>3.249451205510907</v>
      </c>
    </row>
    <row r="69" spans="1:17" ht="15.75" customHeight="1">
      <c r="A69" s="121"/>
      <c r="B69" s="50">
        <v>1</v>
      </c>
      <c r="C69" s="52">
        <v>5</v>
      </c>
      <c r="D69" s="52">
        <v>0.50989074999999995</v>
      </c>
      <c r="E69" s="52">
        <v>-0.67355879189749757</v>
      </c>
      <c r="F69" s="52">
        <v>124.71691829484902</v>
      </c>
      <c r="G69" s="52">
        <v>3.6138560104245845</v>
      </c>
      <c r="H69" s="52">
        <v>5.0721532450618625</v>
      </c>
      <c r="I69" s="52">
        <v>12.987251938493888</v>
      </c>
      <c r="J69" s="52">
        <v>13.321492007104796</v>
      </c>
      <c r="K69" s="52">
        <v>13.318936314363144</v>
      </c>
      <c r="L69" s="52">
        <v>3.802740694898771</v>
      </c>
      <c r="M69" s="52">
        <v>2.7868470060490722</v>
      </c>
      <c r="N69" s="52">
        <v>0.82585629956273909</v>
      </c>
      <c r="O69" s="52">
        <v>2.4811647159577506</v>
      </c>
      <c r="P69" s="52"/>
      <c r="Q69" s="52">
        <v>1.9284133180252585</v>
      </c>
    </row>
    <row r="70" spans="1:17" ht="15.75" customHeight="1">
      <c r="A70" s="121"/>
      <c r="B70" s="56">
        <v>2</v>
      </c>
      <c r="C70" s="57">
        <v>2</v>
      </c>
      <c r="D70" s="57">
        <v>7.2927400000000003E-2</v>
      </c>
      <c r="E70" s="57">
        <v>-2.6182908532453797</v>
      </c>
      <c r="F70" s="57">
        <v>112.50555062167</v>
      </c>
      <c r="G70" s="57">
        <v>14.382669128026899</v>
      </c>
      <c r="H70" s="57">
        <v>2.0837855437377897</v>
      </c>
      <c r="I70" s="57">
        <v>2.6140097253252725</v>
      </c>
      <c r="J70" s="57">
        <v>1.7040408525754884</v>
      </c>
      <c r="K70" s="57">
        <v>6.9817073170731705</v>
      </c>
      <c r="L70" s="57">
        <v>3.4618477588188488</v>
      </c>
      <c r="M70" s="57">
        <v>3.230481886766805</v>
      </c>
      <c r="N70" s="57">
        <v>0.85576897604336732</v>
      </c>
      <c r="O70" s="57">
        <v>3.1057265201256068</v>
      </c>
      <c r="P70" s="57"/>
      <c r="Q70" s="57">
        <v>2.551733639494834</v>
      </c>
    </row>
    <row r="71" spans="1:17" ht="15.75" customHeight="1">
      <c r="A71" s="121"/>
      <c r="B71" s="56">
        <v>2</v>
      </c>
      <c r="C71" s="57">
        <v>5</v>
      </c>
      <c r="D71" s="57">
        <v>0.43676300000000001</v>
      </c>
      <c r="E71" s="57">
        <v>-0.82836456509898582</v>
      </c>
      <c r="F71" s="57">
        <v>101.89831261101243</v>
      </c>
      <c r="G71" s="57">
        <v>2.7266804213269626</v>
      </c>
      <c r="H71" s="57">
        <v>5.3896244844801373</v>
      </c>
      <c r="I71" s="57">
        <v>13.406492311736102</v>
      </c>
      <c r="J71" s="57">
        <v>9.4660301953818831</v>
      </c>
      <c r="K71" s="57">
        <v>13.450203252032521</v>
      </c>
      <c r="L71" s="57">
        <v>3.4764317920608256</v>
      </c>
      <c r="M71" s="57">
        <v>3.1784462720043498</v>
      </c>
      <c r="N71" s="57">
        <v>0.76426282888238461</v>
      </c>
      <c r="O71" s="57">
        <v>3.070221714720716</v>
      </c>
      <c r="P71" s="57"/>
      <c r="Q71" s="57">
        <v>1.8975706084959816</v>
      </c>
    </row>
    <row r="72" spans="1:17" ht="15.75" customHeight="1">
      <c r="A72" s="121"/>
      <c r="B72" s="50">
        <v>3</v>
      </c>
      <c r="C72" s="52">
        <v>2</v>
      </c>
      <c r="D72" s="52">
        <v>7.0523199999999994E-2</v>
      </c>
      <c r="E72" s="52">
        <v>-2.6518135452840235</v>
      </c>
      <c r="F72" s="52">
        <v>112.13365896980461</v>
      </c>
      <c r="G72" s="52">
        <v>14.771419263763708</v>
      </c>
      <c r="H72" s="52">
        <v>1.7147818537008916</v>
      </c>
      <c r="I72" s="52">
        <v>2.4589302142200022</v>
      </c>
      <c r="J72" s="52">
        <v>1.6596358792184724</v>
      </c>
      <c r="K72" s="52">
        <v>7.3373983739837403</v>
      </c>
      <c r="L72" s="52">
        <v>3.6546795155158702</v>
      </c>
      <c r="M72" s="52">
        <v>3.4060327601440896</v>
      </c>
      <c r="N72" s="52">
        <v>0.89340808474854672</v>
      </c>
      <c r="O72" s="52">
        <v>3.2733390427252829</v>
      </c>
      <c r="P72" s="52"/>
      <c r="Q72" s="52">
        <v>2.732050516647532</v>
      </c>
    </row>
    <row r="73" spans="1:17" ht="15.75" customHeight="1">
      <c r="A73" s="122"/>
      <c r="B73" s="50">
        <v>3</v>
      </c>
      <c r="C73" s="52">
        <v>5</v>
      </c>
      <c r="D73" s="52">
        <v>0.39268599999999998</v>
      </c>
      <c r="E73" s="52">
        <v>-0.93474496865755763</v>
      </c>
      <c r="F73" s="52">
        <v>104.60146536412078</v>
      </c>
      <c r="G73" s="52">
        <v>4.1448582908024756</v>
      </c>
      <c r="H73" s="52">
        <v>6.0777078359018901</v>
      </c>
      <c r="I73" s="52">
        <v>12.121172295965303</v>
      </c>
      <c r="J73" s="52">
        <v>9.4749111900532856</v>
      </c>
      <c r="K73" s="52">
        <v>12.848069105691058</v>
      </c>
      <c r="L73" s="52">
        <v>3.523649544691009</v>
      </c>
      <c r="M73" s="52">
        <v>3.2334289403928498</v>
      </c>
      <c r="N73" s="52">
        <v>0.77986101807552211</v>
      </c>
      <c r="O73" s="52">
        <v>3.1121362641545338</v>
      </c>
      <c r="P73" s="52"/>
      <c r="Q73" s="52">
        <v>1.9608450057405284</v>
      </c>
    </row>
    <row r="74" spans="1:17" ht="15.75" customHeight="1">
      <c r="A74" s="142" t="s">
        <v>24</v>
      </c>
      <c r="B74" s="47">
        <v>1</v>
      </c>
      <c r="C74" s="48">
        <v>2</v>
      </c>
      <c r="D74" s="48">
        <v>1.6028000000000001E-2</v>
      </c>
      <c r="E74" s="48">
        <v>-4.1334180862082386</v>
      </c>
      <c r="F74" s="48">
        <v>134.84125222024866</v>
      </c>
      <c r="G74" s="48">
        <v>0</v>
      </c>
      <c r="H74" s="62">
        <v>0.18424354243542496</v>
      </c>
      <c r="I74" s="48">
        <v>0</v>
      </c>
      <c r="J74" s="48">
        <v>8.8809946714031973E-2</v>
      </c>
      <c r="K74" s="48">
        <v>7.5321815718157179</v>
      </c>
      <c r="L74" s="48">
        <v>3.9967040933604459</v>
      </c>
      <c r="M74" s="48">
        <v>3.1283681098348399</v>
      </c>
      <c r="N74" s="48">
        <v>1.0186174621304154</v>
      </c>
      <c r="O74" s="48">
        <v>2.666636216576268</v>
      </c>
      <c r="P74" s="48"/>
      <c r="Q74" s="48">
        <v>2.9661079219288178</v>
      </c>
    </row>
    <row r="75" spans="1:17" ht="15.75" customHeight="1">
      <c r="A75" s="121"/>
      <c r="B75" s="56">
        <v>1</v>
      </c>
      <c r="C75" s="57">
        <v>4</v>
      </c>
      <c r="D75" s="57">
        <v>2.9251099999999999E-2</v>
      </c>
      <c r="E75" s="57">
        <v>-3.5318380991737843</v>
      </c>
      <c r="F75" s="57">
        <v>135.85701598579041</v>
      </c>
      <c r="G75" s="57">
        <v>0</v>
      </c>
      <c r="H75" s="63">
        <v>0.41432819622313843</v>
      </c>
      <c r="I75" s="57">
        <v>0</v>
      </c>
      <c r="J75" s="57">
        <v>0.2481127886323268</v>
      </c>
      <c r="K75" s="57">
        <v>7.6278794037940383</v>
      </c>
      <c r="L75" s="57">
        <v>3.9788524445230307</v>
      </c>
      <c r="M75" s="57">
        <v>3.0445565146469109</v>
      </c>
      <c r="N75" s="57">
        <v>1.0013722591715433</v>
      </c>
      <c r="O75" s="57">
        <v>2.6336739937196691</v>
      </c>
      <c r="P75" s="57"/>
      <c r="Q75" s="57">
        <v>2.4421216991963264</v>
      </c>
    </row>
    <row r="76" spans="1:17" ht="15.75" customHeight="1">
      <c r="A76" s="121"/>
      <c r="B76" s="50">
        <v>2</v>
      </c>
      <c r="C76" s="52">
        <v>1.9</v>
      </c>
      <c r="D76" s="52">
        <v>1.16203E-2</v>
      </c>
      <c r="E76" s="52">
        <v>-4.4550017103357016</v>
      </c>
      <c r="F76" s="64">
        <v>116.28552397868563</v>
      </c>
      <c r="G76" s="52">
        <v>0</v>
      </c>
      <c r="H76" s="65">
        <v>0</v>
      </c>
      <c r="I76" s="52">
        <v>0</v>
      </c>
      <c r="J76" s="52">
        <v>6.9937833037300182E-2</v>
      </c>
      <c r="K76" s="52">
        <v>7.2645663956639561</v>
      </c>
      <c r="L76" s="52">
        <v>3.7225497303509858</v>
      </c>
      <c r="M76" s="52">
        <v>3.4885502616733506</v>
      </c>
      <c r="N76" s="52">
        <v>0.94417486199826073</v>
      </c>
      <c r="O76" s="52">
        <v>3.363730136073841</v>
      </c>
      <c r="P76" s="52"/>
      <c r="Q76" s="52">
        <v>2.769092996555683</v>
      </c>
    </row>
    <row r="77" spans="1:17" ht="15.75" customHeight="1">
      <c r="A77" s="121"/>
      <c r="B77" s="50">
        <v>2</v>
      </c>
      <c r="C77" s="52">
        <v>4</v>
      </c>
      <c r="D77" s="52">
        <v>2.5244099999999998E-2</v>
      </c>
      <c r="E77" s="52">
        <v>-3.6791628139306427</v>
      </c>
      <c r="F77" s="64">
        <v>117.32349023090586</v>
      </c>
      <c r="G77" s="52">
        <v>0</v>
      </c>
      <c r="H77" s="65">
        <v>0</v>
      </c>
      <c r="I77" s="52">
        <v>0</v>
      </c>
      <c r="J77" s="52">
        <v>0.16207815275310836</v>
      </c>
      <c r="K77" s="52">
        <v>7.3018292682926838</v>
      </c>
      <c r="L77" s="52">
        <v>3.6377473256122359</v>
      </c>
      <c r="M77" s="52">
        <v>3.4236933324271051</v>
      </c>
      <c r="N77" s="52">
        <v>0.91265150293790642</v>
      </c>
      <c r="O77" s="52">
        <v>3.2801598629745929</v>
      </c>
      <c r="P77" s="52"/>
      <c r="Q77" s="52">
        <v>2.3802433983926519</v>
      </c>
    </row>
    <row r="78" spans="1:17" ht="15.75" customHeight="1">
      <c r="A78" s="121"/>
      <c r="B78" s="56">
        <v>3</v>
      </c>
      <c r="C78" s="57">
        <v>1.9</v>
      </c>
      <c r="D78" s="57">
        <v>1.0818899999999999E-2</v>
      </c>
      <c r="E78" s="57">
        <v>-4.5264606743178462</v>
      </c>
      <c r="F78" s="68">
        <v>114.67584369449376</v>
      </c>
      <c r="G78" s="57">
        <v>0</v>
      </c>
      <c r="H78" s="63">
        <v>0</v>
      </c>
      <c r="I78" s="57">
        <v>0</v>
      </c>
      <c r="J78" s="57">
        <v>4.8845470692717587E-2</v>
      </c>
      <c r="K78" s="57">
        <v>7.286585365853659</v>
      </c>
      <c r="L78" s="57">
        <v>3.6375492883034215</v>
      </c>
      <c r="M78" s="57">
        <v>3.4258465302793444</v>
      </c>
      <c r="N78" s="57">
        <v>0.92891576387453934</v>
      </c>
      <c r="O78" s="57">
        <v>3.311858407079646</v>
      </c>
      <c r="P78" s="57"/>
      <c r="Q78" s="57">
        <v>2.7844225028702638</v>
      </c>
    </row>
    <row r="79" spans="1:17" ht="15.75" customHeight="1">
      <c r="A79" s="122"/>
      <c r="B79" s="56">
        <v>3</v>
      </c>
      <c r="C79" s="57">
        <v>4</v>
      </c>
      <c r="D79" s="57">
        <v>2.4042000000000001E-2</v>
      </c>
      <c r="E79" s="57">
        <v>-3.7279529781000744</v>
      </c>
      <c r="F79" s="68">
        <v>115.952486678508</v>
      </c>
      <c r="G79" s="57">
        <v>0</v>
      </c>
      <c r="H79" s="63">
        <v>0</v>
      </c>
      <c r="I79" s="57">
        <v>0</v>
      </c>
      <c r="J79" s="57">
        <v>0.13099467140319715</v>
      </c>
      <c r="K79" s="57">
        <v>7.4949186991869921</v>
      </c>
      <c r="L79" s="57">
        <v>3.6383131464945628</v>
      </c>
      <c r="M79" s="57">
        <v>3.4183429620063897</v>
      </c>
      <c r="N79" s="57">
        <v>0.91187643763638404</v>
      </c>
      <c r="O79" s="57">
        <v>3.2713445618041677</v>
      </c>
      <c r="P79" s="57"/>
      <c r="Q79" s="57">
        <v>2.4685924225028701</v>
      </c>
    </row>
    <row r="80" spans="1:17" ht="15.75" customHeight="1">
      <c r="A80" s="141" t="s">
        <v>26</v>
      </c>
      <c r="B80" s="54">
        <v>1</v>
      </c>
      <c r="C80" s="55">
        <v>2</v>
      </c>
      <c r="D80" s="55">
        <v>6.0505699999999996E-2</v>
      </c>
      <c r="E80" s="55">
        <v>-2.805017703507251</v>
      </c>
      <c r="F80" s="55">
        <v>127.65874777975135</v>
      </c>
      <c r="G80" s="55">
        <v>17.108263655119991</v>
      </c>
      <c r="H80" s="71">
        <v>0.68507054482309115</v>
      </c>
      <c r="I80" s="55">
        <v>2.5680115652516751</v>
      </c>
      <c r="J80" s="55">
        <v>1.3043960923623448</v>
      </c>
      <c r="K80" s="55">
        <v>8.2359417344173433</v>
      </c>
      <c r="L80" s="55">
        <v>3.9393298558924941</v>
      </c>
      <c r="M80" s="55">
        <v>3.032061442261945</v>
      </c>
      <c r="N80" s="55">
        <v>0.9883899153710437</v>
      </c>
      <c r="O80" s="55">
        <v>2.6299743077362261</v>
      </c>
      <c r="P80" s="55"/>
      <c r="Q80" s="55">
        <v>3.0663329506314585</v>
      </c>
    </row>
    <row r="81" spans="1:17" ht="15.75" customHeight="1">
      <c r="A81" s="121"/>
      <c r="B81" s="50">
        <v>1</v>
      </c>
      <c r="C81" s="52">
        <v>5</v>
      </c>
      <c r="D81" s="52">
        <v>0.34560374999999999</v>
      </c>
      <c r="E81" s="52">
        <v>-1.06246239141666</v>
      </c>
      <c r="F81" s="52">
        <v>129.63476909413853</v>
      </c>
      <c r="G81" s="52">
        <v>5.2036051688565532</v>
      </c>
      <c r="H81" s="65">
        <v>1.7378163663989525</v>
      </c>
      <c r="I81" s="52">
        <v>11.72295965304245</v>
      </c>
      <c r="J81" s="52">
        <v>6.7895204262877442</v>
      </c>
      <c r="K81" s="52">
        <v>12.971714092140919</v>
      </c>
      <c r="L81" s="52">
        <v>3.8972893643356028</v>
      </c>
      <c r="M81" s="52">
        <v>2.8754869842995991</v>
      </c>
      <c r="N81" s="52">
        <v>0.89304477288845807</v>
      </c>
      <c r="O81" s="52">
        <v>2.5183442763345703</v>
      </c>
      <c r="P81" s="52"/>
      <c r="Q81" s="52">
        <v>1.7654374282433984</v>
      </c>
    </row>
    <row r="82" spans="1:17" ht="15.75" customHeight="1">
      <c r="A82" s="121"/>
      <c r="B82" s="56">
        <v>2</v>
      </c>
      <c r="C82" s="57">
        <v>2</v>
      </c>
      <c r="D82" s="57">
        <v>6.8519700000000003E-2</v>
      </c>
      <c r="E82" s="57">
        <v>-2.6806339838195155</v>
      </c>
      <c r="F82" s="57">
        <v>115.12544404973357</v>
      </c>
      <c r="G82" s="57">
        <v>15.215550005429471</v>
      </c>
      <c r="H82" s="57">
        <v>1.4564792706750573</v>
      </c>
      <c r="I82" s="57">
        <v>2.9162833486660529</v>
      </c>
      <c r="J82" s="57">
        <v>1.3809946714031971</v>
      </c>
      <c r="K82" s="57">
        <v>7.7413617886178852</v>
      </c>
      <c r="L82" s="57">
        <v>3.654283440898241</v>
      </c>
      <c r="M82" s="57">
        <v>3.4196261809284305</v>
      </c>
      <c r="N82" s="57">
        <v>0.90836442298886078</v>
      </c>
      <c r="O82" s="57">
        <v>3.297790465315444</v>
      </c>
      <c r="P82" s="57"/>
      <c r="Q82" s="57">
        <v>2.7577313432835817</v>
      </c>
    </row>
    <row r="83" spans="1:17" ht="15.75" customHeight="1">
      <c r="A83" s="121"/>
      <c r="B83" s="56">
        <v>2</v>
      </c>
      <c r="C83" s="57">
        <v>5</v>
      </c>
      <c r="D83" s="57">
        <v>0.34059499999999998</v>
      </c>
      <c r="E83" s="57">
        <v>-1.0770611908378132</v>
      </c>
      <c r="F83" s="57">
        <v>104.86789520426288</v>
      </c>
      <c r="G83" s="57">
        <v>4.1426865023346728</v>
      </c>
      <c r="H83" s="57">
        <v>1.8602127197742533</v>
      </c>
      <c r="I83" s="57">
        <v>12.330135366013931</v>
      </c>
      <c r="J83" s="57">
        <v>6.4476021314387211</v>
      </c>
      <c r="K83" s="57">
        <v>13.017445799457995</v>
      </c>
      <c r="L83" s="57">
        <v>3.5458155777561666</v>
      </c>
      <c r="M83" s="57">
        <v>3.2979052538571336</v>
      </c>
      <c r="N83" s="57">
        <v>0.80823567434844179</v>
      </c>
      <c r="O83" s="57">
        <v>3.1572785231706155</v>
      </c>
      <c r="P83" s="57"/>
      <c r="Q83" s="57">
        <v>1.6465671641791044</v>
      </c>
    </row>
    <row r="84" spans="1:17" ht="15.75" customHeight="1">
      <c r="A84" s="121"/>
      <c r="B84" s="50">
        <v>3</v>
      </c>
      <c r="C84" s="52">
        <v>2</v>
      </c>
      <c r="D84" s="52">
        <v>7.3328099999999993E-2</v>
      </c>
      <c r="E84" s="52">
        <v>-2.6128113874807544</v>
      </c>
      <c r="F84" s="52">
        <v>109.75244227353464</v>
      </c>
      <c r="G84" s="52">
        <v>13.813660549462481</v>
      </c>
      <c r="H84" s="52">
        <v>0.39505100933362414</v>
      </c>
      <c r="I84" s="52">
        <v>2.9675384413194901</v>
      </c>
      <c r="J84" s="52">
        <v>1.3676731793960923</v>
      </c>
      <c r="K84" s="52">
        <v>7.774390243902439</v>
      </c>
      <c r="L84" s="52">
        <v>3.7488179648130133</v>
      </c>
      <c r="M84" s="52">
        <v>3.4918344321348469</v>
      </c>
      <c r="N84" s="52">
        <v>0.91893679811743911</v>
      </c>
      <c r="O84" s="52">
        <v>3.3492054429536586</v>
      </c>
      <c r="P84" s="52"/>
      <c r="Q84" s="52">
        <v>2.7774236509758903</v>
      </c>
    </row>
    <row r="85" spans="1:17" ht="15.75" customHeight="1">
      <c r="A85" s="122"/>
      <c r="B85" s="50">
        <v>3</v>
      </c>
      <c r="C85" s="52">
        <v>5</v>
      </c>
      <c r="D85" s="52">
        <v>0.348609</v>
      </c>
      <c r="E85" s="52">
        <v>-1.0538043286735459</v>
      </c>
      <c r="F85" s="52">
        <v>106.34991119005329</v>
      </c>
      <c r="G85" s="52">
        <v>3.6562058855467474</v>
      </c>
      <c r="H85" s="52">
        <v>1.3305838940742341</v>
      </c>
      <c r="I85" s="52">
        <v>12.272309107635694</v>
      </c>
      <c r="J85" s="52">
        <v>6.6773978685612789</v>
      </c>
      <c r="K85" s="52">
        <v>12.848069105691058</v>
      </c>
      <c r="L85" s="52">
        <v>3.5215984439925729</v>
      </c>
      <c r="M85" s="52">
        <v>3.2540148168286551</v>
      </c>
      <c r="N85" s="52">
        <v>0.78894381457773699</v>
      </c>
      <c r="O85" s="52">
        <v>3.0785498144447616</v>
      </c>
      <c r="P85" s="52"/>
      <c r="Q85" s="52">
        <v>1.3383605051664753</v>
      </c>
    </row>
    <row r="86" spans="1:17" ht="15.75" customHeight="1">
      <c r="A86" s="39"/>
      <c r="B86" s="39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</row>
    <row r="87" spans="1:17" ht="15.75" customHeight="1">
      <c r="A87" s="39"/>
      <c r="B87" s="39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</row>
    <row r="88" spans="1:17" ht="15.75" customHeight="1">
      <c r="A88" s="129" t="s">
        <v>27</v>
      </c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1"/>
      <c r="O88" s="42"/>
      <c r="P88" s="42"/>
      <c r="Q88" s="42"/>
    </row>
    <row r="89" spans="1:17" ht="15.75" customHeight="1">
      <c r="A89" s="3" t="s">
        <v>4</v>
      </c>
      <c r="B89" s="3" t="s">
        <v>5</v>
      </c>
      <c r="C89" s="58" t="s">
        <v>28</v>
      </c>
      <c r="D89" s="58" t="s">
        <v>9</v>
      </c>
      <c r="E89" s="58" t="s">
        <v>10</v>
      </c>
      <c r="F89" s="59" t="s">
        <v>11</v>
      </c>
      <c r="G89" s="58" t="s">
        <v>12</v>
      </c>
      <c r="H89" s="58" t="s">
        <v>13</v>
      </c>
      <c r="I89" s="58" t="s">
        <v>14</v>
      </c>
      <c r="J89" s="60" t="s">
        <v>15</v>
      </c>
      <c r="K89" s="61" t="s">
        <v>16</v>
      </c>
      <c r="L89" s="60" t="s">
        <v>17</v>
      </c>
      <c r="M89" s="60" t="s">
        <v>18</v>
      </c>
      <c r="N89" s="61" t="s">
        <v>19</v>
      </c>
      <c r="O89" s="42"/>
      <c r="P89" s="42"/>
      <c r="Q89" s="42"/>
    </row>
    <row r="90" spans="1:17" ht="15.75" customHeight="1">
      <c r="A90" s="140" t="s">
        <v>20</v>
      </c>
      <c r="B90" s="66">
        <v>1</v>
      </c>
      <c r="C90" s="22">
        <f>(LN(D63/D62))/(C63-C62)</f>
        <v>0.68956857551174711</v>
      </c>
      <c r="D90" s="22">
        <f t="shared" ref="D90:M90" si="0">SLOPE(F62:F63,$D62:$D63)*SLOPE($E62:$E63,$C62:$C63)</f>
        <v>-33.21721783371072</v>
      </c>
      <c r="E90" s="22">
        <f t="shared" si="0"/>
        <v>0</v>
      </c>
      <c r="F90" s="22">
        <f t="shared" si="0"/>
        <v>20.642561233206649</v>
      </c>
      <c r="G90" s="22">
        <f t="shared" si="0"/>
        <v>0</v>
      </c>
      <c r="H90" s="22">
        <f t="shared" si="0"/>
        <v>25.989956498982149</v>
      </c>
      <c r="I90" s="22">
        <f t="shared" si="0"/>
        <v>-0.52216800835418231</v>
      </c>
      <c r="J90" s="22">
        <f t="shared" si="0"/>
        <v>-0.29853994424542429</v>
      </c>
      <c r="K90" s="22">
        <f t="shared" si="0"/>
        <v>-0.43881012748591042</v>
      </c>
      <c r="L90" s="22">
        <f t="shared" si="0"/>
        <v>-0.23293036283343169</v>
      </c>
      <c r="M90" s="22">
        <f t="shared" si="0"/>
        <v>-0.27571909103397213</v>
      </c>
      <c r="N90" s="22">
        <f>SLOPE(Q62:Q63,$D62:$D63)*SLOPE($E62:$E63,$C62:$C63)</f>
        <v>-3.2579222367279335</v>
      </c>
      <c r="O90" s="42"/>
      <c r="P90" s="42"/>
      <c r="Q90" s="42"/>
    </row>
    <row r="91" spans="1:17" ht="15.75" customHeight="1">
      <c r="A91" s="121"/>
      <c r="B91" s="66">
        <v>2</v>
      </c>
      <c r="C91" s="22">
        <f>(LN(D65/D64))/(C65-C64)</f>
        <v>0.7203483069195723</v>
      </c>
      <c r="D91" s="22">
        <f t="shared" ref="D91:M91" si="1">SLOPE(F64:F65,$D64:$D65)*SLOPE($E64:$E65,$C64:$C65)</f>
        <v>-20.148239782156494</v>
      </c>
      <c r="E91" s="22">
        <f t="shared" si="1"/>
        <v>0</v>
      </c>
      <c r="F91" s="22">
        <f t="shared" si="1"/>
        <v>20.281943188040984</v>
      </c>
      <c r="G91" s="22">
        <f t="shared" si="1"/>
        <v>0</v>
      </c>
      <c r="H91" s="22">
        <f t="shared" si="1"/>
        <v>19.960936996620216</v>
      </c>
      <c r="I91" s="22">
        <f t="shared" si="1"/>
        <v>-0.99216714093392844</v>
      </c>
      <c r="J91" s="22">
        <f t="shared" si="1"/>
        <v>-0.4640720210356275</v>
      </c>
      <c r="K91" s="22">
        <f t="shared" si="1"/>
        <v>-0.54128219890239859</v>
      </c>
      <c r="L91" s="22">
        <f t="shared" si="1"/>
        <v>-0.28751453822245515</v>
      </c>
      <c r="M91" s="22">
        <f t="shared" si="1"/>
        <v>-0.44291993830462628</v>
      </c>
      <c r="N91" s="22">
        <f>SLOPE(Q64:Q65,$D64:$D65)*SLOPE($E64:$E65,$C64:$C65)</f>
        <v>-2.9570896451820379</v>
      </c>
      <c r="O91" s="42"/>
      <c r="P91" s="42"/>
      <c r="Q91" s="42"/>
    </row>
    <row r="92" spans="1:17" ht="15.75" customHeight="1">
      <c r="A92" s="121"/>
      <c r="B92" s="66">
        <v>3</v>
      </c>
      <c r="C92" s="22">
        <f>(LN(D67/D66))/(C67-C66)</f>
        <v>0.68207762356106072</v>
      </c>
      <c r="D92" s="22">
        <f t="shared" ref="D92:M92" si="2">SLOPE(F66:F67,$D66:$D67)*SLOPE($E66:$E67,$C66:$C67)</f>
        <v>-22.842325676229777</v>
      </c>
      <c r="E92" s="22">
        <f t="shared" si="2"/>
        <v>0</v>
      </c>
      <c r="F92" s="22">
        <f t="shared" si="2"/>
        <v>25.30183702129699</v>
      </c>
      <c r="G92" s="22">
        <f t="shared" si="2"/>
        <v>0</v>
      </c>
      <c r="H92" s="22">
        <f t="shared" si="2"/>
        <v>23.397530877737125</v>
      </c>
      <c r="I92" s="22">
        <f t="shared" si="2"/>
        <v>-0.45042590558920498</v>
      </c>
      <c r="J92" s="22">
        <f t="shared" si="2"/>
        <v>-0.36317392949566091</v>
      </c>
      <c r="K92" s="22">
        <f t="shared" si="2"/>
        <v>-0.45674620401638977</v>
      </c>
      <c r="L92" s="22">
        <f t="shared" si="2"/>
        <v>-0.28506731234078087</v>
      </c>
      <c r="M92" s="22">
        <f t="shared" si="2"/>
        <v>-0.39000074299573195</v>
      </c>
      <c r="N92" s="22">
        <f>SLOPE(Q66:Q67,$D66:$D67)*SLOPE($E66:$E67,$C66:$C67)</f>
        <v>-3.061335220310335</v>
      </c>
      <c r="O92" s="42"/>
      <c r="P92" s="42"/>
      <c r="Q92" s="42"/>
    </row>
    <row r="93" spans="1:17" ht="15.75" customHeight="1">
      <c r="A93" s="121"/>
      <c r="B93" s="77" t="s">
        <v>31</v>
      </c>
      <c r="C93" s="58">
        <f t="shared" ref="C93:N93" si="3">AVERAGE(C90:C92)</f>
        <v>0.69733150199746008</v>
      </c>
      <c r="D93" s="58">
        <f t="shared" si="3"/>
        <v>-25.402594430698997</v>
      </c>
      <c r="E93" s="58">
        <f t="shared" si="3"/>
        <v>0</v>
      </c>
      <c r="F93" s="58">
        <f t="shared" si="3"/>
        <v>22.075447147514875</v>
      </c>
      <c r="G93" s="58">
        <f t="shared" si="3"/>
        <v>0</v>
      </c>
      <c r="H93" s="58">
        <f t="shared" si="3"/>
        <v>23.116141457779833</v>
      </c>
      <c r="I93" s="58">
        <f t="shared" si="3"/>
        <v>-0.65492035162577189</v>
      </c>
      <c r="J93" s="58">
        <f t="shared" si="3"/>
        <v>-0.3752619649255709</v>
      </c>
      <c r="K93" s="58">
        <f t="shared" si="3"/>
        <v>-0.4789461768015662</v>
      </c>
      <c r="L93" s="58">
        <f t="shared" si="3"/>
        <v>-0.26850407113222258</v>
      </c>
      <c r="M93" s="58">
        <f t="shared" si="3"/>
        <v>-0.36954659077811014</v>
      </c>
      <c r="N93" s="58">
        <f t="shared" si="3"/>
        <v>-3.0921157007401021</v>
      </c>
      <c r="O93" s="42"/>
      <c r="P93" s="42"/>
      <c r="Q93" s="42"/>
    </row>
    <row r="94" spans="1:17" ht="15.75" customHeight="1">
      <c r="A94" s="122"/>
      <c r="B94" s="80" t="s">
        <v>32</v>
      </c>
      <c r="C94" s="22">
        <f t="shared" ref="C94:N94" si="4">STDEV(C90:C92)</f>
        <v>2.0281976528405739E-2</v>
      </c>
      <c r="D94" s="22">
        <f t="shared" si="4"/>
        <v>6.900418748114852</v>
      </c>
      <c r="E94" s="22">
        <f t="shared" si="4"/>
        <v>0</v>
      </c>
      <c r="F94" s="22">
        <f t="shared" si="4"/>
        <v>2.7999473310863565</v>
      </c>
      <c r="G94" s="22">
        <f t="shared" si="4"/>
        <v>0</v>
      </c>
      <c r="H94" s="22">
        <f t="shared" si="4"/>
        <v>3.0243435724488936</v>
      </c>
      <c r="I94" s="22">
        <f t="shared" si="4"/>
        <v>0.29425886562902426</v>
      </c>
      <c r="J94" s="22">
        <f t="shared" si="4"/>
        <v>8.3425461113712074E-2</v>
      </c>
      <c r="K94" s="22">
        <f t="shared" si="4"/>
        <v>5.4724404508805724E-2</v>
      </c>
      <c r="L94" s="22">
        <f t="shared" si="4"/>
        <v>3.0832025074986259E-2</v>
      </c>
      <c r="M94" s="22">
        <f t="shared" si="4"/>
        <v>8.5456480674155899E-2</v>
      </c>
      <c r="N94" s="22">
        <f t="shared" si="4"/>
        <v>0.15276007500544889</v>
      </c>
      <c r="O94" s="42"/>
      <c r="P94" s="42"/>
      <c r="Q94" s="42"/>
    </row>
    <row r="95" spans="1:17" ht="15.75" customHeight="1">
      <c r="A95" s="136" t="s">
        <v>22</v>
      </c>
      <c r="B95" s="66">
        <v>1</v>
      </c>
      <c r="C95" s="22">
        <f>(LN(D69/D68))/(C69-C68)</f>
        <v>0.65565173271086419</v>
      </c>
      <c r="D95" s="22">
        <f t="shared" ref="D95:M95" si="5">SLOPE(F68:F69,$D68:$D69)*SLOPE($E68:$E69,$C68:$C69)</f>
        <v>-16.131546054270888</v>
      </c>
      <c r="E95" s="22">
        <f t="shared" si="5"/>
        <v>-22.007626677552278</v>
      </c>
      <c r="F95" s="22">
        <f t="shared" si="5"/>
        <v>7.3305426285834985</v>
      </c>
      <c r="G95" s="22">
        <f t="shared" si="5"/>
        <v>15.539323084356486</v>
      </c>
      <c r="H95" s="22">
        <f t="shared" si="5"/>
        <v>17.25013268396004</v>
      </c>
      <c r="I95" s="22">
        <f t="shared" si="5"/>
        <v>7.9269380517888113</v>
      </c>
      <c r="J95" s="22">
        <f t="shared" si="5"/>
        <v>-0.5563247865861648</v>
      </c>
      <c r="K95" s="22">
        <f t="shared" si="5"/>
        <v>-0.61213174520726454</v>
      </c>
      <c r="L95" s="22">
        <f t="shared" si="5"/>
        <v>-0.32677556220769927</v>
      </c>
      <c r="M95" s="22">
        <f t="shared" si="5"/>
        <v>-0.46121183174301333</v>
      </c>
      <c r="N95" s="22">
        <f>SLOPE(Q68:Q69,$D68:$D69)*SLOPE($E68:$E69,$C68:$C69)</f>
        <v>-1.9749376004205188</v>
      </c>
      <c r="O95" s="42"/>
      <c r="P95" s="42"/>
      <c r="Q95" s="42"/>
    </row>
    <row r="96" spans="1:17" ht="15.75" customHeight="1">
      <c r="A96" s="121"/>
      <c r="B96" s="66">
        <v>2</v>
      </c>
      <c r="C96" s="22">
        <f>(LN(D71/D70))/(C71-C70)</f>
        <v>0.59664209604879803</v>
      </c>
      <c r="D96" s="22">
        <f t="shared" ref="D96:M96" si="6">SLOPE(F70:F71,$D70:$D71)*SLOPE($E70:$E71,$C70:$C71)</f>
        <v>-17.394462553876565</v>
      </c>
      <c r="E96" s="22">
        <f t="shared" si="6"/>
        <v>-19.114274506086169</v>
      </c>
      <c r="F96" s="22">
        <f t="shared" si="6"/>
        <v>5.4211371146865561</v>
      </c>
      <c r="G96" s="22">
        <f t="shared" si="6"/>
        <v>17.698239072609464</v>
      </c>
      <c r="H96" s="22">
        <f t="shared" si="6"/>
        <v>12.728632357582487</v>
      </c>
      <c r="I96" s="22">
        <f t="shared" si="6"/>
        <v>10.607474840057641</v>
      </c>
      <c r="J96" s="22">
        <f t="shared" si="6"/>
        <v>2.3915878936361452E-2</v>
      </c>
      <c r="K96" s="22">
        <f t="shared" si="6"/>
        <v>-8.5331502087918426E-2</v>
      </c>
      <c r="L96" s="22">
        <f t="shared" si="6"/>
        <v>-0.15005793672603362</v>
      </c>
      <c r="M96" s="22">
        <f t="shared" si="6"/>
        <v>-5.8223168696462657E-2</v>
      </c>
      <c r="N96" s="22">
        <f>SLOPE(Q70:Q71,$D70:$D71)*SLOPE($E70:$E71,$C70:$C71)</f>
        <v>-1.0727405508773469</v>
      </c>
      <c r="O96" s="42"/>
      <c r="P96" s="42"/>
      <c r="Q96" s="42"/>
    </row>
    <row r="97" spans="1:17" ht="15.75" customHeight="1">
      <c r="A97" s="121"/>
      <c r="B97" s="66">
        <v>3</v>
      </c>
      <c r="C97" s="22">
        <f>(LN(D73/D72))/(C73-C72)</f>
        <v>0.57235619220882195</v>
      </c>
      <c r="D97" s="22">
        <f t="shared" ref="D97:M97" si="7">SLOPE(F72:F73,$D72:$D73)*SLOPE($E72:$E73,$C72:$C73)</f>
        <v>-13.381736349227264</v>
      </c>
      <c r="E97" s="22">
        <f t="shared" si="7"/>
        <v>-18.879206335303035</v>
      </c>
      <c r="F97" s="22">
        <f t="shared" si="7"/>
        <v>7.751198158389168</v>
      </c>
      <c r="G97" s="22">
        <f t="shared" si="7"/>
        <v>17.16599211984618</v>
      </c>
      <c r="H97" s="22">
        <f t="shared" si="7"/>
        <v>13.884660854614594</v>
      </c>
      <c r="I97" s="22">
        <f t="shared" si="7"/>
        <v>9.7902877567385271</v>
      </c>
      <c r="J97" s="22">
        <f t="shared" si="7"/>
        <v>-0.23278856269734</v>
      </c>
      <c r="K97" s="22">
        <f t="shared" si="7"/>
        <v>-0.30664889004415619</v>
      </c>
      <c r="L97" s="22">
        <f t="shared" si="7"/>
        <v>-0.20172833957692693</v>
      </c>
      <c r="M97" s="22">
        <f t="shared" si="7"/>
        <v>-0.28639373793695549</v>
      </c>
      <c r="N97" s="22">
        <f>SLOPE(Q72:Q73,$D72:$D73)*SLOPE($E72:$E73,$C72:$C73)</f>
        <v>-1.3701279279705529</v>
      </c>
      <c r="O97" s="42"/>
      <c r="P97" s="42"/>
      <c r="Q97" s="42"/>
    </row>
    <row r="98" spans="1:17" ht="15.75" customHeight="1">
      <c r="A98" s="121"/>
      <c r="B98" s="77" t="s">
        <v>31</v>
      </c>
      <c r="C98" s="58">
        <f t="shared" ref="C98:N98" si="8">AVERAGE(C95:C97)</f>
        <v>0.60821667365616128</v>
      </c>
      <c r="D98" s="58">
        <f t="shared" si="8"/>
        <v>-15.635914985791572</v>
      </c>
      <c r="E98" s="58">
        <f t="shared" si="8"/>
        <v>-20.000369172980495</v>
      </c>
      <c r="F98" s="58">
        <f t="shared" si="8"/>
        <v>6.834292633886407</v>
      </c>
      <c r="G98" s="58">
        <f t="shared" si="8"/>
        <v>16.801184758937378</v>
      </c>
      <c r="H98" s="58">
        <f t="shared" si="8"/>
        <v>14.621141965385709</v>
      </c>
      <c r="I98" s="58">
        <f t="shared" si="8"/>
        <v>9.4415668828616592</v>
      </c>
      <c r="J98" s="58">
        <f t="shared" si="8"/>
        <v>-0.25506582344904777</v>
      </c>
      <c r="K98" s="58">
        <f t="shared" si="8"/>
        <v>-0.33470404577977969</v>
      </c>
      <c r="L98" s="58">
        <f t="shared" si="8"/>
        <v>-0.22618727950355325</v>
      </c>
      <c r="M98" s="58">
        <f t="shared" si="8"/>
        <v>-0.26860957945881053</v>
      </c>
      <c r="N98" s="58">
        <f t="shared" si="8"/>
        <v>-1.4726020264228061</v>
      </c>
      <c r="O98" s="42"/>
      <c r="P98" s="42"/>
      <c r="Q98" s="42"/>
    </row>
    <row r="99" spans="1:17" ht="15.75" customHeight="1">
      <c r="A99" s="122"/>
      <c r="B99" s="80" t="s">
        <v>32</v>
      </c>
      <c r="C99" s="22">
        <f t="shared" ref="C99:N99" si="9">STDEV(C95:C97)</f>
        <v>4.2837073919369167E-2</v>
      </c>
      <c r="D99" s="22">
        <f t="shared" si="9"/>
        <v>2.0517627824388724</v>
      </c>
      <c r="E99" s="22">
        <f t="shared" si="9"/>
        <v>1.7423048752941146</v>
      </c>
      <c r="F99" s="22">
        <f t="shared" si="9"/>
        <v>1.2417705745316983</v>
      </c>
      <c r="G99" s="22">
        <f t="shared" si="9"/>
        <v>1.124741245359802</v>
      </c>
      <c r="H99" s="22">
        <f t="shared" si="9"/>
        <v>2.3489986420281213</v>
      </c>
      <c r="I99" s="22">
        <f t="shared" si="9"/>
        <v>1.3738719206038628</v>
      </c>
      <c r="J99" s="22">
        <f t="shared" si="9"/>
        <v>0.29076109564633246</v>
      </c>
      <c r="K99" s="22">
        <f t="shared" si="9"/>
        <v>0.26451832235246597</v>
      </c>
      <c r="L99" s="22">
        <f t="shared" si="9"/>
        <v>9.0862311195128095E-2</v>
      </c>
      <c r="M99" s="22">
        <f t="shared" si="9"/>
        <v>0.20208209434681099</v>
      </c>
      <c r="N99" s="22">
        <f t="shared" si="9"/>
        <v>0.45974513014419588</v>
      </c>
      <c r="O99" s="42"/>
      <c r="P99" s="42"/>
      <c r="Q99" s="42"/>
    </row>
    <row r="100" spans="1:17" ht="15.75" customHeight="1">
      <c r="A100" s="136" t="s">
        <v>24</v>
      </c>
      <c r="B100" s="66">
        <v>1</v>
      </c>
      <c r="C100" s="22">
        <f>(LN(D75/D74))/(C75-C74)</f>
        <v>0.30078999351722741</v>
      </c>
      <c r="D100" s="86">
        <v>0</v>
      </c>
      <c r="E100" s="22">
        <f t="shared" ref="E100:M100" si="10">SLOPE(G74:G75,$D74:$D75)*SLOPE($E74:$E75,$C74:$C75)</f>
        <v>0</v>
      </c>
      <c r="F100" s="22">
        <f t="shared" si="10"/>
        <v>5.2338076185780782</v>
      </c>
      <c r="G100" s="22">
        <f t="shared" si="10"/>
        <v>0</v>
      </c>
      <c r="H100" s="22">
        <f t="shared" si="10"/>
        <v>3.6237115947001661</v>
      </c>
      <c r="I100" s="22">
        <f t="shared" si="10"/>
        <v>2.1768685301004824</v>
      </c>
      <c r="J100" s="22">
        <f t="shared" si="10"/>
        <v>-0.40607704230308561</v>
      </c>
      <c r="K100" s="22">
        <f t="shared" si="10"/>
        <v>-1.9064885823479851</v>
      </c>
      <c r="L100" s="22">
        <f t="shared" si="10"/>
        <v>-0.3922820281327683</v>
      </c>
      <c r="M100" s="22">
        <f t="shared" si="10"/>
        <v>-0.74980199796944569</v>
      </c>
      <c r="N100" s="22">
        <f>SLOPE(Q74:Q75,$D74:$D75)*SLOPE($E74:$E75,$C74:$C75)</f>
        <v>-11.919278576039085</v>
      </c>
      <c r="O100" s="42"/>
      <c r="P100" s="42"/>
      <c r="Q100" s="42"/>
    </row>
    <row r="101" spans="1:17" ht="15.75" customHeight="1">
      <c r="A101" s="121"/>
      <c r="B101" s="66">
        <v>2</v>
      </c>
      <c r="C101" s="22">
        <f>(LN(D77/D76))/(C77-C76)</f>
        <v>0.36944709352621835</v>
      </c>
      <c r="D101" s="86">
        <v>0</v>
      </c>
      <c r="E101" s="22">
        <f t="shared" ref="E101:M101" si="11">SLOPE(G76:G77,$D76:$D77)*SLOPE($E76:$E77,$C76:$C77)</f>
        <v>0</v>
      </c>
      <c r="F101" s="22">
        <f t="shared" si="11"/>
        <v>0</v>
      </c>
      <c r="G101" s="22">
        <f t="shared" si="11"/>
        <v>0</v>
      </c>
      <c r="H101" s="22">
        <f t="shared" si="11"/>
        <v>2.498640123576525</v>
      </c>
      <c r="I101" s="22">
        <f t="shared" si="11"/>
        <v>1.0104860603591588</v>
      </c>
      <c r="J101" s="22">
        <f t="shared" si="11"/>
        <v>-2.2996522229308396</v>
      </c>
      <c r="K101" s="22">
        <f t="shared" si="11"/>
        <v>-1.7587753787534324</v>
      </c>
      <c r="L101" s="22">
        <f t="shared" si="11"/>
        <v>-0.85484324366412356</v>
      </c>
      <c r="M101" s="22">
        <f t="shared" si="11"/>
        <v>-2.2662395588389082</v>
      </c>
      <c r="N101" s="22">
        <f>SLOPE(Q76:Q77,$D76:$D77)*SLOPE($E76:$E77,$C76:$C77)</f>
        <v>-10.544734498463708</v>
      </c>
      <c r="O101" s="42"/>
      <c r="P101" s="42"/>
      <c r="Q101" s="42"/>
    </row>
    <row r="102" spans="1:17" ht="15.75" customHeight="1">
      <c r="A102" s="121"/>
      <c r="B102" s="66">
        <v>3</v>
      </c>
      <c r="C102" s="22">
        <f>(LN(D79/D78))/(C79-C78)</f>
        <v>0.38024176010370075</v>
      </c>
      <c r="D102" s="86">
        <v>0</v>
      </c>
      <c r="E102" s="22">
        <f t="shared" ref="E102:M102" si="12">SLOPE(G78:G79,$D78:$D79)*SLOPE($E78:$E79,$C78:$C79)</f>
        <v>0</v>
      </c>
      <c r="F102" s="22">
        <f t="shared" si="12"/>
        <v>0</v>
      </c>
      <c r="G102" s="22">
        <f t="shared" si="12"/>
        <v>0</v>
      </c>
      <c r="H102" s="22">
        <f t="shared" si="12"/>
        <v>2.3622718325706482</v>
      </c>
      <c r="I102" s="22">
        <f t="shared" si="12"/>
        <v>5.990806494312042</v>
      </c>
      <c r="J102" s="22">
        <f t="shared" si="12"/>
        <v>2.1965407738670124E-2</v>
      </c>
      <c r="K102" s="22">
        <f t="shared" si="12"/>
        <v>-0.21577164259262907</v>
      </c>
      <c r="L102" s="22">
        <f t="shared" si="12"/>
        <v>-0.48998067017396385</v>
      </c>
      <c r="M102" s="22">
        <f t="shared" si="12"/>
        <v>-1.1650109154522672</v>
      </c>
      <c r="N102" s="22">
        <f>SLOPE(Q78:Q79,$D78:$D79)*SLOPE($E78:$E79,$C78:$C79)</f>
        <v>-9.0819691035075785</v>
      </c>
      <c r="O102" s="42"/>
      <c r="P102" s="42"/>
      <c r="Q102" s="42"/>
    </row>
    <row r="103" spans="1:17" ht="15.75" customHeight="1">
      <c r="A103" s="121"/>
      <c r="B103" s="77" t="s">
        <v>31</v>
      </c>
      <c r="C103" s="58">
        <f t="shared" ref="C103:N103" si="13">AVERAGE(C100:C102)</f>
        <v>0.35015961571571547</v>
      </c>
      <c r="D103" s="96">
        <f t="shared" si="13"/>
        <v>0</v>
      </c>
      <c r="E103" s="58">
        <f t="shared" si="13"/>
        <v>0</v>
      </c>
      <c r="F103" s="58">
        <f t="shared" si="13"/>
        <v>1.7446025395260261</v>
      </c>
      <c r="G103" s="58">
        <f t="shared" si="13"/>
        <v>0</v>
      </c>
      <c r="H103" s="58">
        <f t="shared" si="13"/>
        <v>2.8282078502824466</v>
      </c>
      <c r="I103" s="58">
        <f t="shared" si="13"/>
        <v>3.0593870282572282</v>
      </c>
      <c r="J103" s="58">
        <f t="shared" si="13"/>
        <v>-0.89458795249841838</v>
      </c>
      <c r="K103" s="58">
        <f t="shared" si="13"/>
        <v>-1.2936785345646822</v>
      </c>
      <c r="L103" s="58">
        <f t="shared" si="13"/>
        <v>-0.57903531399028518</v>
      </c>
      <c r="M103" s="58">
        <f t="shared" si="13"/>
        <v>-1.393684157420207</v>
      </c>
      <c r="N103" s="58">
        <f t="shared" si="13"/>
        <v>-10.515327392670125</v>
      </c>
      <c r="O103" s="42"/>
      <c r="P103" s="42"/>
      <c r="Q103" s="42"/>
    </row>
    <row r="104" spans="1:17" ht="15.75" customHeight="1">
      <c r="A104" s="122"/>
      <c r="B104" s="80" t="s">
        <v>32</v>
      </c>
      <c r="C104" s="22">
        <f t="shared" ref="C104:N104" si="14">STDEV(C100:C102)</f>
        <v>4.3094673727107395E-2</v>
      </c>
      <c r="D104" s="86">
        <f t="shared" si="14"/>
        <v>0</v>
      </c>
      <c r="E104" s="22">
        <f t="shared" si="14"/>
        <v>0</v>
      </c>
      <c r="F104" s="22">
        <f t="shared" si="14"/>
        <v>3.0217402374727675</v>
      </c>
      <c r="G104" s="22">
        <f t="shared" si="14"/>
        <v>0</v>
      </c>
      <c r="H104" s="22">
        <f t="shared" si="14"/>
        <v>0.69229237554296585</v>
      </c>
      <c r="I104" s="22">
        <f t="shared" si="14"/>
        <v>2.6048084537838441</v>
      </c>
      <c r="J104" s="22">
        <f t="shared" si="14"/>
        <v>1.2354996106004166</v>
      </c>
      <c r="K104" s="22">
        <f t="shared" si="14"/>
        <v>0.93641190106153593</v>
      </c>
      <c r="L104" s="22">
        <f t="shared" si="14"/>
        <v>0.24380067005117134</v>
      </c>
      <c r="M104" s="22">
        <f t="shared" si="14"/>
        <v>0.78365445682266577</v>
      </c>
      <c r="N104" s="22">
        <f t="shared" si="14"/>
        <v>1.4188833088498187</v>
      </c>
      <c r="O104" s="42"/>
      <c r="P104" s="42"/>
      <c r="Q104" s="42"/>
    </row>
    <row r="105" spans="1:17" ht="15.75" customHeight="1">
      <c r="A105" s="136" t="s">
        <v>26</v>
      </c>
      <c r="B105" s="66">
        <v>1</v>
      </c>
      <c r="C105" s="22">
        <f>(LN(D81/D80))/(C81-C80)</f>
        <v>0.58085177069686356</v>
      </c>
      <c r="D105" s="22">
        <v>0</v>
      </c>
      <c r="E105" s="22">
        <f t="shared" ref="E105:M105" si="15">SLOPE(G80:G81,$D80:$D81)*SLOPE($E80:$E81,$C80:$C81)</f>
        <v>-24.254259056796645</v>
      </c>
      <c r="F105" s="22">
        <f t="shared" si="15"/>
        <v>2.1448385022488354</v>
      </c>
      <c r="G105" s="22">
        <f t="shared" si="15"/>
        <v>18.652066569487715</v>
      </c>
      <c r="H105" s="22">
        <f t="shared" si="15"/>
        <v>11.175257711699617</v>
      </c>
      <c r="I105" s="22">
        <f t="shared" si="15"/>
        <v>9.6485463846595927</v>
      </c>
      <c r="J105" s="22">
        <f t="shared" si="15"/>
        <v>-8.5652265814469219E-2</v>
      </c>
      <c r="K105" s="22">
        <f t="shared" si="15"/>
        <v>-0.31900095827849478</v>
      </c>
      <c r="L105" s="22">
        <f t="shared" si="15"/>
        <v>-0.19425385350182023</v>
      </c>
      <c r="M105" s="22">
        <f t="shared" si="15"/>
        <v>-0.22743228655053335</v>
      </c>
      <c r="N105" s="22">
        <f>SLOPE(Q80:Q81,$D80:$D81)*SLOPE($E80:$E81,$C80:$C81)</f>
        <v>-2.6504126130316434</v>
      </c>
      <c r="O105" s="42"/>
      <c r="P105" s="42"/>
      <c r="Q105" s="42"/>
    </row>
    <row r="106" spans="1:17" ht="15.75" customHeight="1">
      <c r="A106" s="121"/>
      <c r="B106" s="66">
        <v>2</v>
      </c>
      <c r="C106" s="22">
        <f>(LN(D83/D82))/(C83-C82)</f>
        <v>0.53452426432723399</v>
      </c>
      <c r="D106" s="22">
        <f t="shared" ref="D106:M106" si="16">SLOPE(F82:F83,$D82:$D83)*SLOPE($E82:$E83,$C82:$C83)</f>
        <v>-20.152173866668136</v>
      </c>
      <c r="E106" s="22">
        <f t="shared" si="16"/>
        <v>-21.753956415696784</v>
      </c>
      <c r="F106" s="22">
        <f t="shared" si="16"/>
        <v>0.79318234644616603</v>
      </c>
      <c r="G106" s="22">
        <f t="shared" si="16"/>
        <v>18.494631170335285</v>
      </c>
      <c r="H106" s="22">
        <f t="shared" si="16"/>
        <v>9.9539525462633502</v>
      </c>
      <c r="I106" s="22">
        <f t="shared" si="16"/>
        <v>10.365494127629345</v>
      </c>
      <c r="J106" s="22">
        <f t="shared" si="16"/>
        <v>-0.21309800907750318</v>
      </c>
      <c r="K106" s="22">
        <f t="shared" si="16"/>
        <v>-0.23913522835778878</v>
      </c>
      <c r="L106" s="22">
        <f t="shared" si="16"/>
        <v>-0.19671482749454472</v>
      </c>
      <c r="M106" s="22">
        <f t="shared" si="16"/>
        <v>-0.27605241087359011</v>
      </c>
      <c r="N106" s="22">
        <f>SLOPE(Q82:Q83,$D82:$D83)*SLOPE($E82:$E83,$C82:$C83)</f>
        <v>-2.1830140971363288</v>
      </c>
      <c r="O106" s="42"/>
      <c r="P106" s="42"/>
      <c r="Q106" s="42"/>
    </row>
    <row r="107" spans="1:17" ht="15.75" customHeight="1">
      <c r="A107" s="121"/>
      <c r="B107" s="66">
        <v>3</v>
      </c>
      <c r="C107" s="22">
        <f>(LN(D85/D84))/(C85-C84)</f>
        <v>0.51966901960240286</v>
      </c>
      <c r="D107" s="22">
        <f t="shared" ref="D107:M107" si="17">SLOPE(F84:F85,$D84:$D85)*SLOPE($E84:$E85,$C84:$C85)</f>
        <v>-6.4232207622085458</v>
      </c>
      <c r="E107" s="22">
        <f t="shared" si="17"/>
        <v>-19.17501180377187</v>
      </c>
      <c r="F107" s="22">
        <f t="shared" si="17"/>
        <v>1.766077693799172</v>
      </c>
      <c r="G107" s="22">
        <f t="shared" si="17"/>
        <v>17.565334354071563</v>
      </c>
      <c r="H107" s="22">
        <f t="shared" si="17"/>
        <v>10.023577456979927</v>
      </c>
      <c r="I107" s="22">
        <f t="shared" si="17"/>
        <v>9.5779755147673775</v>
      </c>
      <c r="J107" s="22">
        <f t="shared" si="17"/>
        <v>-0.4289398415192846</v>
      </c>
      <c r="K107" s="22">
        <f t="shared" si="17"/>
        <v>-0.44895045870741224</v>
      </c>
      <c r="L107" s="22">
        <f t="shared" si="17"/>
        <v>-0.24539779661890199</v>
      </c>
      <c r="M107" s="22">
        <f t="shared" si="17"/>
        <v>-0.51093753731948222</v>
      </c>
      <c r="N107" s="22">
        <f>SLOPE(Q84:Q85,$D84:$D85)*SLOPE($E84:$E85,$C84:$C85)</f>
        <v>-2.7166306639099491</v>
      </c>
      <c r="O107" s="42"/>
      <c r="P107" s="42"/>
      <c r="Q107" s="42"/>
    </row>
    <row r="108" spans="1:17" ht="15.75" customHeight="1">
      <c r="A108" s="121"/>
      <c r="B108" s="77" t="s">
        <v>31</v>
      </c>
      <c r="C108" s="58">
        <f t="shared" ref="C108:N108" si="18">AVERAGE(C105:C107)</f>
        <v>0.54501501820883347</v>
      </c>
      <c r="D108" s="58">
        <f t="shared" si="18"/>
        <v>-8.858464876292226</v>
      </c>
      <c r="E108" s="58">
        <f t="shared" si="18"/>
        <v>-21.727742425421766</v>
      </c>
      <c r="F108" s="58">
        <f t="shared" si="18"/>
        <v>1.5680328474980578</v>
      </c>
      <c r="G108" s="58">
        <f t="shared" si="18"/>
        <v>18.237344031298189</v>
      </c>
      <c r="H108" s="58">
        <f t="shared" si="18"/>
        <v>10.384262571647632</v>
      </c>
      <c r="I108" s="58">
        <f t="shared" si="18"/>
        <v>9.8640053423521046</v>
      </c>
      <c r="J108" s="58">
        <f t="shared" si="18"/>
        <v>-0.24256337213708568</v>
      </c>
      <c r="K108" s="58">
        <f t="shared" si="18"/>
        <v>-0.33569554844789856</v>
      </c>
      <c r="L108" s="58">
        <f t="shared" si="18"/>
        <v>-0.21212215920508895</v>
      </c>
      <c r="M108" s="58">
        <f t="shared" si="18"/>
        <v>-0.33814074491453522</v>
      </c>
      <c r="N108" s="58">
        <f t="shared" si="18"/>
        <v>-2.5166857913593073</v>
      </c>
      <c r="O108" s="42"/>
      <c r="P108" s="42"/>
      <c r="Q108" s="42"/>
    </row>
    <row r="109" spans="1:17" ht="15.75" customHeight="1">
      <c r="A109" s="122"/>
      <c r="B109" s="80" t="s">
        <v>32</v>
      </c>
      <c r="C109" s="22">
        <f t="shared" ref="C109:N109" si="19">STDEV(C105:C107)</f>
        <v>3.1911975739914687E-2</v>
      </c>
      <c r="D109" s="22">
        <f t="shared" si="19"/>
        <v>10.294432393750029</v>
      </c>
      <c r="E109" s="22">
        <f t="shared" si="19"/>
        <v>2.5397250922697387</v>
      </c>
      <c r="F109" s="22">
        <f t="shared" si="19"/>
        <v>0.69725168464453124</v>
      </c>
      <c r="G109" s="22">
        <f t="shared" si="19"/>
        <v>0.58727696271967411</v>
      </c>
      <c r="H109" s="22">
        <f t="shared" si="19"/>
        <v>0.68590589058373586</v>
      </c>
      <c r="I109" s="22">
        <f t="shared" si="19"/>
        <v>0.43573307567645975</v>
      </c>
      <c r="J109" s="22">
        <f t="shared" si="19"/>
        <v>0.17353024411755172</v>
      </c>
      <c r="K109" s="22">
        <f t="shared" si="19"/>
        <v>0.10589919606569116</v>
      </c>
      <c r="L109" s="22">
        <f t="shared" si="19"/>
        <v>2.884380578598968E-2</v>
      </c>
      <c r="M109" s="22">
        <f t="shared" si="19"/>
        <v>0.15160813870427989</v>
      </c>
      <c r="N109" s="22">
        <f t="shared" si="19"/>
        <v>0.29085874098908399</v>
      </c>
      <c r="O109" s="42"/>
      <c r="P109" s="42"/>
      <c r="Q109" s="42"/>
    </row>
    <row r="110" spans="1:17" ht="15.75" customHeight="1">
      <c r="A110" s="97"/>
      <c r="B110" s="39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</row>
    <row r="111" spans="1:17" ht="15.75" customHeight="1">
      <c r="A111" s="97" t="s">
        <v>39</v>
      </c>
      <c r="B111" s="39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</row>
    <row r="112" spans="1:17" ht="15.75" customHeight="1">
      <c r="A112" s="1" t="s">
        <v>33</v>
      </c>
      <c r="B112" s="39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</row>
    <row r="113" spans="1:20" ht="15.75" customHeight="1">
      <c r="A113" s="1" t="s">
        <v>2</v>
      </c>
      <c r="B113" s="39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</row>
    <row r="114" spans="1:20" ht="15.75" customHeight="1">
      <c r="A114" s="39"/>
      <c r="B114" s="39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</row>
    <row r="115" spans="1:20" ht="15.75" customHeight="1">
      <c r="A115" s="39"/>
      <c r="B115" s="39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</row>
    <row r="116" spans="1:20" s="117" customFormat="1" ht="15.75" customHeight="1">
      <c r="A116" s="139" t="s">
        <v>42</v>
      </c>
      <c r="B116" s="139"/>
      <c r="C116" s="139"/>
      <c r="D116" s="139"/>
      <c r="E116" s="112"/>
      <c r="F116" s="139" t="s">
        <v>43</v>
      </c>
      <c r="G116" s="139"/>
      <c r="H116" s="139"/>
      <c r="I116" s="139"/>
      <c r="J116" s="112"/>
      <c r="K116" s="139" t="s">
        <v>44</v>
      </c>
      <c r="L116" s="139"/>
      <c r="M116" s="139"/>
      <c r="N116" s="139"/>
      <c r="O116" s="139"/>
      <c r="P116" s="112"/>
      <c r="Q116" s="139" t="s">
        <v>45</v>
      </c>
      <c r="R116" s="139"/>
      <c r="S116" s="139"/>
      <c r="T116" s="139"/>
    </row>
    <row r="117" spans="1:20" s="117" customFormat="1" ht="15.75" customHeight="1">
      <c r="A117" s="101" t="s">
        <v>6</v>
      </c>
      <c r="B117" s="101" t="s">
        <v>34</v>
      </c>
      <c r="C117" s="101" t="s">
        <v>35</v>
      </c>
      <c r="D117" s="101" t="s">
        <v>36</v>
      </c>
      <c r="E117" s="112"/>
      <c r="F117" s="101" t="s">
        <v>6</v>
      </c>
      <c r="G117" s="101" t="s">
        <v>34</v>
      </c>
      <c r="H117" s="101" t="s">
        <v>35</v>
      </c>
      <c r="I117" s="101" t="s">
        <v>36</v>
      </c>
      <c r="J117" s="112"/>
      <c r="K117" s="101" t="s">
        <v>6</v>
      </c>
      <c r="L117" s="101" t="s">
        <v>34</v>
      </c>
      <c r="M117" s="101" t="s">
        <v>6</v>
      </c>
      <c r="N117" s="101" t="s">
        <v>35</v>
      </c>
      <c r="O117" s="101" t="s">
        <v>36</v>
      </c>
      <c r="P117" s="112"/>
      <c r="Q117" s="101" t="s">
        <v>6</v>
      </c>
      <c r="R117" s="101" t="s">
        <v>34</v>
      </c>
      <c r="S117" s="101" t="s">
        <v>35</v>
      </c>
      <c r="T117" s="101" t="s">
        <v>36</v>
      </c>
    </row>
    <row r="118" spans="1:20" s="117" customFormat="1" ht="15.75" customHeight="1">
      <c r="A118" s="114">
        <v>0</v>
      </c>
      <c r="B118" s="118">
        <v>5.6000000000000001E-2</v>
      </c>
      <c r="C118" s="116">
        <v>0.05</v>
      </c>
      <c r="D118" s="116">
        <v>0.05</v>
      </c>
      <c r="E118" s="112"/>
      <c r="F118" s="114">
        <v>0</v>
      </c>
      <c r="G118" s="116">
        <v>5.8999999999999997E-2</v>
      </c>
      <c r="H118" s="116">
        <v>6.0999999999999999E-2</v>
      </c>
      <c r="I118" s="116">
        <v>5.7000000000000002E-2</v>
      </c>
      <c r="J118" s="112"/>
      <c r="K118" s="114">
        <v>0</v>
      </c>
      <c r="L118" s="116">
        <v>2.1000000000000001E-2</v>
      </c>
      <c r="M118" s="114">
        <v>0</v>
      </c>
      <c r="N118" s="116">
        <v>1.6E-2</v>
      </c>
      <c r="O118" s="116">
        <v>1.6E-2</v>
      </c>
      <c r="P118" s="112"/>
      <c r="Q118" s="114">
        <v>0</v>
      </c>
      <c r="R118" s="118">
        <v>5.6000000000000001E-2</v>
      </c>
      <c r="S118" s="116">
        <v>5.2999999999999999E-2</v>
      </c>
      <c r="T118" s="116">
        <v>5.6000000000000001E-2</v>
      </c>
    </row>
    <row r="119" spans="1:20" s="117" customFormat="1" ht="15.75" customHeight="1">
      <c r="A119" s="114">
        <v>2</v>
      </c>
      <c r="B119" s="118">
        <v>0.19900000000000001</v>
      </c>
      <c r="C119" s="116">
        <v>0.19700000000000001</v>
      </c>
      <c r="D119" s="116">
        <v>0.19900000000000001</v>
      </c>
      <c r="E119" s="112"/>
      <c r="F119" s="114">
        <v>2</v>
      </c>
      <c r="G119" s="116">
        <v>0.17799999999999999</v>
      </c>
      <c r="H119" s="116">
        <v>0.182</v>
      </c>
      <c r="I119" s="116">
        <v>0.17599999999999999</v>
      </c>
      <c r="J119" s="112"/>
      <c r="K119" s="114">
        <v>2</v>
      </c>
      <c r="L119" s="116">
        <v>0.04</v>
      </c>
      <c r="M119" s="114">
        <v>1.9</v>
      </c>
      <c r="N119" s="116">
        <v>2.9000000000000001E-2</v>
      </c>
      <c r="O119" s="116">
        <v>2.7E-2</v>
      </c>
      <c r="P119" s="112"/>
      <c r="Q119" s="114">
        <v>2</v>
      </c>
      <c r="R119" s="118">
        <v>0.151</v>
      </c>
      <c r="S119" s="116">
        <v>0.17100000000000001</v>
      </c>
      <c r="T119" s="116">
        <v>0.183</v>
      </c>
    </row>
    <row r="120" spans="1:20" s="117" customFormat="1" ht="15.75" customHeight="1">
      <c r="A120" s="114">
        <v>3</v>
      </c>
      <c r="B120" s="118">
        <v>0.42399999999999999</v>
      </c>
      <c r="C120" s="116">
        <v>0.40699999999999997</v>
      </c>
      <c r="D120" s="116">
        <v>0.40899999999999997</v>
      </c>
      <c r="E120" s="112"/>
      <c r="F120" s="114">
        <v>3</v>
      </c>
      <c r="G120" s="116">
        <v>0.33500000000000002</v>
      </c>
      <c r="H120" s="116">
        <v>0.30599999999999999</v>
      </c>
      <c r="I120" s="116">
        <v>0.29699999999999999</v>
      </c>
      <c r="J120" s="112"/>
      <c r="K120" s="114">
        <v>3</v>
      </c>
      <c r="L120" s="116">
        <v>5.5E-2</v>
      </c>
      <c r="M120" s="114">
        <v>3</v>
      </c>
      <c r="N120" s="116">
        <v>4.2999999999999997E-2</v>
      </c>
      <c r="O120" s="116">
        <v>0.04</v>
      </c>
      <c r="P120" s="112"/>
      <c r="Q120" s="114">
        <v>3</v>
      </c>
      <c r="R120" s="118">
        <v>0.27300000000000002</v>
      </c>
      <c r="S120" s="116">
        <v>0.28499999999999998</v>
      </c>
      <c r="T120" s="116">
        <v>0.307</v>
      </c>
    </row>
    <row r="121" spans="1:20" s="117" customFormat="1" ht="15.75" customHeight="1">
      <c r="A121" s="114">
        <v>4</v>
      </c>
      <c r="B121" s="118">
        <v>0.90700000000000003</v>
      </c>
      <c r="C121" s="116">
        <v>0.84599999999999997</v>
      </c>
      <c r="D121" s="116">
        <v>0.88200000000000001</v>
      </c>
      <c r="E121" s="112"/>
      <c r="F121" s="114">
        <v>4</v>
      </c>
      <c r="G121" s="116">
        <v>0.67900000000000005</v>
      </c>
      <c r="H121" s="116">
        <v>0.56999999999999995</v>
      </c>
      <c r="I121" s="116">
        <v>0.53200000000000003</v>
      </c>
      <c r="J121" s="112"/>
      <c r="K121" s="114">
        <v>4</v>
      </c>
      <c r="L121" s="116">
        <v>7.2999999999999995E-2</v>
      </c>
      <c r="M121" s="114">
        <v>4</v>
      </c>
      <c r="N121" s="116">
        <v>6.3E-2</v>
      </c>
      <c r="O121" s="116">
        <v>0.06</v>
      </c>
      <c r="P121" s="112"/>
      <c r="Q121" s="114">
        <v>4</v>
      </c>
      <c r="R121" s="118">
        <v>0.51900000000000002</v>
      </c>
      <c r="S121" s="116">
        <v>0.51600000000000001</v>
      </c>
      <c r="T121" s="116">
        <v>0.56399999999999995</v>
      </c>
    </row>
    <row r="122" spans="1:20" s="117" customFormat="1" ht="15.75" customHeight="1">
      <c r="A122" s="114">
        <v>5</v>
      </c>
      <c r="B122" s="118">
        <v>1.575</v>
      </c>
      <c r="C122" s="116">
        <v>1.71</v>
      </c>
      <c r="D122" s="116">
        <v>1.54</v>
      </c>
      <c r="E122" s="112"/>
      <c r="F122" s="114">
        <v>5</v>
      </c>
      <c r="G122" s="116">
        <v>1.258</v>
      </c>
      <c r="H122" s="116">
        <v>1.0900000000000001</v>
      </c>
      <c r="I122" s="116">
        <v>0.98</v>
      </c>
      <c r="J122" s="112"/>
      <c r="K122" s="114">
        <v>5</v>
      </c>
      <c r="L122" s="116">
        <v>9.8000000000000004E-2</v>
      </c>
      <c r="M122" s="114">
        <v>5</v>
      </c>
      <c r="N122" s="116">
        <v>8.3000000000000004E-2</v>
      </c>
      <c r="O122" s="116">
        <v>7.6999999999999999E-2</v>
      </c>
      <c r="P122" s="112"/>
      <c r="Q122" s="114">
        <v>5</v>
      </c>
      <c r="R122" s="118">
        <v>0.86299999999999999</v>
      </c>
      <c r="S122" s="116">
        <v>0.85</v>
      </c>
      <c r="T122" s="116">
        <v>0.87</v>
      </c>
    </row>
    <row r="123" spans="1:20" s="117" customFormat="1" ht="15.75" customHeight="1">
      <c r="A123" s="114">
        <v>6</v>
      </c>
      <c r="B123" s="118">
        <v>2.06</v>
      </c>
      <c r="C123" s="116">
        <v>2.08</v>
      </c>
      <c r="D123" s="116">
        <v>1.92</v>
      </c>
      <c r="E123" s="112"/>
      <c r="F123" s="114">
        <v>6</v>
      </c>
      <c r="G123" s="116">
        <v>1.84</v>
      </c>
      <c r="H123" s="116">
        <v>1.68</v>
      </c>
      <c r="I123" s="116">
        <v>1.61</v>
      </c>
      <c r="J123" s="112"/>
      <c r="K123" s="114">
        <v>6</v>
      </c>
      <c r="L123" s="116">
        <v>0.13100000000000001</v>
      </c>
      <c r="M123" s="114">
        <v>6</v>
      </c>
      <c r="N123" s="116">
        <v>0.112</v>
      </c>
      <c r="O123" s="116">
        <v>0.10299999999999999</v>
      </c>
      <c r="P123" s="112"/>
      <c r="Q123" s="114">
        <v>6</v>
      </c>
      <c r="R123" s="118">
        <v>1.2050000000000001</v>
      </c>
      <c r="S123" s="116">
        <v>1.17</v>
      </c>
      <c r="T123" s="116">
        <v>1.1100000000000001</v>
      </c>
    </row>
    <row r="124" spans="1:20" s="117" customFormat="1" ht="15.75" customHeight="1">
      <c r="A124" s="114">
        <v>7</v>
      </c>
      <c r="B124" s="118">
        <v>2.04</v>
      </c>
      <c r="C124" s="116">
        <v>2.06</v>
      </c>
      <c r="D124" s="116">
        <v>1.8</v>
      </c>
      <c r="E124" s="112"/>
      <c r="F124" s="114">
        <v>7</v>
      </c>
      <c r="G124" s="116">
        <v>1.905</v>
      </c>
      <c r="H124" s="116">
        <v>2.12</v>
      </c>
      <c r="I124" s="116">
        <v>1.93</v>
      </c>
      <c r="J124" s="112"/>
      <c r="K124" s="114">
        <v>7</v>
      </c>
      <c r="L124" s="116">
        <v>0.17199999999999999</v>
      </c>
      <c r="M124" s="114"/>
      <c r="N124" s="116"/>
      <c r="O124" s="116"/>
      <c r="P124" s="112"/>
      <c r="Q124" s="114">
        <v>7</v>
      </c>
      <c r="R124" s="118">
        <v>1.2</v>
      </c>
      <c r="S124" s="116">
        <v>1.1599999999999999</v>
      </c>
      <c r="T124" s="116">
        <v>1.1200000000000001</v>
      </c>
    </row>
    <row r="125" spans="1:20" s="117" customFormat="1" ht="15.75" customHeight="1">
      <c r="A125" s="114"/>
      <c r="B125" s="118"/>
      <c r="C125" s="116"/>
      <c r="D125" s="116"/>
      <c r="E125" s="112"/>
      <c r="F125" s="114"/>
      <c r="G125" s="116"/>
      <c r="H125" s="116"/>
      <c r="I125" s="116"/>
      <c r="J125" s="112"/>
      <c r="K125" s="114"/>
      <c r="L125" s="116"/>
      <c r="M125" s="114"/>
      <c r="N125" s="116"/>
      <c r="O125" s="116"/>
      <c r="P125" s="112"/>
      <c r="Q125" s="114"/>
    </row>
    <row r="126" spans="1:20" s="117" customFormat="1" ht="15.75" customHeight="1">
      <c r="A126" s="114"/>
      <c r="B126" s="116"/>
      <c r="C126" s="116"/>
      <c r="D126" s="116"/>
      <c r="E126" s="112"/>
      <c r="F126" s="114"/>
      <c r="G126" s="112"/>
      <c r="H126" s="112"/>
      <c r="I126" s="112"/>
      <c r="J126" s="112"/>
      <c r="K126" s="114"/>
      <c r="L126" s="112"/>
      <c r="M126" s="112"/>
      <c r="N126" s="112"/>
      <c r="O126" s="112"/>
      <c r="P126" s="112"/>
      <c r="Q126" s="114"/>
    </row>
    <row r="127" spans="1:20" s="117" customFormat="1" ht="15.75" customHeight="1">
      <c r="A127" s="114"/>
      <c r="B127" s="39"/>
      <c r="C127" s="112"/>
      <c r="D127" s="112"/>
      <c r="E127" s="112"/>
      <c r="F127" s="114"/>
      <c r="G127" s="112"/>
      <c r="H127" s="112"/>
      <c r="I127" s="112"/>
      <c r="J127" s="112"/>
      <c r="K127" s="114"/>
      <c r="L127" s="112"/>
      <c r="M127" s="112"/>
      <c r="N127" s="112"/>
      <c r="O127" s="112"/>
      <c r="P127" s="112"/>
      <c r="Q127" s="112"/>
    </row>
    <row r="128" spans="1:20" s="117" customFormat="1" ht="15.75" customHeight="1">
      <c r="A128" s="39"/>
      <c r="B128" s="39"/>
      <c r="C128" s="112"/>
      <c r="D128" s="112"/>
      <c r="E128" s="112"/>
      <c r="F128" s="114"/>
      <c r="G128" s="119"/>
      <c r="H128" s="119"/>
      <c r="I128" s="119"/>
      <c r="J128" s="119"/>
      <c r="K128" s="114"/>
      <c r="L128" s="119"/>
      <c r="M128" s="119"/>
      <c r="N128" s="119"/>
      <c r="O128" s="119"/>
      <c r="P128" s="119"/>
      <c r="Q128" s="112"/>
    </row>
    <row r="129" spans="1:17" ht="15.75" customHeight="1">
      <c r="A129" s="39"/>
      <c r="B129" s="39"/>
      <c r="C129" s="42"/>
      <c r="D129" s="42"/>
      <c r="E129" s="42"/>
      <c r="F129" s="115"/>
      <c r="P129" s="113"/>
      <c r="Q129" s="42"/>
    </row>
    <row r="130" spans="1:17" ht="15.75" customHeight="1">
      <c r="A130" s="39"/>
      <c r="B130" s="39"/>
      <c r="C130" s="42"/>
      <c r="D130" s="42"/>
      <c r="E130" s="42"/>
      <c r="F130" s="113"/>
      <c r="P130" s="113"/>
      <c r="Q130" s="42"/>
    </row>
    <row r="131" spans="1:17" ht="15.75" customHeight="1">
      <c r="A131" s="39"/>
      <c r="B131" s="39"/>
      <c r="C131" s="42"/>
      <c r="D131" s="42"/>
      <c r="E131" s="42"/>
      <c r="F131" s="113"/>
      <c r="P131" s="113"/>
      <c r="Q131" s="42"/>
    </row>
    <row r="132" spans="1:17" ht="15.75" customHeight="1">
      <c r="A132" s="39"/>
      <c r="B132" s="39"/>
      <c r="C132" s="42"/>
      <c r="D132" s="42"/>
      <c r="E132" s="42"/>
      <c r="F132" s="113"/>
      <c r="P132" s="113"/>
      <c r="Q132" s="42"/>
    </row>
    <row r="133" spans="1:17" ht="15.75" customHeight="1">
      <c r="A133" s="39"/>
      <c r="B133" s="39"/>
      <c r="C133" s="42"/>
      <c r="D133" s="42"/>
      <c r="E133" s="42"/>
      <c r="F133" s="113"/>
      <c r="P133" s="113"/>
      <c r="Q133" s="42"/>
    </row>
    <row r="134" spans="1:17" ht="15.75" customHeight="1">
      <c r="A134" s="39"/>
      <c r="B134" s="39"/>
      <c r="C134" s="42"/>
      <c r="D134" s="42"/>
      <c r="E134" s="42"/>
      <c r="F134" s="113"/>
      <c r="P134" s="113"/>
      <c r="Q134" s="42"/>
    </row>
    <row r="135" spans="1:17" ht="15.75" customHeight="1">
      <c r="A135" s="39"/>
      <c r="B135" s="39"/>
      <c r="C135" s="42"/>
      <c r="D135" s="42"/>
      <c r="E135" s="42"/>
      <c r="F135" s="113"/>
      <c r="M135" s="113"/>
      <c r="N135" s="113"/>
      <c r="O135" s="113"/>
      <c r="P135" s="113"/>
      <c r="Q135" s="42"/>
    </row>
    <row r="136" spans="1:17" ht="15.75" customHeight="1">
      <c r="A136" s="39"/>
      <c r="B136" s="39"/>
      <c r="C136" s="42"/>
      <c r="D136" s="42"/>
      <c r="E136" s="42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42"/>
    </row>
    <row r="137" spans="1:17" ht="15.75" customHeight="1">
      <c r="A137" s="39"/>
      <c r="B137" s="39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</row>
    <row r="138" spans="1:17" ht="15.75" customHeight="1">
      <c r="A138" s="39"/>
      <c r="B138" s="39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</row>
    <row r="139" spans="1:17" ht="15.75" customHeight="1">
      <c r="A139" s="39"/>
      <c r="B139" s="39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</row>
    <row r="140" spans="1:17" ht="15.75" customHeight="1">
      <c r="A140" s="39"/>
      <c r="B140" s="39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</row>
    <row r="141" spans="1:17" ht="15.75" customHeight="1">
      <c r="A141" s="39"/>
      <c r="B141" s="39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</row>
    <row r="142" spans="1:17" ht="15.75" customHeight="1">
      <c r="A142" s="39"/>
      <c r="B142" s="39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</row>
    <row r="143" spans="1:17" ht="15.75" customHeight="1">
      <c r="A143" s="39"/>
      <c r="B143" s="39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</row>
    <row r="144" spans="1:17" ht="15.75" customHeight="1">
      <c r="A144" s="39"/>
      <c r="B144" s="39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</row>
    <row r="145" spans="1:17" ht="15.75" customHeight="1">
      <c r="A145" s="39"/>
      <c r="B145" s="39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</row>
    <row r="146" spans="1:17" ht="15.75" customHeight="1">
      <c r="A146" s="39"/>
      <c r="B146" s="39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</row>
    <row r="147" spans="1:17" ht="15.75" customHeight="1">
      <c r="A147" s="39"/>
      <c r="B147" s="39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</row>
    <row r="148" spans="1:17" ht="15.75" customHeight="1">
      <c r="A148" s="39"/>
      <c r="B148" s="39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</row>
    <row r="149" spans="1:17" ht="15.75" customHeight="1">
      <c r="A149" s="39"/>
      <c r="B149" s="39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</row>
    <row r="150" spans="1:17" ht="15.75" customHeight="1">
      <c r="A150" s="39"/>
      <c r="B150" s="39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</row>
    <row r="151" spans="1:17" ht="15.75" customHeight="1">
      <c r="A151" s="39"/>
      <c r="B151" s="39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</row>
    <row r="152" spans="1:17" ht="15.75" customHeight="1">
      <c r="A152" s="39"/>
      <c r="B152" s="39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</row>
    <row r="153" spans="1:17" ht="15.75" customHeight="1">
      <c r="A153" s="39"/>
      <c r="B153" s="39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</row>
    <row r="154" spans="1:17" ht="15.75" customHeight="1">
      <c r="A154" s="39"/>
      <c r="B154" s="39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</row>
    <row r="155" spans="1:17" ht="15.75" customHeight="1">
      <c r="A155" s="39"/>
      <c r="B155" s="39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</row>
    <row r="156" spans="1:17" ht="15.75" customHeight="1">
      <c r="A156" s="39"/>
      <c r="B156" s="39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</row>
    <row r="157" spans="1:17" ht="15.75" customHeight="1">
      <c r="A157" s="39"/>
      <c r="B157" s="39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</row>
    <row r="158" spans="1:17" ht="15.75" customHeight="1">
      <c r="A158" s="39"/>
      <c r="B158" s="39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</row>
    <row r="159" spans="1:17" ht="15.75" customHeight="1">
      <c r="A159" s="39"/>
      <c r="B159" s="39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</row>
    <row r="160" spans="1:17" ht="15.75" customHeight="1">
      <c r="A160" s="39"/>
      <c r="B160" s="39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</row>
    <row r="161" spans="1:17" ht="15.75" customHeight="1">
      <c r="A161" s="39"/>
      <c r="B161" s="39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</row>
    <row r="162" spans="1:17" ht="15.75" customHeight="1">
      <c r="A162" s="39"/>
      <c r="B162" s="39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</row>
    <row r="163" spans="1:17" ht="15.75" customHeight="1">
      <c r="A163" s="39"/>
      <c r="B163" s="39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</row>
    <row r="164" spans="1:17" ht="15.75" customHeight="1">
      <c r="A164" s="39"/>
      <c r="B164" s="39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</row>
    <row r="165" spans="1:17" ht="15.75" customHeight="1">
      <c r="A165" s="39"/>
      <c r="B165" s="39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</row>
    <row r="166" spans="1:17" ht="15.75" customHeight="1">
      <c r="A166" s="39"/>
      <c r="B166" s="39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</row>
    <row r="167" spans="1:17" ht="15.75" customHeight="1">
      <c r="A167" s="39"/>
      <c r="B167" s="39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</row>
    <row r="168" spans="1:17" ht="15.75" customHeight="1">
      <c r="A168" s="39"/>
      <c r="B168" s="39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</row>
    <row r="169" spans="1:17" ht="15.75" customHeight="1">
      <c r="A169" s="39"/>
      <c r="B169" s="39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</row>
    <row r="170" spans="1:17" ht="15.75" customHeight="1">
      <c r="A170" s="39"/>
      <c r="B170" s="39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</row>
    <row r="171" spans="1:17" ht="15.75" customHeight="1">
      <c r="A171" s="39"/>
      <c r="B171" s="39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</row>
    <row r="172" spans="1:17" ht="15.75" customHeight="1">
      <c r="A172" s="39"/>
      <c r="B172" s="39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</row>
    <row r="173" spans="1:17" ht="15.75" customHeight="1">
      <c r="A173" s="39"/>
      <c r="B173" s="39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</row>
    <row r="174" spans="1:17" ht="15.75" customHeight="1">
      <c r="A174" s="39"/>
      <c r="B174" s="39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</row>
    <row r="175" spans="1:17" ht="15.75" customHeight="1">
      <c r="A175" s="39"/>
      <c r="B175" s="39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</row>
    <row r="176" spans="1:17" ht="15.75" customHeight="1">
      <c r="A176" s="39"/>
      <c r="B176" s="39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</row>
    <row r="177" spans="1:17" ht="15.75" customHeight="1">
      <c r="A177" s="39"/>
      <c r="B177" s="39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</row>
    <row r="178" spans="1:17" ht="15.75" customHeight="1">
      <c r="A178" s="39"/>
      <c r="B178" s="39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</row>
    <row r="179" spans="1:17" ht="15.75" customHeight="1">
      <c r="A179" s="39"/>
      <c r="B179" s="39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</row>
    <row r="180" spans="1:17" ht="15.75" customHeight="1">
      <c r="A180" s="39"/>
      <c r="B180" s="39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17" ht="15.75" customHeight="1">
      <c r="A181" s="39"/>
      <c r="B181" s="39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</row>
    <row r="182" spans="1:17" ht="15.75" customHeight="1">
      <c r="A182" s="39"/>
      <c r="B182" s="39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</row>
    <row r="183" spans="1:17" ht="15.75" customHeight="1">
      <c r="A183" s="39"/>
      <c r="B183" s="39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</row>
    <row r="184" spans="1:17" ht="15.75" customHeight="1">
      <c r="A184" s="39"/>
      <c r="B184" s="39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</row>
    <row r="185" spans="1:17" ht="15.75" customHeight="1">
      <c r="A185" s="39"/>
      <c r="B185" s="39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</row>
    <row r="186" spans="1:17" ht="15.75" customHeight="1">
      <c r="A186" s="39"/>
      <c r="B186" s="39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</row>
    <row r="187" spans="1:17" ht="15.75" customHeight="1">
      <c r="A187" s="39"/>
      <c r="B187" s="39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</row>
    <row r="188" spans="1:17" ht="15.75" customHeight="1">
      <c r="A188" s="39"/>
      <c r="B188" s="39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</row>
    <row r="189" spans="1:17" ht="15.75" customHeight="1">
      <c r="A189" s="39"/>
      <c r="B189" s="39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</row>
    <row r="190" spans="1:17" ht="15.75" customHeight="1">
      <c r="A190" s="39"/>
      <c r="B190" s="39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</row>
    <row r="191" spans="1:17" ht="15.75" customHeight="1">
      <c r="A191" s="39"/>
      <c r="B191" s="39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</row>
    <row r="192" spans="1:17" ht="15.75" customHeight="1">
      <c r="A192" s="39"/>
      <c r="B192" s="39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</row>
    <row r="193" spans="1:17" ht="15.75" customHeight="1">
      <c r="A193" s="39"/>
      <c r="B193" s="39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</row>
    <row r="194" spans="1:17" ht="15.75" customHeight="1">
      <c r="A194" s="39"/>
      <c r="B194" s="39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</row>
    <row r="195" spans="1:17" ht="15.75" customHeight="1">
      <c r="A195" s="39"/>
      <c r="B195" s="39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</row>
    <row r="196" spans="1:17" ht="15.75" customHeight="1">
      <c r="A196" s="39"/>
      <c r="B196" s="39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</row>
    <row r="197" spans="1:17" ht="15.75" customHeight="1">
      <c r="A197" s="39"/>
      <c r="B197" s="39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</row>
    <row r="198" spans="1:17" ht="15.75" customHeight="1">
      <c r="A198" s="39"/>
      <c r="B198" s="39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</row>
    <row r="199" spans="1:17" ht="15.75" customHeight="1">
      <c r="A199" s="39"/>
      <c r="B199" s="39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</row>
    <row r="200" spans="1:17" ht="15.75" customHeight="1">
      <c r="A200" s="39"/>
      <c r="B200" s="39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</row>
    <row r="201" spans="1:17" ht="15.75" customHeight="1">
      <c r="A201" s="39"/>
      <c r="B201" s="39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</row>
    <row r="202" spans="1:17" ht="15.75" customHeight="1">
      <c r="A202" s="39"/>
      <c r="B202" s="39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</row>
    <row r="203" spans="1:17" ht="15.75" customHeight="1">
      <c r="A203" s="39"/>
      <c r="B203" s="39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</row>
    <row r="204" spans="1:17" ht="15.75" customHeight="1">
      <c r="A204" s="39"/>
      <c r="B204" s="39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</row>
    <row r="205" spans="1:17" ht="15.75" customHeight="1">
      <c r="A205" s="39"/>
      <c r="B205" s="39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</row>
    <row r="206" spans="1:17" ht="15.75" customHeight="1">
      <c r="A206" s="39"/>
      <c r="B206" s="39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</row>
    <row r="207" spans="1:17" ht="15.75" customHeight="1">
      <c r="A207" s="39"/>
      <c r="B207" s="39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</row>
    <row r="208" spans="1:17" ht="15.75" customHeight="1">
      <c r="A208" s="39"/>
      <c r="B208" s="39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</row>
    <row r="209" spans="1:17" ht="15.75" customHeight="1">
      <c r="A209" s="39"/>
      <c r="B209" s="39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</row>
    <row r="210" spans="1:17" ht="15.75" customHeight="1">
      <c r="A210" s="39"/>
      <c r="B210" s="39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</row>
    <row r="211" spans="1:17" ht="15.75" customHeight="1">
      <c r="A211" s="39"/>
      <c r="B211" s="39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</row>
    <row r="212" spans="1:17" ht="15.75" customHeight="1">
      <c r="A212" s="39"/>
      <c r="B212" s="39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</row>
    <row r="213" spans="1:17" ht="15.75" customHeight="1">
      <c r="A213" s="39"/>
      <c r="B213" s="39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</row>
    <row r="214" spans="1:17" ht="15.75" customHeight="1">
      <c r="A214" s="39"/>
      <c r="B214" s="39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</row>
    <row r="215" spans="1:17" ht="15.75" customHeight="1">
      <c r="A215" s="39"/>
      <c r="B215" s="39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</row>
    <row r="216" spans="1:17" ht="15.75" customHeight="1">
      <c r="A216" s="39"/>
      <c r="B216" s="39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</row>
    <row r="217" spans="1:17" ht="15.75" customHeight="1">
      <c r="A217" s="39"/>
      <c r="B217" s="39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</row>
    <row r="218" spans="1:17" ht="15.75" customHeight="1">
      <c r="A218" s="39"/>
      <c r="B218" s="39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</row>
    <row r="219" spans="1:17" ht="15.75" customHeight="1">
      <c r="A219" s="39"/>
      <c r="B219" s="39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</row>
    <row r="220" spans="1:17" ht="15.75" customHeight="1">
      <c r="A220" s="39"/>
      <c r="B220" s="39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</row>
    <row r="221" spans="1:17" ht="15.75" customHeight="1">
      <c r="A221" s="39"/>
      <c r="B221" s="39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</row>
    <row r="222" spans="1:17" ht="15.75" customHeight="1">
      <c r="A222" s="39"/>
      <c r="B222" s="39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</row>
    <row r="223" spans="1:17" ht="15.75" customHeight="1">
      <c r="A223" s="39"/>
      <c r="B223" s="39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</row>
    <row r="224" spans="1:17" ht="15.75" customHeight="1">
      <c r="A224" s="39"/>
      <c r="B224" s="39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</row>
    <row r="225" spans="1:17" ht="15.75" customHeight="1">
      <c r="A225" s="39"/>
      <c r="B225" s="39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</row>
    <row r="226" spans="1:17" ht="15.75" customHeight="1">
      <c r="A226" s="39"/>
      <c r="B226" s="39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</row>
    <row r="227" spans="1:17" ht="15.75" customHeight="1">
      <c r="A227" s="39"/>
      <c r="B227" s="39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</row>
    <row r="228" spans="1:17" ht="15.75" customHeight="1">
      <c r="A228" s="39"/>
      <c r="B228" s="39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</row>
    <row r="229" spans="1:17" ht="15.75" customHeight="1">
      <c r="A229" s="39"/>
      <c r="B229" s="39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</row>
    <row r="230" spans="1:17" ht="15.75" customHeight="1">
      <c r="A230" s="39"/>
      <c r="B230" s="39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</row>
    <row r="231" spans="1:17" ht="15.75" customHeight="1">
      <c r="A231" s="39"/>
      <c r="B231" s="39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</row>
    <row r="232" spans="1:17" ht="15.75" customHeight="1">
      <c r="A232" s="39"/>
      <c r="B232" s="39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</row>
    <row r="233" spans="1:17" ht="15.75" customHeight="1">
      <c r="A233" s="39"/>
      <c r="B233" s="39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</row>
    <row r="234" spans="1:17" ht="15.75" customHeight="1">
      <c r="A234" s="39"/>
      <c r="B234" s="39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</row>
    <row r="235" spans="1:17" ht="15.75" customHeight="1">
      <c r="A235" s="39"/>
      <c r="B235" s="39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</row>
    <row r="236" spans="1:17" ht="15.75" customHeight="1">
      <c r="A236" s="39"/>
      <c r="B236" s="39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</row>
    <row r="237" spans="1:17" ht="15.75" customHeight="1">
      <c r="A237" s="39"/>
      <c r="B237" s="39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</row>
    <row r="238" spans="1:17" ht="15.75" customHeight="1">
      <c r="A238" s="39"/>
      <c r="B238" s="39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</row>
    <row r="239" spans="1:17" ht="15.75" customHeight="1">
      <c r="A239" s="39"/>
      <c r="B239" s="39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</row>
    <row r="240" spans="1:17" ht="15.75" customHeight="1">
      <c r="A240" s="39"/>
      <c r="B240" s="39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</row>
    <row r="241" spans="1:17" ht="15.75" customHeight="1">
      <c r="A241" s="39"/>
      <c r="B241" s="39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</row>
    <row r="242" spans="1:17" ht="15.75" customHeight="1">
      <c r="A242" s="39"/>
      <c r="B242" s="39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</row>
    <row r="243" spans="1:17" ht="15.75" customHeight="1">
      <c r="A243" s="39"/>
      <c r="B243" s="39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</row>
    <row r="244" spans="1:17" ht="15.75" customHeight="1">
      <c r="A244" s="39"/>
      <c r="B244" s="39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</row>
    <row r="245" spans="1:17" ht="15.75" customHeight="1">
      <c r="A245" s="39"/>
      <c r="B245" s="39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</row>
    <row r="246" spans="1:17" ht="15.75" customHeight="1">
      <c r="A246" s="39"/>
      <c r="B246" s="39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</row>
    <row r="247" spans="1:17" ht="15.75" customHeight="1">
      <c r="A247" s="39"/>
      <c r="B247" s="39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</row>
    <row r="248" spans="1:17" ht="15.75" customHeight="1">
      <c r="A248" s="39"/>
      <c r="B248" s="39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</row>
    <row r="249" spans="1:17" ht="15.75" customHeight="1">
      <c r="A249" s="39"/>
      <c r="B249" s="39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</row>
    <row r="250" spans="1:17" ht="15.75" customHeight="1">
      <c r="A250" s="39"/>
      <c r="B250" s="39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</row>
    <row r="251" spans="1:17" ht="15.75" customHeight="1">
      <c r="A251" s="39"/>
      <c r="B251" s="39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</row>
    <row r="252" spans="1:17" ht="15.75" customHeight="1">
      <c r="A252" s="39"/>
      <c r="B252" s="39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</row>
    <row r="253" spans="1:17" ht="15.75" customHeight="1">
      <c r="A253" s="39"/>
      <c r="B253" s="39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</row>
    <row r="254" spans="1:17" ht="15.75" customHeight="1">
      <c r="A254" s="39"/>
      <c r="B254" s="39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</row>
    <row r="255" spans="1:17" ht="15.75" customHeight="1">
      <c r="A255" s="39"/>
      <c r="B255" s="39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</row>
    <row r="256" spans="1:17" ht="15.75" customHeight="1">
      <c r="A256" s="39"/>
      <c r="B256" s="39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</row>
    <row r="257" spans="1:17" ht="15.75" customHeight="1">
      <c r="A257" s="39"/>
      <c r="B257" s="39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</row>
    <row r="258" spans="1:17" ht="15.75" customHeight="1">
      <c r="A258" s="39"/>
      <c r="B258" s="39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</row>
    <row r="259" spans="1:17" ht="15.75" customHeight="1">
      <c r="A259" s="39"/>
      <c r="B259" s="39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</row>
    <row r="260" spans="1:17" ht="15.75" customHeight="1">
      <c r="A260" s="39"/>
      <c r="B260" s="39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</row>
    <row r="261" spans="1:17" ht="15.75" customHeight="1">
      <c r="A261" s="39"/>
      <c r="B261" s="39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</row>
    <row r="262" spans="1:17" ht="15.75" customHeight="1">
      <c r="A262" s="39"/>
      <c r="B262" s="39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</row>
    <row r="263" spans="1:17" ht="15.75" customHeight="1">
      <c r="A263" s="39"/>
      <c r="B263" s="39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</row>
    <row r="264" spans="1:17" ht="15.75" customHeight="1">
      <c r="A264" s="39"/>
      <c r="B264" s="39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</row>
    <row r="265" spans="1:17" ht="15.75" customHeight="1">
      <c r="A265" s="39"/>
      <c r="B265" s="39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</row>
    <row r="266" spans="1:17" ht="15.75" customHeight="1">
      <c r="A266" s="39"/>
      <c r="B266" s="39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</row>
    <row r="267" spans="1:17" ht="15.75" customHeight="1">
      <c r="A267" s="39"/>
      <c r="B267" s="39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</row>
    <row r="268" spans="1:17" ht="15.75" customHeight="1">
      <c r="A268" s="39"/>
      <c r="B268" s="39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</row>
    <row r="269" spans="1:17" ht="15.75" customHeight="1">
      <c r="A269" s="39"/>
      <c r="B269" s="39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</row>
    <row r="270" spans="1:17" ht="15.75" customHeight="1">
      <c r="A270" s="39"/>
      <c r="B270" s="39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</row>
    <row r="271" spans="1:17" ht="15.75" customHeight="1">
      <c r="A271" s="39"/>
      <c r="B271" s="39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</row>
    <row r="272" spans="1:17" ht="15.75" customHeight="1">
      <c r="A272" s="39"/>
      <c r="B272" s="39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</row>
    <row r="273" spans="1:17" ht="15.75" customHeight="1">
      <c r="A273" s="39"/>
      <c r="B273" s="39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</row>
    <row r="274" spans="1:17" ht="15.75" customHeight="1">
      <c r="A274" s="39"/>
      <c r="B274" s="39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</row>
    <row r="275" spans="1:17" ht="15.75" customHeight="1">
      <c r="A275" s="39"/>
      <c r="B275" s="39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</row>
    <row r="276" spans="1:17" ht="15.75" customHeight="1">
      <c r="A276" s="39"/>
      <c r="B276" s="39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</row>
    <row r="277" spans="1:17" ht="15.75" customHeight="1">
      <c r="A277" s="39"/>
      <c r="B277" s="39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</row>
    <row r="278" spans="1:17" ht="15.75" customHeight="1">
      <c r="A278" s="39"/>
      <c r="B278" s="39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</row>
    <row r="279" spans="1:17" ht="15.75" customHeight="1">
      <c r="A279" s="39"/>
      <c r="B279" s="39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</row>
    <row r="280" spans="1:17" ht="15.75" customHeight="1">
      <c r="A280" s="39"/>
      <c r="B280" s="39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</row>
    <row r="281" spans="1:17" ht="15.75" customHeight="1">
      <c r="A281" s="39"/>
      <c r="B281" s="39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</row>
    <row r="282" spans="1:17" ht="15.75" customHeight="1">
      <c r="A282" s="39"/>
      <c r="B282" s="39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</row>
    <row r="283" spans="1:17" ht="15.75" customHeight="1">
      <c r="A283" s="39"/>
      <c r="B283" s="39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</row>
    <row r="284" spans="1:17" ht="15.75" customHeight="1">
      <c r="A284" s="39"/>
      <c r="B284" s="39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</row>
    <row r="285" spans="1:17" ht="15.75" customHeight="1">
      <c r="A285" s="39"/>
      <c r="B285" s="39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</row>
    <row r="286" spans="1:17" ht="15.75" customHeight="1">
      <c r="A286" s="39"/>
      <c r="B286" s="39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</row>
    <row r="287" spans="1:17" ht="15.75" customHeight="1">
      <c r="A287" s="39"/>
      <c r="B287" s="39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</row>
    <row r="288" spans="1:17" ht="15.75" customHeight="1">
      <c r="A288" s="39"/>
      <c r="B288" s="39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</row>
    <row r="289" spans="1:17" ht="15.75" customHeight="1">
      <c r="A289" s="39"/>
      <c r="B289" s="39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</row>
    <row r="290" spans="1:17" ht="15.75" customHeight="1">
      <c r="A290" s="39"/>
      <c r="B290" s="39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</row>
    <row r="291" spans="1:17" ht="15.75" customHeight="1">
      <c r="A291" s="39"/>
      <c r="B291" s="39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</row>
    <row r="292" spans="1:17" ht="15.75" customHeight="1">
      <c r="A292" s="39"/>
      <c r="B292" s="39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</row>
    <row r="293" spans="1:17" ht="15.75" customHeight="1">
      <c r="A293" s="39"/>
      <c r="B293" s="39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</row>
    <row r="294" spans="1:17" ht="15.75" customHeight="1">
      <c r="A294" s="39"/>
      <c r="B294" s="39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</row>
    <row r="295" spans="1:17" ht="15.75" customHeight="1">
      <c r="A295" s="39"/>
      <c r="B295" s="39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</row>
    <row r="296" spans="1:17" ht="15.75" customHeight="1">
      <c r="A296" s="39"/>
      <c r="B296" s="39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</row>
    <row r="297" spans="1:17" ht="15.75" customHeight="1">
      <c r="A297" s="39"/>
      <c r="B297" s="39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</row>
    <row r="298" spans="1:17" ht="15.75" customHeight="1">
      <c r="A298" s="39"/>
      <c r="B298" s="39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</row>
    <row r="299" spans="1:17" ht="15.75" customHeight="1">
      <c r="A299" s="39"/>
      <c r="B299" s="39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</row>
    <row r="300" spans="1:17" ht="15.75" customHeight="1">
      <c r="A300" s="39"/>
      <c r="B300" s="39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</row>
    <row r="301" spans="1:17" ht="15.75" customHeight="1">
      <c r="A301" s="39"/>
      <c r="B301" s="39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</row>
    <row r="302" spans="1:17" ht="15.75" customHeight="1">
      <c r="A302" s="39"/>
      <c r="B302" s="39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</row>
    <row r="303" spans="1:17" ht="15.75" customHeight="1">
      <c r="A303" s="39"/>
      <c r="B303" s="39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</row>
    <row r="304" spans="1:17" ht="15.75" customHeight="1">
      <c r="A304" s="39"/>
      <c r="B304" s="39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</row>
    <row r="305" spans="1:17" ht="15.75" customHeight="1">
      <c r="A305" s="39"/>
      <c r="B305" s="39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</row>
    <row r="306" spans="1:17" ht="15.75" customHeight="1">
      <c r="A306" s="39"/>
      <c r="B306" s="39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</row>
    <row r="307" spans="1:17" ht="15.75" customHeight="1">
      <c r="A307" s="39"/>
      <c r="B307" s="39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</row>
    <row r="308" spans="1:17" ht="15.75" customHeight="1">
      <c r="A308" s="39"/>
      <c r="B308" s="39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</row>
    <row r="309" spans="1:17" ht="15.75" customHeight="1">
      <c r="A309" s="39"/>
      <c r="B309" s="39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</row>
    <row r="310" spans="1:17" ht="15.75" customHeight="1"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</row>
    <row r="311" spans="1:17" ht="15.75" customHeight="1"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</row>
    <row r="312" spans="1:17" ht="15.75" customHeight="1"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</row>
    <row r="313" spans="1:17" ht="15.75" customHeight="1"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</row>
    <row r="314" spans="1:17" ht="15.75" customHeight="1"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</row>
    <row r="315" spans="1:17" ht="15.75" customHeight="1"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</row>
    <row r="316" spans="1:17" ht="15.75" customHeight="1"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</row>
    <row r="317" spans="1:17" ht="15.75" customHeight="1"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</row>
    <row r="318" spans="1:17" ht="15.75" customHeight="1"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</row>
    <row r="319" spans="1:17" ht="15.75" customHeight="1"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</row>
    <row r="320" spans="1:17" ht="15.75" customHeight="1"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</row>
    <row r="321" spans="3:17" ht="15.75" customHeight="1"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</row>
    <row r="322" spans="3:17" ht="15.75" customHeight="1"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</row>
    <row r="323" spans="3:17" ht="15.75" customHeight="1"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</row>
    <row r="324" spans="3:17" ht="15.75" customHeight="1"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</row>
    <row r="325" spans="3:17" ht="15.75" customHeight="1"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</row>
    <row r="326" spans="3:17" ht="15.75" customHeight="1"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</row>
    <row r="327" spans="3:17" ht="15.75" customHeight="1"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</row>
    <row r="328" spans="3:17" ht="15.75" customHeight="1"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</row>
    <row r="329" spans="3:17" ht="15.75" customHeight="1"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</row>
    <row r="330" spans="3:17" ht="15.75" customHeight="1"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</row>
    <row r="331" spans="3:17" ht="15.75" customHeight="1"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</row>
    <row r="332" spans="3:17" ht="15.75" customHeight="1"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</row>
    <row r="333" spans="3:17" ht="15.75" customHeight="1"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</row>
    <row r="334" spans="3:17" ht="15.75" customHeight="1"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</row>
    <row r="335" spans="3:17" ht="15.75" customHeight="1"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</row>
    <row r="336" spans="3:17" ht="15.75" customHeight="1"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</row>
    <row r="337" spans="3:17" ht="15.75" customHeight="1"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</row>
    <row r="338" spans="3:17" ht="15.75" customHeight="1"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</row>
    <row r="339" spans="3:17" ht="15.75" customHeight="1"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</row>
    <row r="340" spans="3:17" ht="15.75" customHeight="1"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</row>
    <row r="341" spans="3:17" ht="15.75" customHeight="1"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</row>
    <row r="342" spans="3:17" ht="15.75" customHeight="1"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</row>
    <row r="343" spans="3:17" ht="15.75" customHeight="1"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</row>
    <row r="344" spans="3:17" ht="15.75" customHeight="1"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</row>
    <row r="345" spans="3:17" ht="15.75" customHeight="1"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</row>
    <row r="346" spans="3:17" ht="15.75" customHeight="1"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</row>
    <row r="347" spans="3:17" ht="15.75" customHeight="1"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</row>
    <row r="348" spans="3:17" ht="15.75" customHeight="1"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</row>
    <row r="349" spans="3:17" ht="15.75" customHeight="1"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</row>
    <row r="350" spans="3:17" ht="15.75" customHeight="1"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</row>
    <row r="351" spans="3:17" ht="15.75" customHeight="1"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</row>
    <row r="352" spans="3:17" ht="15.75" customHeight="1"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</row>
    <row r="353" spans="3:17" ht="15.75" customHeight="1"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</row>
    <row r="354" spans="3:17" ht="15.75" customHeight="1"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</row>
    <row r="355" spans="3:17" ht="15.75" customHeight="1"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</row>
    <row r="356" spans="3:17" ht="15.75" customHeight="1"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</row>
    <row r="357" spans="3:17" ht="15.75" customHeight="1"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</row>
    <row r="358" spans="3:17" ht="15.75" customHeight="1"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</row>
    <row r="359" spans="3:17" ht="15.75" customHeight="1"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</row>
    <row r="360" spans="3:17" ht="15.75" customHeight="1"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</row>
    <row r="361" spans="3:17" ht="15.75" customHeight="1"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</row>
    <row r="362" spans="3:17" ht="15.75" customHeight="1"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</row>
    <row r="363" spans="3:17" ht="15.75" customHeight="1"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</row>
    <row r="364" spans="3:17" ht="15.75" customHeight="1"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</row>
    <row r="365" spans="3:17" ht="15.75" customHeight="1"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</row>
    <row r="366" spans="3:17" ht="15.75" customHeight="1"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</row>
    <row r="367" spans="3:17" ht="15.75" customHeight="1"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</row>
    <row r="368" spans="3:17" ht="15.75" customHeight="1"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</row>
    <row r="369" spans="3:17" ht="15.75" customHeight="1"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</row>
    <row r="370" spans="3:17" ht="15.75" customHeight="1"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</row>
    <row r="371" spans="3:17" ht="15.75" customHeight="1"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</row>
    <row r="372" spans="3:17" ht="15.75" customHeight="1"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</row>
    <row r="373" spans="3:17" ht="15.75" customHeight="1"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</row>
    <row r="374" spans="3:17" ht="15.75" customHeight="1"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</row>
    <row r="375" spans="3:17" ht="15.75" customHeight="1"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</row>
    <row r="376" spans="3:17" ht="15.75" customHeight="1"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</row>
    <row r="377" spans="3:17" ht="15.75" customHeight="1"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</row>
    <row r="378" spans="3:17" ht="15.75" customHeight="1"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</row>
    <row r="379" spans="3:17" ht="15.75" customHeight="1"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</row>
    <row r="380" spans="3:17" ht="15.75" customHeight="1"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</row>
    <row r="381" spans="3:17" ht="15.75" customHeight="1"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</row>
    <row r="382" spans="3:17" ht="15.75" customHeight="1"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</row>
    <row r="383" spans="3:17" ht="15.75" customHeight="1"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</row>
    <row r="384" spans="3:17" ht="15.75" customHeight="1"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</row>
    <row r="385" spans="3:17" ht="15.75" customHeight="1"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</row>
    <row r="386" spans="3:17" ht="15.75" customHeight="1"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</row>
    <row r="387" spans="3:17" ht="15.75" customHeight="1"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</row>
    <row r="388" spans="3:17" ht="15.75" customHeight="1"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</row>
    <row r="389" spans="3:17" ht="15.75" customHeight="1"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</row>
    <row r="390" spans="3:17" ht="15.75" customHeight="1"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</row>
    <row r="391" spans="3:17" ht="15.75" customHeight="1"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</row>
    <row r="392" spans="3:17" ht="15.75" customHeight="1"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</row>
    <row r="393" spans="3:17" ht="15.75" customHeight="1"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</row>
    <row r="394" spans="3:17" ht="15.75" customHeight="1"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</row>
    <row r="395" spans="3:17" ht="15.75" customHeight="1"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</row>
    <row r="396" spans="3:17" ht="15.75" customHeight="1"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</row>
    <row r="397" spans="3:17" ht="15.75" customHeight="1"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</row>
    <row r="398" spans="3:17" ht="15.75" customHeight="1"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</row>
    <row r="399" spans="3:17" ht="15.75" customHeight="1"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</row>
    <row r="400" spans="3:17" ht="15.75" customHeight="1"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</row>
    <row r="401" spans="3:17" ht="15.75" customHeight="1"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</row>
    <row r="402" spans="3:17" ht="15.75" customHeight="1"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</row>
    <row r="403" spans="3:17" ht="15.75" customHeight="1"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</row>
    <row r="404" spans="3:17" ht="15.75" customHeight="1"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</row>
    <row r="405" spans="3:17" ht="15.75" customHeight="1"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</row>
    <row r="406" spans="3:17" ht="15.75" customHeight="1"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</row>
    <row r="407" spans="3:17" ht="15.75" customHeight="1"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</row>
    <row r="408" spans="3:17" ht="15.75" customHeight="1"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</row>
    <row r="409" spans="3:17" ht="15.75" customHeight="1"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</row>
    <row r="410" spans="3:17" ht="15.75" customHeight="1"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</row>
    <row r="411" spans="3:17" ht="15.75" customHeight="1"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</row>
    <row r="412" spans="3:17" ht="15.75" customHeight="1"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</row>
    <row r="413" spans="3:17" ht="15.75" customHeight="1"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</row>
    <row r="414" spans="3:17" ht="15.75" customHeight="1"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</row>
    <row r="415" spans="3:17" ht="15.75" customHeight="1"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</row>
    <row r="416" spans="3:17" ht="15.75" customHeight="1"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</row>
    <row r="417" spans="3:17" ht="15.75" customHeight="1"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</row>
    <row r="418" spans="3:17" ht="15.75" customHeight="1"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</row>
    <row r="419" spans="3:17" ht="15.75" customHeight="1"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</row>
    <row r="420" spans="3:17" ht="15.75" customHeight="1"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</row>
    <row r="421" spans="3:17" ht="15.75" customHeight="1"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</row>
    <row r="422" spans="3:17" ht="15.75" customHeight="1"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</row>
    <row r="423" spans="3:17" ht="15.75" customHeight="1"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</row>
    <row r="424" spans="3:17" ht="15.75" customHeight="1"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</row>
    <row r="425" spans="3:17" ht="15.75" customHeight="1"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</row>
    <row r="426" spans="3:17" ht="15.75" customHeight="1"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</row>
    <row r="427" spans="3:17" ht="15.75" customHeight="1"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</row>
    <row r="428" spans="3:17" ht="15.75" customHeight="1"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</row>
    <row r="429" spans="3:17" ht="15.75" customHeight="1"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</row>
    <row r="430" spans="3:17" ht="15.75" customHeight="1"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</row>
    <row r="431" spans="3:17" ht="15.75" customHeight="1"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</row>
    <row r="432" spans="3:17" ht="15.75" customHeight="1"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</row>
    <row r="433" spans="3:17" ht="15.75" customHeight="1"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</row>
    <row r="434" spans="3:17" ht="15.75" customHeight="1"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</row>
    <row r="435" spans="3:17" ht="15.75" customHeight="1"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</row>
    <row r="436" spans="3:17" ht="15.75" customHeight="1"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</row>
    <row r="437" spans="3:17" ht="15.75" customHeight="1"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</row>
    <row r="438" spans="3:17" ht="15.75" customHeight="1"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</row>
    <row r="439" spans="3:17" ht="15.75" customHeight="1"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</row>
    <row r="440" spans="3:17" ht="15.75" customHeight="1"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</row>
    <row r="441" spans="3:17" ht="15.75" customHeight="1"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</row>
    <row r="442" spans="3:17" ht="15.75" customHeight="1"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</row>
    <row r="443" spans="3:17" ht="15.75" customHeight="1"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</row>
    <row r="444" spans="3:17" ht="15.75" customHeight="1"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</row>
    <row r="445" spans="3:17" ht="15.75" customHeight="1"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</row>
    <row r="446" spans="3:17" ht="15.75" customHeight="1"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</row>
    <row r="447" spans="3:17" ht="15.75" customHeight="1"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</row>
    <row r="448" spans="3:17" ht="15.75" customHeight="1"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</row>
    <row r="449" spans="3:17" ht="15.75" customHeight="1"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</row>
    <row r="450" spans="3:17" ht="15.75" customHeight="1"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</row>
    <row r="451" spans="3:17" ht="15.75" customHeight="1"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</row>
    <row r="452" spans="3:17" ht="15.75" customHeight="1"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</row>
    <row r="453" spans="3:17" ht="15.75" customHeight="1"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</row>
    <row r="454" spans="3:17" ht="15.75" customHeight="1"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</row>
    <row r="455" spans="3:17" ht="15.75" customHeight="1"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</row>
    <row r="456" spans="3:17" ht="15.75" customHeight="1"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</row>
    <row r="457" spans="3:17" ht="15.75" customHeight="1"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</row>
    <row r="458" spans="3:17" ht="15.75" customHeight="1"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</row>
    <row r="459" spans="3:17" ht="15.75" customHeight="1"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</row>
    <row r="460" spans="3:17" ht="15.75" customHeight="1"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</row>
    <row r="461" spans="3:17" ht="15.75" customHeight="1"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</row>
    <row r="462" spans="3:17" ht="15.75" customHeight="1"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</row>
    <row r="463" spans="3:17" ht="15.75" customHeight="1"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</row>
    <row r="464" spans="3:17" ht="15.75" customHeight="1"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</row>
    <row r="465" spans="3:17" ht="15.75" customHeight="1"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</row>
    <row r="466" spans="3:17" ht="15.75" customHeight="1"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</row>
    <row r="467" spans="3:17" ht="15.75" customHeight="1"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</row>
    <row r="468" spans="3:17" ht="15.75" customHeight="1"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</row>
    <row r="469" spans="3:17" ht="15.75" customHeight="1"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</row>
    <row r="470" spans="3:17" ht="15.75" customHeight="1"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</row>
    <row r="471" spans="3:17" ht="15.75" customHeight="1"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</row>
    <row r="472" spans="3:17" ht="15.75" customHeight="1"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</row>
    <row r="473" spans="3:17" ht="15.75" customHeight="1"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</row>
    <row r="474" spans="3:17" ht="15.75" customHeight="1"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</row>
    <row r="475" spans="3:17" ht="15.75" customHeight="1"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</row>
    <row r="476" spans="3:17" ht="15.75" customHeight="1"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</row>
    <row r="477" spans="3:17" ht="15.75" customHeight="1"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</row>
    <row r="478" spans="3:17" ht="15.75" customHeight="1"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</row>
    <row r="479" spans="3:17" ht="15.75" customHeight="1"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</row>
    <row r="480" spans="3:17" ht="15.75" customHeight="1"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</row>
    <row r="481" spans="3:17" ht="15.75" customHeight="1"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</row>
    <row r="482" spans="3:17" ht="15.75" customHeight="1"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</row>
    <row r="483" spans="3:17" ht="15.75" customHeight="1"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</row>
    <row r="484" spans="3:17" ht="15.75" customHeight="1"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</row>
    <row r="485" spans="3:17" ht="15.75" customHeight="1"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</row>
    <row r="486" spans="3:17" ht="15.75" customHeight="1"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</row>
    <row r="487" spans="3:17" ht="15.75" customHeight="1"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</row>
    <row r="488" spans="3:17" ht="15.75" customHeight="1"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</row>
    <row r="489" spans="3:17" ht="15.75" customHeight="1"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</row>
    <row r="490" spans="3:17" ht="15.75" customHeight="1"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</row>
    <row r="491" spans="3:17" ht="15.75" customHeight="1"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</row>
    <row r="492" spans="3:17" ht="15.75" customHeight="1"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</row>
    <row r="493" spans="3:17" ht="15.75" customHeight="1"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</row>
    <row r="494" spans="3:17" ht="15.75" customHeight="1"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</row>
    <row r="495" spans="3:17" ht="15.75" customHeight="1"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</row>
    <row r="496" spans="3:17" ht="15.75" customHeight="1"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</row>
    <row r="497" spans="3:17" ht="15.75" customHeight="1"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</row>
    <row r="498" spans="3:17" ht="15.75" customHeight="1"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</row>
    <row r="499" spans="3:17" ht="15.75" customHeight="1"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</row>
    <row r="500" spans="3:17" ht="15.75" customHeight="1"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</row>
    <row r="501" spans="3:17" ht="15.75" customHeight="1"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</row>
    <row r="502" spans="3:17" ht="15.75" customHeight="1"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</row>
    <row r="503" spans="3:17" ht="15.75" customHeight="1"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</row>
    <row r="504" spans="3:17" ht="15.75" customHeight="1"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</row>
    <row r="505" spans="3:17" ht="15.75" customHeight="1"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</row>
    <row r="506" spans="3:17" ht="15.75" customHeight="1"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</row>
    <row r="507" spans="3:17" ht="15.75" customHeight="1"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</row>
    <row r="508" spans="3:17" ht="15.75" customHeight="1"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</row>
    <row r="509" spans="3:17" ht="15.75" customHeight="1"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</row>
    <row r="510" spans="3:17" ht="15.75" customHeight="1"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</row>
    <row r="511" spans="3:17" ht="15.75" customHeight="1"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</row>
    <row r="512" spans="3:17" ht="15.75" customHeight="1"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</row>
    <row r="513" spans="3:17" ht="15.75" customHeight="1"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</row>
    <row r="514" spans="3:17" ht="15.75" customHeight="1"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</row>
    <row r="515" spans="3:17" ht="15.75" customHeight="1"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</row>
    <row r="516" spans="3:17" ht="15.75" customHeight="1"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</row>
    <row r="517" spans="3:17" ht="15.75" customHeight="1"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</row>
    <row r="518" spans="3:17" ht="15.75" customHeight="1"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</row>
    <row r="519" spans="3:17" ht="15.75" customHeight="1"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</row>
    <row r="520" spans="3:17" ht="15.75" customHeight="1"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</row>
    <row r="521" spans="3:17" ht="15.75" customHeight="1"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</row>
    <row r="522" spans="3:17" ht="15.75" customHeight="1"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</row>
    <row r="523" spans="3:17" ht="15.75" customHeight="1"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</row>
    <row r="524" spans="3:17" ht="15.75" customHeight="1"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</row>
    <row r="525" spans="3:17" ht="15.75" customHeight="1"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</row>
    <row r="526" spans="3:17" ht="15.75" customHeight="1"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</row>
    <row r="527" spans="3:17" ht="15.75" customHeight="1"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</row>
    <row r="528" spans="3:17" ht="15.75" customHeight="1"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</row>
    <row r="529" spans="3:17" ht="15.75" customHeight="1"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</row>
    <row r="530" spans="3:17" ht="15.75" customHeight="1"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</row>
    <row r="531" spans="3:17" ht="15.75" customHeight="1"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</row>
    <row r="532" spans="3:17" ht="15.75" customHeight="1"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</row>
    <row r="533" spans="3:17" ht="15.75" customHeight="1"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</row>
    <row r="534" spans="3:17" ht="15.75" customHeight="1"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</row>
    <row r="535" spans="3:17" ht="15.75" customHeight="1"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</row>
    <row r="536" spans="3:17" ht="15.75" customHeight="1"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</row>
    <row r="537" spans="3:17" ht="15.75" customHeight="1"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</row>
    <row r="538" spans="3:17" ht="15.75" customHeight="1"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</row>
    <row r="539" spans="3:17" ht="15.75" customHeight="1"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</row>
    <row r="540" spans="3:17" ht="15.75" customHeight="1"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</row>
    <row r="541" spans="3:17" ht="15.75" customHeight="1"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</row>
    <row r="542" spans="3:17" ht="15.75" customHeight="1"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</row>
    <row r="543" spans="3:17" ht="15.75" customHeight="1"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</row>
    <row r="544" spans="3:17" ht="15.75" customHeight="1"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</row>
    <row r="545" spans="3:17" ht="15.75" customHeight="1"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</row>
    <row r="546" spans="3:17" ht="15.75" customHeight="1"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</row>
    <row r="547" spans="3:17" ht="15.75" customHeight="1"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</row>
    <row r="548" spans="3:17" ht="15.75" customHeight="1"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</row>
    <row r="549" spans="3:17" ht="15.75" customHeight="1"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</row>
    <row r="550" spans="3:17" ht="15.75" customHeight="1"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</row>
    <row r="551" spans="3:17" ht="15.75" customHeight="1"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</row>
    <row r="552" spans="3:17" ht="15.75" customHeight="1"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</row>
    <row r="553" spans="3:17" ht="15.75" customHeight="1"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</row>
    <row r="554" spans="3:17" ht="15.75" customHeight="1"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</row>
    <row r="555" spans="3:17" ht="15.75" customHeight="1"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</row>
    <row r="556" spans="3:17" ht="15.75" customHeight="1"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</row>
    <row r="557" spans="3:17" ht="15.75" customHeight="1"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</row>
    <row r="558" spans="3:17" ht="15.75" customHeight="1"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</row>
    <row r="559" spans="3:17" ht="15.75" customHeight="1"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</row>
    <row r="560" spans="3:17" ht="15.75" customHeight="1"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</row>
    <row r="561" spans="3:17" ht="15.75" customHeight="1"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</row>
    <row r="562" spans="3:17" ht="15.75" customHeight="1"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</row>
    <row r="563" spans="3:17" ht="15.75" customHeight="1"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</row>
    <row r="564" spans="3:17" ht="15.75" customHeight="1"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</row>
    <row r="565" spans="3:17" ht="15.75" customHeight="1"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</row>
    <row r="566" spans="3:17" ht="15.75" customHeight="1"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</row>
    <row r="567" spans="3:17" ht="15.75" customHeight="1"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</row>
    <row r="568" spans="3:17" ht="15.75" customHeight="1"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</row>
    <row r="569" spans="3:17" ht="15.75" customHeight="1"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</row>
    <row r="570" spans="3:17" ht="15.75" customHeight="1"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</row>
    <row r="571" spans="3:17" ht="15.75" customHeight="1"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</row>
    <row r="572" spans="3:17" ht="15.75" customHeight="1"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</row>
    <row r="573" spans="3:17" ht="15.75" customHeight="1"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</row>
    <row r="574" spans="3:17" ht="15.75" customHeight="1"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</row>
    <row r="575" spans="3:17" ht="15.75" customHeight="1"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</row>
    <row r="576" spans="3:17" ht="15.75" customHeight="1"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</row>
    <row r="577" spans="3:17" ht="15.75" customHeight="1"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</row>
    <row r="578" spans="3:17" ht="15.75" customHeight="1"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</row>
    <row r="579" spans="3:17" ht="15.75" customHeight="1"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</row>
    <row r="580" spans="3:17" ht="15.75" customHeight="1"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</row>
    <row r="581" spans="3:17" ht="15.75" customHeight="1"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</row>
    <row r="582" spans="3:17" ht="15.75" customHeight="1"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</row>
    <row r="583" spans="3:17" ht="15.75" customHeight="1"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</row>
    <row r="584" spans="3:17" ht="15.75" customHeight="1"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</row>
    <row r="585" spans="3:17" ht="15.75" customHeight="1"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</row>
    <row r="586" spans="3:17" ht="15.75" customHeight="1"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</row>
    <row r="587" spans="3:17" ht="15.75" customHeight="1"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</row>
    <row r="588" spans="3:17" ht="15.75" customHeight="1"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</row>
    <row r="589" spans="3:17" ht="15.75" customHeight="1"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</row>
    <row r="590" spans="3:17" ht="15.75" customHeight="1"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</row>
    <row r="591" spans="3:17" ht="15.75" customHeight="1"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</row>
    <row r="592" spans="3:17" ht="15.75" customHeight="1"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</row>
    <row r="593" spans="3:17" ht="15.75" customHeight="1"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</row>
    <row r="594" spans="3:17" ht="15.75" customHeight="1"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</row>
    <row r="595" spans="3:17" ht="15.75" customHeight="1"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</row>
    <row r="596" spans="3:17" ht="15.75" customHeight="1"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</row>
    <row r="597" spans="3:17" ht="15.75" customHeight="1"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</row>
    <row r="598" spans="3:17" ht="15.75" customHeight="1"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</row>
    <row r="599" spans="3:17" ht="15.75" customHeight="1"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</row>
    <row r="600" spans="3:17" ht="15.75" customHeight="1"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</row>
    <row r="601" spans="3:17" ht="15.75" customHeight="1"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</row>
    <row r="602" spans="3:17" ht="15.75" customHeight="1"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</row>
    <row r="603" spans="3:17" ht="15.75" customHeight="1"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</row>
    <row r="604" spans="3:17" ht="15.75" customHeight="1"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</row>
    <row r="605" spans="3:17" ht="15.75" customHeight="1"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</row>
    <row r="606" spans="3:17" ht="15.75" customHeight="1"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</row>
    <row r="607" spans="3:17" ht="15.75" customHeight="1"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</row>
    <row r="608" spans="3:17" ht="15.75" customHeight="1"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</row>
    <row r="609" spans="3:17" ht="15.75" customHeight="1"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</row>
    <row r="610" spans="3:17" ht="15.75" customHeight="1"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</row>
    <row r="611" spans="3:17" ht="15.75" customHeight="1"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</row>
    <row r="612" spans="3:17" ht="15.75" customHeight="1"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</row>
    <row r="613" spans="3:17" ht="15.75" customHeight="1"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</row>
    <row r="614" spans="3:17" ht="15.75" customHeight="1"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</row>
    <row r="615" spans="3:17" ht="15.75" customHeight="1"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</row>
    <row r="616" spans="3:17" ht="15.75" customHeight="1"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</row>
    <row r="617" spans="3:17" ht="15.75" customHeight="1"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</row>
    <row r="618" spans="3:17" ht="15.75" customHeight="1"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</row>
    <row r="619" spans="3:17" ht="15.75" customHeight="1"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</row>
    <row r="620" spans="3:17" ht="15.75" customHeight="1"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</row>
    <row r="621" spans="3:17" ht="15.75" customHeight="1"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</row>
    <row r="622" spans="3:17" ht="15.75" customHeight="1"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</row>
    <row r="623" spans="3:17" ht="15.75" customHeight="1"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</row>
    <row r="624" spans="3:17" ht="15.75" customHeight="1"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</row>
    <row r="625" spans="3:17" ht="15.75" customHeight="1"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</row>
    <row r="626" spans="3:17" ht="15.75" customHeight="1"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</row>
    <row r="627" spans="3:17" ht="15.75" customHeight="1"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</row>
    <row r="628" spans="3:17" ht="15.75" customHeight="1"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</row>
    <row r="629" spans="3:17" ht="15.75" customHeight="1"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</row>
    <row r="630" spans="3:17" ht="15.75" customHeight="1"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</row>
    <row r="631" spans="3:17" ht="15.75" customHeight="1"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</row>
    <row r="632" spans="3:17" ht="15.75" customHeight="1"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</row>
    <row r="633" spans="3:17" ht="15.75" customHeight="1"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</row>
    <row r="634" spans="3:17" ht="15.75" customHeight="1"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</row>
    <row r="635" spans="3:17" ht="15.75" customHeight="1"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</row>
    <row r="636" spans="3:17" ht="15.75" customHeight="1"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</row>
    <row r="637" spans="3:17" ht="15.75" customHeight="1"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</row>
    <row r="638" spans="3:17" ht="15.75" customHeight="1"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</row>
    <row r="639" spans="3:17" ht="15.75" customHeight="1"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</row>
    <row r="640" spans="3:17" ht="15.75" customHeight="1"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</row>
    <row r="641" spans="3:17" ht="15.75" customHeight="1"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</row>
    <row r="642" spans="3:17" ht="15.75" customHeight="1"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</row>
    <row r="643" spans="3:17" ht="15.75" customHeight="1"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</row>
    <row r="644" spans="3:17" ht="15.75" customHeight="1"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</row>
    <row r="645" spans="3:17" ht="15.75" customHeight="1"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</row>
    <row r="646" spans="3:17" ht="15.75" customHeight="1"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</row>
    <row r="647" spans="3:17" ht="15.75" customHeight="1"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</row>
    <row r="648" spans="3:17" ht="15.75" customHeight="1"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</row>
    <row r="649" spans="3:17" ht="15.75" customHeight="1"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</row>
    <row r="650" spans="3:17" ht="15.75" customHeight="1"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</row>
    <row r="651" spans="3:17" ht="15.75" customHeight="1"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</row>
    <row r="652" spans="3:17" ht="15.75" customHeight="1"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</row>
    <row r="653" spans="3:17" ht="15.75" customHeight="1"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</row>
    <row r="654" spans="3:17" ht="15.75" customHeight="1"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</row>
    <row r="655" spans="3:17" ht="15.75" customHeight="1"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</row>
    <row r="656" spans="3:17" ht="15.75" customHeight="1"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</row>
    <row r="657" spans="3:17" ht="15.75" customHeight="1"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</row>
    <row r="658" spans="3:17" ht="15.75" customHeight="1"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</row>
    <row r="659" spans="3:17" ht="15.75" customHeight="1"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</row>
    <row r="660" spans="3:17" ht="15.75" customHeight="1"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</row>
    <row r="661" spans="3:17" ht="15.75" customHeight="1"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</row>
    <row r="662" spans="3:17" ht="15.75" customHeight="1"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</row>
    <row r="663" spans="3:17" ht="15.75" customHeight="1"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</row>
    <row r="664" spans="3:17" ht="15.75" customHeight="1"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</row>
    <row r="665" spans="3:17" ht="15.75" customHeight="1"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</row>
    <row r="666" spans="3:17" ht="15.75" customHeight="1"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</row>
    <row r="667" spans="3:17" ht="15.75" customHeight="1"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</row>
    <row r="668" spans="3:17" ht="15.75" customHeight="1"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</row>
    <row r="669" spans="3:17" ht="15.75" customHeight="1"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</row>
    <row r="670" spans="3:17" ht="15.75" customHeight="1"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</row>
    <row r="671" spans="3:17" ht="15.75" customHeight="1"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</row>
    <row r="672" spans="3:17" ht="15.75" customHeight="1"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</row>
    <row r="673" spans="3:17" ht="15.75" customHeight="1"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</row>
    <row r="674" spans="3:17" ht="15.75" customHeight="1"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</row>
    <row r="675" spans="3:17" ht="15.75" customHeight="1"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</row>
    <row r="676" spans="3:17" ht="15.75" customHeight="1"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</row>
    <row r="677" spans="3:17" ht="15.75" customHeight="1"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</row>
    <row r="678" spans="3:17" ht="15.75" customHeight="1"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</row>
    <row r="679" spans="3:17" ht="15.75" customHeight="1"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</row>
    <row r="680" spans="3:17" ht="15.75" customHeight="1"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</row>
    <row r="681" spans="3:17" ht="15.75" customHeight="1"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</row>
    <row r="682" spans="3:17" ht="15.75" customHeight="1"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</row>
    <row r="683" spans="3:17" ht="15.75" customHeight="1"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</row>
    <row r="684" spans="3:17" ht="15.75" customHeight="1"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</row>
    <row r="685" spans="3:17" ht="15.75" customHeight="1"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</row>
    <row r="686" spans="3:17" ht="15.75" customHeight="1"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</row>
    <row r="687" spans="3:17" ht="15.75" customHeight="1"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</row>
    <row r="688" spans="3:17" ht="15.75" customHeight="1"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</row>
    <row r="689" spans="3:17" ht="15.75" customHeight="1"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</row>
    <row r="690" spans="3:17" ht="15.75" customHeight="1"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</row>
    <row r="691" spans="3:17" ht="15.75" customHeight="1"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</row>
    <row r="692" spans="3:17" ht="15.75" customHeight="1"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</row>
    <row r="693" spans="3:17" ht="15.75" customHeight="1"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</row>
    <row r="694" spans="3:17" ht="15.75" customHeight="1"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</row>
    <row r="695" spans="3:17" ht="15.75" customHeight="1"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</row>
    <row r="696" spans="3:17" ht="15.75" customHeight="1"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</row>
    <row r="697" spans="3:17" ht="15.75" customHeight="1"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</row>
    <row r="698" spans="3:17" ht="15.75" customHeight="1"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</row>
    <row r="699" spans="3:17" ht="15.75" customHeight="1"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</row>
    <row r="700" spans="3:17" ht="15.75" customHeight="1"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</row>
    <row r="701" spans="3:17" ht="15.75" customHeight="1"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</row>
    <row r="702" spans="3:17" ht="15.75" customHeight="1"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</row>
    <row r="703" spans="3:17" ht="15.75" customHeight="1"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</row>
    <row r="704" spans="3:17" ht="15.75" customHeight="1"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</row>
    <row r="705" spans="3:17" ht="15.75" customHeight="1"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</row>
    <row r="706" spans="3:17" ht="15.75" customHeight="1"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</row>
    <row r="707" spans="3:17" ht="15.75" customHeight="1"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</row>
    <row r="708" spans="3:17" ht="15.75" customHeight="1"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</row>
    <row r="709" spans="3:17" ht="15.75" customHeight="1"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</row>
    <row r="710" spans="3:17" ht="15.75" customHeight="1"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</row>
    <row r="711" spans="3:17" ht="15.75" customHeight="1"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</row>
    <row r="712" spans="3:17" ht="15.75" customHeight="1"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</row>
    <row r="713" spans="3:17" ht="15.75" customHeight="1"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</row>
    <row r="714" spans="3:17" ht="15.75" customHeight="1"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</row>
    <row r="715" spans="3:17" ht="15.75" customHeight="1"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</row>
    <row r="716" spans="3:17" ht="15.75" customHeight="1"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</row>
    <row r="717" spans="3:17" ht="15.75" customHeight="1"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</row>
    <row r="718" spans="3:17" ht="15.75" customHeight="1"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</row>
    <row r="719" spans="3:17" ht="15.75" customHeight="1"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</row>
    <row r="720" spans="3:17" ht="15.75" customHeight="1"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</row>
    <row r="721" spans="3:17" ht="15.75" customHeight="1"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</row>
    <row r="722" spans="3:17" ht="15.75" customHeight="1"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</row>
    <row r="723" spans="3:17" ht="15.75" customHeight="1"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</row>
    <row r="724" spans="3:17" ht="15.75" customHeight="1"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</row>
    <row r="725" spans="3:17" ht="15.75" customHeight="1"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</row>
    <row r="726" spans="3:17" ht="15.75" customHeight="1"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</row>
    <row r="727" spans="3:17" ht="15.75" customHeight="1"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</row>
    <row r="728" spans="3:17" ht="15.75" customHeight="1"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</row>
    <row r="729" spans="3:17" ht="15.75" customHeight="1"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</row>
    <row r="730" spans="3:17" ht="15.75" customHeight="1"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</row>
    <row r="731" spans="3:17" ht="15.75" customHeight="1"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</row>
    <row r="732" spans="3:17" ht="15.75" customHeight="1"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</row>
    <row r="733" spans="3:17" ht="15.75" customHeight="1"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</row>
    <row r="734" spans="3:17" ht="15.75" customHeight="1"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</row>
    <row r="735" spans="3:17" ht="15.75" customHeight="1"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</row>
    <row r="736" spans="3:17" ht="15.75" customHeight="1"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</row>
    <row r="737" spans="3:17" ht="15.75" customHeight="1"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</row>
    <row r="738" spans="3:17" ht="15.75" customHeight="1"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</row>
    <row r="739" spans="3:17" ht="15.75" customHeight="1"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</row>
    <row r="740" spans="3:17" ht="15.75" customHeight="1"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</row>
    <row r="741" spans="3:17" ht="15.75" customHeight="1"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</row>
    <row r="742" spans="3:17" ht="15.75" customHeight="1"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</row>
    <row r="743" spans="3:17" ht="15.75" customHeight="1"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</row>
    <row r="744" spans="3:17" ht="15.75" customHeight="1"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</row>
    <row r="745" spans="3:17" ht="15.75" customHeight="1"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</row>
    <row r="746" spans="3:17" ht="15.75" customHeight="1"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</row>
    <row r="747" spans="3:17" ht="15.75" customHeight="1"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</row>
    <row r="748" spans="3:17" ht="15.75" customHeight="1"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</row>
    <row r="749" spans="3:17" ht="15.75" customHeight="1"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</row>
    <row r="750" spans="3:17" ht="15.75" customHeight="1"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</row>
    <row r="751" spans="3:17" ht="15.75" customHeight="1"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</row>
    <row r="752" spans="3:17" ht="15.75" customHeight="1"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</row>
    <row r="753" spans="3:17" ht="15.75" customHeight="1"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</row>
    <row r="754" spans="3:17" ht="15.75" customHeight="1"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</row>
    <row r="755" spans="3:17" ht="15.75" customHeight="1"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</row>
    <row r="756" spans="3:17" ht="15.75" customHeight="1"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</row>
    <row r="757" spans="3:17" ht="15.75" customHeight="1"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</row>
    <row r="758" spans="3:17" ht="15.75" customHeight="1"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</row>
    <row r="759" spans="3:17" ht="15.75" customHeight="1"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</row>
    <row r="760" spans="3:17" ht="15.75" customHeight="1"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</row>
    <row r="761" spans="3:17" ht="15.75" customHeight="1"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</row>
    <row r="762" spans="3:17" ht="15.75" customHeight="1"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</row>
    <row r="763" spans="3:17" ht="15.75" customHeight="1"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</row>
    <row r="764" spans="3:17" ht="15.75" customHeight="1"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</row>
    <row r="765" spans="3:17" ht="15.75" customHeight="1"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</row>
    <row r="766" spans="3:17" ht="15.75" customHeight="1"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</row>
    <row r="767" spans="3:17" ht="15.75" customHeight="1"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</row>
    <row r="768" spans="3:17" ht="15.75" customHeight="1"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</row>
    <row r="769" spans="3:17" ht="15.75" customHeight="1"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</row>
    <row r="770" spans="3:17" ht="15.75" customHeight="1"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</row>
    <row r="771" spans="3:17" ht="15.75" customHeight="1"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</row>
    <row r="772" spans="3:17" ht="15.75" customHeight="1"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</row>
    <row r="773" spans="3:17" ht="15.75" customHeight="1"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</row>
    <row r="774" spans="3:17" ht="15.75" customHeight="1"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</row>
    <row r="775" spans="3:17" ht="15.75" customHeight="1"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</row>
    <row r="776" spans="3:17" ht="15.75" customHeight="1"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</row>
    <row r="777" spans="3:17" ht="15.75" customHeight="1"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</row>
    <row r="778" spans="3:17" ht="15.75" customHeight="1"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</row>
    <row r="779" spans="3:17" ht="15.75" customHeight="1"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</row>
    <row r="780" spans="3:17" ht="15.75" customHeight="1"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</row>
    <row r="781" spans="3:17" ht="15.75" customHeight="1"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</row>
    <row r="782" spans="3:17" ht="15.75" customHeight="1"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</row>
    <row r="783" spans="3:17" ht="15.75" customHeight="1"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</row>
    <row r="784" spans="3:17" ht="15.75" customHeight="1"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</row>
    <row r="785" spans="3:17" ht="15.75" customHeight="1"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</row>
    <row r="786" spans="3:17" ht="15.75" customHeight="1"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</row>
    <row r="787" spans="3:17" ht="15.75" customHeight="1"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</row>
    <row r="788" spans="3:17" ht="15.75" customHeight="1"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</row>
    <row r="789" spans="3:17" ht="15.75" customHeight="1"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</row>
    <row r="790" spans="3:17" ht="15.75" customHeight="1"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</row>
    <row r="791" spans="3:17" ht="15.75" customHeight="1"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</row>
    <row r="792" spans="3:17" ht="15.75" customHeight="1"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</row>
    <row r="793" spans="3:17" ht="15.75" customHeight="1"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</row>
    <row r="794" spans="3:17" ht="15.75" customHeight="1"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</row>
    <row r="795" spans="3:17" ht="15.75" customHeight="1"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</row>
    <row r="796" spans="3:17" ht="15.75" customHeight="1"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</row>
    <row r="797" spans="3:17" ht="15.75" customHeight="1"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</row>
    <row r="798" spans="3:17" ht="15.75" customHeight="1"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</row>
    <row r="799" spans="3:17" ht="15.75" customHeight="1"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</row>
    <row r="800" spans="3:17" ht="15.75" customHeight="1"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</row>
    <row r="801" spans="3:17" ht="15.75" customHeight="1"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</row>
    <row r="802" spans="3:17" ht="15.75" customHeight="1"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</row>
    <row r="803" spans="3:17" ht="15.75" customHeight="1"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</row>
    <row r="804" spans="3:17" ht="15.75" customHeight="1"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</row>
    <row r="805" spans="3:17" ht="15.75" customHeight="1"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</row>
    <row r="806" spans="3:17" ht="15.75" customHeight="1"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</row>
    <row r="807" spans="3:17" ht="15.75" customHeight="1"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</row>
    <row r="808" spans="3:17" ht="15.75" customHeight="1"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</row>
    <row r="809" spans="3:17" ht="15.75" customHeight="1"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</row>
    <row r="810" spans="3:17" ht="15.75" customHeight="1"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</row>
    <row r="811" spans="3:17" ht="15.75" customHeight="1"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</row>
    <row r="812" spans="3:17" ht="15.75" customHeight="1"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</row>
    <row r="813" spans="3:17" ht="15.75" customHeight="1"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</row>
    <row r="814" spans="3:17" ht="15.75" customHeight="1"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</row>
    <row r="815" spans="3:17" ht="15.75" customHeight="1"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</row>
    <row r="816" spans="3:17" ht="15.75" customHeight="1"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</row>
    <row r="817" spans="3:17" ht="15.75" customHeight="1"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</row>
    <row r="818" spans="3:17" ht="15.75" customHeight="1"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</row>
    <row r="819" spans="3:17" ht="15.75" customHeight="1"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</row>
    <row r="820" spans="3:17" ht="15.75" customHeight="1"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</row>
    <row r="821" spans="3:17" ht="15.75" customHeight="1"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</row>
    <row r="822" spans="3:17" ht="15.75" customHeight="1"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</row>
    <row r="823" spans="3:17" ht="15.75" customHeight="1"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</row>
    <row r="824" spans="3:17" ht="15.75" customHeight="1"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</row>
    <row r="825" spans="3:17" ht="15.75" customHeight="1"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</row>
    <row r="826" spans="3:17" ht="15.75" customHeight="1"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</row>
    <row r="827" spans="3:17" ht="15.75" customHeight="1"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</row>
    <row r="828" spans="3:17" ht="15.75" customHeight="1"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</row>
    <row r="829" spans="3:17" ht="15.75" customHeight="1"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</row>
    <row r="830" spans="3:17" ht="15.75" customHeight="1"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</row>
    <row r="831" spans="3:17" ht="15.75" customHeight="1"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</row>
    <row r="832" spans="3:17" ht="15.75" customHeight="1"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</row>
    <row r="833" spans="3:17" ht="15.75" customHeight="1"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</row>
    <row r="834" spans="3:17" ht="15.75" customHeight="1"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</row>
    <row r="835" spans="3:17" ht="15.75" customHeight="1"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</row>
    <row r="836" spans="3:17" ht="15.75" customHeight="1"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</row>
    <row r="837" spans="3:17" ht="15.75" customHeight="1"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</row>
    <row r="838" spans="3:17" ht="15.75" customHeight="1"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</row>
    <row r="839" spans="3:17" ht="15.75" customHeight="1"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</row>
    <row r="840" spans="3:17" ht="15.75" customHeight="1"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</row>
    <row r="841" spans="3:17" ht="15.75" customHeight="1"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</row>
    <row r="842" spans="3:17" ht="15.75" customHeight="1"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</row>
    <row r="843" spans="3:17" ht="15.75" customHeight="1"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</row>
    <row r="844" spans="3:17" ht="15.75" customHeight="1"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</row>
    <row r="845" spans="3:17" ht="15.75" customHeight="1"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</row>
    <row r="846" spans="3:17" ht="15.75" customHeight="1"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</row>
    <row r="847" spans="3:17" ht="15.75" customHeight="1"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</row>
    <row r="848" spans="3:17" ht="15.75" customHeight="1"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</row>
    <row r="849" spans="3:17" ht="15.75" customHeight="1"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</row>
    <row r="850" spans="3:17" ht="15.75" customHeight="1"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</row>
    <row r="851" spans="3:17" ht="15.75" customHeight="1"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</row>
    <row r="852" spans="3:17" ht="15.75" customHeight="1"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</row>
    <row r="853" spans="3:17" ht="15.75" customHeight="1"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</row>
    <row r="854" spans="3:17" ht="15.75" customHeight="1"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</row>
    <row r="855" spans="3:17" ht="15.75" customHeight="1"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</row>
    <row r="856" spans="3:17" ht="15.75" customHeight="1"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</row>
    <row r="857" spans="3:17" ht="15.75" customHeight="1"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</row>
    <row r="858" spans="3:17" ht="15.75" customHeight="1"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</row>
    <row r="859" spans="3:17" ht="15.75" customHeight="1"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</row>
    <row r="860" spans="3:17" ht="15.75" customHeight="1"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</row>
    <row r="861" spans="3:17" ht="15.75" customHeight="1"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</row>
    <row r="862" spans="3:17" ht="15.75" customHeight="1"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</row>
    <row r="863" spans="3:17" ht="15.75" customHeight="1"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</row>
    <row r="864" spans="3:17" ht="15.75" customHeight="1"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</row>
    <row r="865" spans="3:17" ht="15.75" customHeight="1"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</row>
    <row r="866" spans="3:17" ht="15.75" customHeight="1"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</row>
    <row r="867" spans="3:17" ht="15.75" customHeight="1"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</row>
    <row r="868" spans="3:17" ht="15.75" customHeight="1"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</row>
    <row r="869" spans="3:17" ht="15.75" customHeight="1"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</row>
    <row r="870" spans="3:17" ht="15.75" customHeight="1"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</row>
    <row r="871" spans="3:17" ht="15.75" customHeight="1"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</row>
    <row r="872" spans="3:17" ht="15.75" customHeight="1"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</row>
    <row r="873" spans="3:17" ht="15.75" customHeight="1"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</row>
    <row r="874" spans="3:17" ht="15.75" customHeight="1"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</row>
    <row r="875" spans="3:17" ht="15.75" customHeight="1"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</row>
    <row r="876" spans="3:17" ht="15.75" customHeight="1"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</row>
    <row r="877" spans="3:17" ht="15.75" customHeight="1"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</row>
    <row r="878" spans="3:17" ht="15.75" customHeight="1"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</row>
    <row r="879" spans="3:17" ht="15.75" customHeight="1"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</row>
    <row r="880" spans="3:17" ht="15.75" customHeight="1"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</row>
    <row r="881" spans="3:17" ht="15.75" customHeight="1"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</row>
    <row r="882" spans="3:17" ht="15.75" customHeight="1"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</row>
    <row r="883" spans="3:17" ht="15.75" customHeight="1"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</row>
    <row r="884" spans="3:17" ht="15.75" customHeight="1"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</row>
    <row r="885" spans="3:17" ht="15.75" customHeight="1"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</row>
    <row r="886" spans="3:17" ht="15.75" customHeight="1"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</row>
    <row r="887" spans="3:17" ht="15.75" customHeight="1"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</row>
    <row r="888" spans="3:17" ht="15.75" customHeight="1"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</row>
    <row r="889" spans="3:17" ht="15.75" customHeight="1"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</row>
    <row r="890" spans="3:17" ht="15.75" customHeight="1"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</row>
    <row r="891" spans="3:17" ht="15.75" customHeight="1"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</row>
    <row r="892" spans="3:17" ht="15.75" customHeight="1"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</row>
    <row r="893" spans="3:17" ht="15.75" customHeight="1"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</row>
    <row r="894" spans="3:17" ht="15.75" customHeight="1"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</row>
    <row r="895" spans="3:17" ht="15.75" customHeight="1"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</row>
    <row r="896" spans="3:17" ht="15.75" customHeight="1"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</row>
    <row r="897" spans="3:17" ht="15.75" customHeight="1"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</row>
    <row r="898" spans="3:17" ht="15.75" customHeight="1"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</row>
    <row r="899" spans="3:17" ht="15.75" customHeight="1"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</row>
    <row r="900" spans="3:17" ht="15.75" customHeight="1"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</row>
    <row r="901" spans="3:17" ht="15.75" customHeight="1"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</row>
    <row r="902" spans="3:17" ht="15.75" customHeight="1"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</row>
    <row r="903" spans="3:17" ht="15.75" customHeight="1"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</row>
    <row r="904" spans="3:17" ht="15.75" customHeight="1"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</row>
    <row r="905" spans="3:17" ht="15.75" customHeight="1"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</row>
    <row r="906" spans="3:17" ht="15.75" customHeight="1"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</row>
    <row r="907" spans="3:17" ht="15.75" customHeight="1"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</row>
    <row r="908" spans="3:17" ht="15.75" customHeight="1"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</row>
    <row r="909" spans="3:17" ht="15.75" customHeight="1"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</row>
    <row r="910" spans="3:17" ht="15.75" customHeight="1"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</row>
    <row r="911" spans="3:17" ht="15.75" customHeight="1"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</row>
    <row r="912" spans="3:17" ht="15.75" customHeight="1"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</row>
    <row r="913" spans="3:17" ht="15.75" customHeight="1"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</row>
    <row r="914" spans="3:17" ht="15.75" customHeight="1"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</row>
    <row r="915" spans="3:17" ht="15.75" customHeight="1"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</row>
    <row r="916" spans="3:17" ht="15.75" customHeight="1"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</row>
    <row r="917" spans="3:17" ht="15.75" customHeight="1"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</row>
    <row r="918" spans="3:17" ht="15.75" customHeight="1"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</row>
    <row r="919" spans="3:17" ht="15.75" customHeight="1"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</row>
    <row r="920" spans="3:17" ht="15.75" customHeight="1"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</row>
    <row r="921" spans="3:17" ht="15.75" customHeight="1"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</row>
    <row r="922" spans="3:17" ht="15.75" customHeight="1"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</row>
    <row r="923" spans="3:17" ht="15.75" customHeight="1"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</row>
    <row r="924" spans="3:17" ht="15.75" customHeight="1"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</row>
    <row r="925" spans="3:17" ht="15.75" customHeight="1"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</row>
    <row r="926" spans="3:17" ht="15.75" customHeight="1"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</row>
    <row r="927" spans="3:17" ht="15.75" customHeight="1"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</row>
    <row r="928" spans="3:17" ht="15.75" customHeight="1"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</row>
    <row r="929" spans="3:17" ht="15.75" customHeight="1"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</row>
    <row r="930" spans="3:17" ht="15.75" customHeight="1"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</row>
    <row r="931" spans="3:17" ht="15.75" customHeight="1"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</row>
    <row r="932" spans="3:17" ht="15.75" customHeight="1"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</row>
    <row r="933" spans="3:17" ht="15.75" customHeight="1"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</row>
    <row r="934" spans="3:17" ht="15.75" customHeight="1"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</row>
    <row r="935" spans="3:17" ht="15.75" customHeight="1"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</row>
    <row r="936" spans="3:17" ht="15.75" customHeight="1"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</row>
    <row r="937" spans="3:17" ht="15.75" customHeight="1"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</row>
    <row r="938" spans="3:17" ht="15.75" customHeight="1"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</row>
    <row r="939" spans="3:17" ht="15.75" customHeight="1"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</row>
    <row r="940" spans="3:17" ht="15.75" customHeight="1"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</row>
    <row r="941" spans="3:17" ht="15.75" customHeight="1"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</row>
    <row r="942" spans="3:17" ht="15.75" customHeight="1"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</row>
    <row r="943" spans="3:17" ht="15.75" customHeight="1"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</row>
    <row r="944" spans="3:17" ht="15.75" customHeight="1"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</row>
    <row r="945" spans="3:17" ht="15.75" customHeight="1"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</row>
    <row r="946" spans="3:17" ht="15.75" customHeight="1"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</row>
    <row r="947" spans="3:17" ht="15.75" customHeight="1"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</row>
    <row r="948" spans="3:17" ht="15.75" customHeight="1"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</row>
    <row r="949" spans="3:17" ht="15.75" customHeight="1"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</row>
    <row r="950" spans="3:17" ht="15.75" customHeight="1"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</row>
    <row r="951" spans="3:17" ht="15.75" customHeight="1"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</row>
    <row r="952" spans="3:17" ht="15.75" customHeight="1"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</row>
    <row r="953" spans="3:17" ht="15.75" customHeight="1"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</row>
    <row r="954" spans="3:17" ht="15.75" customHeight="1"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</row>
    <row r="955" spans="3:17" ht="15.75" customHeight="1"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</row>
    <row r="956" spans="3:17" ht="15.75" customHeight="1"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</row>
    <row r="957" spans="3:17" ht="15.75" customHeight="1"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</row>
    <row r="958" spans="3:17" ht="15.75" customHeight="1"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</row>
    <row r="959" spans="3:17" ht="15.75" customHeight="1"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</row>
    <row r="960" spans="3:17" ht="15.75" customHeight="1"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</row>
    <row r="961" spans="3:17" ht="15.75" customHeight="1"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</row>
    <row r="962" spans="3:17" ht="15.75" customHeight="1"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</row>
    <row r="963" spans="3:17" ht="15.75" customHeight="1"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</row>
    <row r="964" spans="3:17" ht="15.75" customHeight="1"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</row>
    <row r="965" spans="3:17" ht="15.75" customHeight="1"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</row>
    <row r="966" spans="3:17" ht="15.75" customHeight="1"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</row>
    <row r="967" spans="3:17" ht="15.75" customHeight="1"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</row>
    <row r="968" spans="3:17" ht="15.75" customHeight="1"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</row>
    <row r="969" spans="3:17" ht="15.75" customHeight="1"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</row>
    <row r="970" spans="3:17" ht="15.75" customHeight="1"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</row>
    <row r="971" spans="3:17" ht="15.75" customHeight="1"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</row>
    <row r="972" spans="3:17" ht="15.75" customHeight="1"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</row>
    <row r="973" spans="3:17" ht="15.75" customHeight="1"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</row>
    <row r="974" spans="3:17" ht="15.75" customHeight="1"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</row>
    <row r="975" spans="3:17" ht="15.75" customHeight="1"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</row>
    <row r="976" spans="3:17" ht="15.75" customHeight="1"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</row>
    <row r="977" spans="3:17" ht="15.75" customHeight="1"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</row>
    <row r="978" spans="3:17" ht="15.75" customHeight="1"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</row>
    <row r="979" spans="3:17" ht="15.75" customHeight="1"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</row>
    <row r="980" spans="3:17" ht="15.75" customHeight="1"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</row>
    <row r="981" spans="3:17" ht="15.75" customHeight="1"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</row>
    <row r="982" spans="3:17" ht="15.75" customHeight="1"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</row>
    <row r="983" spans="3:17" ht="15.75" customHeight="1"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</row>
    <row r="984" spans="3:17" ht="15.75" customHeight="1"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</row>
  </sheetData>
  <mergeCells count="19">
    <mergeCell ref="A4:Q4"/>
    <mergeCell ref="A60:Q60"/>
    <mergeCell ref="A90:A94"/>
    <mergeCell ref="A80:A85"/>
    <mergeCell ref="A88:N88"/>
    <mergeCell ref="A19:A31"/>
    <mergeCell ref="A6:A18"/>
    <mergeCell ref="A62:A67"/>
    <mergeCell ref="A45:A57"/>
    <mergeCell ref="A32:A44"/>
    <mergeCell ref="A68:A73"/>
    <mergeCell ref="A74:A79"/>
    <mergeCell ref="Q116:T116"/>
    <mergeCell ref="K116:O116"/>
    <mergeCell ref="A100:A104"/>
    <mergeCell ref="A105:A109"/>
    <mergeCell ref="A95:A99"/>
    <mergeCell ref="A116:D116"/>
    <mergeCell ref="F116:I116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for energy req.</vt:lpstr>
      <vt:lpstr>Dataset A-B</vt:lpstr>
      <vt:lpstr>Dataset C-D-E-F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Elleke Bosma</dc:creator>
  <cp:lastModifiedBy>Þórdís Kristjánsdóttir</cp:lastModifiedBy>
  <dcterms:created xsi:type="dcterms:W3CDTF">2019-06-06T13:04:11Z</dcterms:created>
  <dcterms:modified xsi:type="dcterms:W3CDTF">2019-07-03T15:31:49Z</dcterms:modified>
</cp:coreProperties>
</file>