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tell\Desktop\UCLA\Data Science Related Stuffs\Finished Demos\"/>
    </mc:Choice>
  </mc:AlternateContent>
  <xr:revisionPtr revIDLastSave="0" documentId="13_ncr:1_{504BEE27-E700-430B-A576-86C5670499EF}" xr6:coauthVersionLast="47" xr6:coauthVersionMax="47" xr10:uidLastSave="{00000000-0000-0000-0000-000000000000}"/>
  <bookViews>
    <workbookView xWindow="-110" yWindow="-110" windowWidth="25820" windowHeight="15500" xr2:uid="{00000000-000D-0000-FFFF-FFFF00000000}"/>
  </bookViews>
  <sheets>
    <sheet name="Dashboard" sheetId="21" r:id="rId1"/>
    <sheet name="TotalSales" sheetId="18" r:id="rId2"/>
    <sheet name="Sales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J3" i="17"/>
  <c r="K3" i="17"/>
  <c r="J4" i="17"/>
  <c r="K4" i="17"/>
  <c r="J5" i="17"/>
  <c r="K5" i="17"/>
  <c r="J6" i="17"/>
  <c r="K6" i="17"/>
  <c r="J7" i="17"/>
  <c r="K7" i="17"/>
  <c r="J8" i="17"/>
  <c r="K8" i="17"/>
  <c r="J9" i="17"/>
  <c r="K9" i="17"/>
  <c r="J10" i="17"/>
  <c r="K10" i="17"/>
  <c r="J11" i="17"/>
  <c r="K11" i="17"/>
  <c r="J12" i="17"/>
  <c r="K12" i="17"/>
  <c r="J13" i="17"/>
  <c r="K13" i="17"/>
  <c r="J14" i="17"/>
  <c r="K14" i="17"/>
  <c r="J15" i="17"/>
  <c r="K15" i="17"/>
  <c r="J16" i="17"/>
  <c r="K16" i="17"/>
  <c r="J17" i="17"/>
  <c r="K17" i="17"/>
  <c r="J18" i="17"/>
  <c r="K18" i="17"/>
  <c r="J19" i="17"/>
  <c r="K19" i="17"/>
  <c r="J20" i="17"/>
  <c r="K20" i="17"/>
  <c r="J21" i="17"/>
  <c r="K21" i="17"/>
  <c r="J22" i="17"/>
  <c r="K22" i="17"/>
  <c r="J23" i="17"/>
  <c r="K23" i="17"/>
  <c r="J24" i="17"/>
  <c r="K24" i="17"/>
  <c r="J25" i="17"/>
  <c r="K25" i="17"/>
  <c r="J26" i="17"/>
  <c r="K26" i="17"/>
  <c r="J27" i="17"/>
  <c r="K27" i="17"/>
  <c r="J28" i="17"/>
  <c r="K28" i="17"/>
  <c r="J29" i="17"/>
  <c r="K29" i="17"/>
  <c r="J30" i="17"/>
  <c r="K30" i="17"/>
  <c r="J31" i="17"/>
  <c r="K31" i="17"/>
  <c r="J32" i="17"/>
  <c r="K32" i="17"/>
  <c r="J33" i="17"/>
  <c r="K33" i="17"/>
  <c r="J34" i="17"/>
  <c r="K34" i="17"/>
  <c r="J35" i="17"/>
  <c r="K35" i="17"/>
  <c r="J36" i="17"/>
  <c r="K36" i="17"/>
  <c r="J37" i="17"/>
  <c r="K37" i="17"/>
  <c r="J38" i="17"/>
  <c r="K38" i="17"/>
  <c r="J39" i="17"/>
  <c r="K39" i="17"/>
  <c r="J40" i="17"/>
  <c r="K40" i="17"/>
  <c r="J41" i="17"/>
  <c r="K41" i="17"/>
  <c r="J42" i="17"/>
  <c r="K42" i="17"/>
  <c r="J43" i="17"/>
  <c r="K43" i="17"/>
  <c r="J44" i="17"/>
  <c r="K44" i="17"/>
  <c r="J45" i="17"/>
  <c r="K45" i="17"/>
  <c r="J46" i="17"/>
  <c r="K46" i="17"/>
  <c r="J47" i="17"/>
  <c r="K47" i="17"/>
  <c r="J48" i="17"/>
  <c r="K48" i="17"/>
  <c r="J49" i="17"/>
  <c r="K49" i="17"/>
  <c r="J50" i="17"/>
  <c r="K50" i="17"/>
  <c r="J51" i="17"/>
  <c r="K51" i="17"/>
  <c r="J52" i="17"/>
  <c r="K52" i="17"/>
  <c r="J53" i="17"/>
  <c r="K53" i="17"/>
  <c r="J54" i="17"/>
  <c r="K54" i="17"/>
  <c r="J55" i="17"/>
  <c r="K55" i="17"/>
  <c r="J56" i="17"/>
  <c r="K56" i="17"/>
  <c r="J57" i="17"/>
  <c r="K57" i="17"/>
  <c r="J58" i="17"/>
  <c r="K58" i="17"/>
  <c r="J59" i="17"/>
  <c r="K59" i="17"/>
  <c r="J60" i="17"/>
  <c r="K60" i="17"/>
  <c r="J61" i="17"/>
  <c r="K61" i="17"/>
  <c r="J62" i="17"/>
  <c r="K62" i="17"/>
  <c r="J63" i="17"/>
  <c r="K63" i="17"/>
  <c r="J64" i="17"/>
  <c r="K64" i="17"/>
  <c r="J65" i="17"/>
  <c r="K65" i="17"/>
  <c r="J66" i="17"/>
  <c r="K66" i="17"/>
  <c r="J67" i="17"/>
  <c r="K67" i="17"/>
  <c r="J68" i="17"/>
  <c r="K68" i="17"/>
  <c r="J69" i="17"/>
  <c r="K69" i="17"/>
  <c r="J70" i="17"/>
  <c r="K70" i="17"/>
  <c r="J71" i="17"/>
  <c r="K71" i="17"/>
  <c r="J72" i="17"/>
  <c r="K72" i="17"/>
  <c r="J73" i="17"/>
  <c r="K73" i="17"/>
  <c r="J74" i="17"/>
  <c r="K74" i="17"/>
  <c r="J75" i="17"/>
  <c r="K75" i="17"/>
  <c r="J76" i="17"/>
  <c r="K76" i="17"/>
  <c r="J77" i="17"/>
  <c r="K77" i="17"/>
  <c r="J78" i="17"/>
  <c r="K78" i="17"/>
  <c r="J79" i="17"/>
  <c r="K79" i="17"/>
  <c r="J80" i="17"/>
  <c r="K80" i="17"/>
  <c r="J81" i="17"/>
  <c r="K81" i="17"/>
  <c r="J82" i="17"/>
  <c r="K82" i="17"/>
  <c r="J83" i="17"/>
  <c r="K83" i="17"/>
  <c r="J84" i="17"/>
  <c r="K84" i="17"/>
  <c r="J85" i="17"/>
  <c r="K85" i="17"/>
  <c r="J86" i="17"/>
  <c r="K86" i="17"/>
  <c r="J87" i="17"/>
  <c r="K87" i="17"/>
  <c r="J88" i="17"/>
  <c r="K88" i="17"/>
  <c r="J89" i="17"/>
  <c r="K89" i="17"/>
  <c r="J90" i="17"/>
  <c r="K90" i="17"/>
  <c r="J91" i="17"/>
  <c r="K91" i="17"/>
  <c r="J92" i="17"/>
  <c r="K92" i="17"/>
  <c r="J93" i="17"/>
  <c r="K93" i="17"/>
  <c r="J94" i="17"/>
  <c r="K94" i="17"/>
  <c r="J95" i="17"/>
  <c r="K95" i="17"/>
  <c r="J96" i="17"/>
  <c r="K96" i="17"/>
  <c r="J97" i="17"/>
  <c r="K97" i="17"/>
  <c r="J98" i="17"/>
  <c r="K98" i="17"/>
  <c r="J99" i="17"/>
  <c r="K99" i="17"/>
  <c r="J100" i="17"/>
  <c r="K100" i="17"/>
  <c r="J101" i="17"/>
  <c r="K101" i="17"/>
  <c r="J102" i="17"/>
  <c r="K102" i="17"/>
  <c r="J103" i="17"/>
  <c r="K103" i="17"/>
  <c r="J104" i="17"/>
  <c r="K104" i="17"/>
  <c r="J105" i="17"/>
  <c r="K105" i="17"/>
  <c r="J106" i="17"/>
  <c r="K106" i="17"/>
  <c r="J107" i="17"/>
  <c r="K107" i="17"/>
  <c r="J108" i="17"/>
  <c r="K108" i="17"/>
  <c r="J109" i="17"/>
  <c r="K109" i="17"/>
  <c r="J110" i="17"/>
  <c r="K110" i="17"/>
  <c r="J111" i="17"/>
  <c r="K111" i="17"/>
  <c r="J112" i="17"/>
  <c r="K112" i="17"/>
  <c r="J113" i="17"/>
  <c r="K113" i="17"/>
  <c r="J114" i="17"/>
  <c r="K114" i="17"/>
  <c r="J115" i="17"/>
  <c r="K115" i="17"/>
  <c r="J116" i="17"/>
  <c r="K116" i="17"/>
  <c r="J117" i="17"/>
  <c r="K117" i="17"/>
  <c r="J118" i="17"/>
  <c r="K118" i="17"/>
  <c r="J119" i="17"/>
  <c r="K119" i="17"/>
  <c r="J120" i="17"/>
  <c r="K120" i="17"/>
  <c r="J121" i="17"/>
  <c r="K121" i="17"/>
  <c r="J122" i="17"/>
  <c r="K122" i="17"/>
  <c r="J123" i="17"/>
  <c r="K123" i="17"/>
  <c r="J124" i="17"/>
  <c r="K124" i="17"/>
  <c r="J125" i="17"/>
  <c r="K125" i="17"/>
  <c r="J126" i="17"/>
  <c r="K126" i="17"/>
  <c r="J127" i="17"/>
  <c r="K127" i="17"/>
  <c r="J128" i="17"/>
  <c r="K128" i="17"/>
  <c r="J129" i="17"/>
  <c r="K129" i="17"/>
  <c r="J130" i="17"/>
  <c r="K130" i="17"/>
  <c r="J131" i="17"/>
  <c r="K131" i="17"/>
  <c r="J132" i="17"/>
  <c r="K132" i="17"/>
  <c r="J133" i="17"/>
  <c r="K133" i="17"/>
  <c r="J134" i="17"/>
  <c r="K134" i="17"/>
  <c r="J135" i="17"/>
  <c r="K135" i="17"/>
  <c r="J136" i="17"/>
  <c r="K136" i="17"/>
  <c r="J137" i="17"/>
  <c r="K137" i="17"/>
  <c r="J138" i="17"/>
  <c r="K138" i="17"/>
  <c r="J139" i="17"/>
  <c r="K139" i="17"/>
  <c r="J140" i="17"/>
  <c r="K140" i="17"/>
  <c r="J141" i="17"/>
  <c r="K141" i="17"/>
  <c r="J142" i="17"/>
  <c r="K142" i="17"/>
  <c r="J143" i="17"/>
  <c r="K143" i="17"/>
  <c r="J144" i="17"/>
  <c r="K144" i="17"/>
  <c r="J145" i="17"/>
  <c r="K145" i="17"/>
  <c r="J146" i="17"/>
  <c r="K146" i="17"/>
  <c r="J147" i="17"/>
  <c r="K147" i="17"/>
  <c r="J148" i="17"/>
  <c r="K148" i="17"/>
  <c r="J149" i="17"/>
  <c r="K149" i="17"/>
  <c r="J150" i="17"/>
  <c r="K150" i="17"/>
  <c r="J151" i="17"/>
  <c r="K151" i="17"/>
  <c r="J152" i="17"/>
  <c r="K152" i="17"/>
  <c r="J153" i="17"/>
  <c r="K153" i="17"/>
  <c r="J154" i="17"/>
  <c r="K154" i="17"/>
  <c r="J155" i="17"/>
  <c r="K155" i="17"/>
  <c r="J156" i="17"/>
  <c r="K156" i="17"/>
  <c r="J157" i="17"/>
  <c r="K157" i="17"/>
  <c r="J158" i="17"/>
  <c r="K158" i="17"/>
  <c r="J159" i="17"/>
  <c r="K159" i="17"/>
  <c r="J160" i="17"/>
  <c r="K160" i="17"/>
  <c r="J161" i="17"/>
  <c r="K161" i="17"/>
  <c r="J162" i="17"/>
  <c r="K162" i="17"/>
  <c r="J163" i="17"/>
  <c r="K163" i="17"/>
  <c r="J164" i="17"/>
  <c r="K164" i="17"/>
  <c r="J165" i="17"/>
  <c r="K165" i="17"/>
  <c r="J166" i="17"/>
  <c r="K166" i="17"/>
  <c r="J167" i="17"/>
  <c r="K167" i="17"/>
  <c r="J168" i="17"/>
  <c r="K168" i="17"/>
  <c r="J169" i="17"/>
  <c r="K169" i="17"/>
  <c r="J170" i="17"/>
  <c r="K170" i="17"/>
  <c r="J171" i="17"/>
  <c r="K171" i="17"/>
  <c r="J172" i="17"/>
  <c r="K172" i="17"/>
  <c r="J173" i="17"/>
  <c r="K173" i="17"/>
  <c r="J174" i="17"/>
  <c r="K174" i="17"/>
  <c r="J175" i="17"/>
  <c r="K175" i="17"/>
  <c r="J176" i="17"/>
  <c r="K176" i="17"/>
  <c r="J177" i="17"/>
  <c r="K177" i="17"/>
  <c r="J178" i="17"/>
  <c r="K178" i="17"/>
  <c r="J179" i="17"/>
  <c r="K179" i="17"/>
  <c r="J180" i="17"/>
  <c r="K180" i="17"/>
  <c r="J181" i="17"/>
  <c r="K181" i="17"/>
  <c r="J182" i="17"/>
  <c r="K182" i="17"/>
  <c r="J183" i="17"/>
  <c r="K183" i="17"/>
  <c r="J184" i="17"/>
  <c r="K184" i="17"/>
  <c r="J185" i="17"/>
  <c r="K185" i="17"/>
  <c r="J186" i="17"/>
  <c r="K186" i="17"/>
  <c r="J187" i="17"/>
  <c r="K187" i="17"/>
  <c r="J188" i="17"/>
  <c r="K188" i="17"/>
  <c r="J189" i="17"/>
  <c r="K189" i="17"/>
  <c r="J190" i="17"/>
  <c r="K190" i="17"/>
  <c r="J191" i="17"/>
  <c r="K191" i="17"/>
  <c r="J192" i="17"/>
  <c r="K192" i="17"/>
  <c r="J193" i="17"/>
  <c r="K193" i="17"/>
  <c r="J194" i="17"/>
  <c r="K194" i="17"/>
  <c r="J195" i="17"/>
  <c r="K195" i="17"/>
  <c r="J196" i="17"/>
  <c r="K196" i="17"/>
  <c r="J197" i="17"/>
  <c r="K197" i="17"/>
  <c r="J198" i="17"/>
  <c r="K198" i="17"/>
  <c r="J199" i="17"/>
  <c r="K199" i="17"/>
  <c r="J200" i="17"/>
  <c r="K200" i="17"/>
  <c r="J201" i="17"/>
  <c r="K201" i="17"/>
  <c r="J202" i="17"/>
  <c r="K202" i="17"/>
  <c r="J203" i="17"/>
  <c r="K203" i="17"/>
  <c r="J204" i="17"/>
  <c r="K204" i="17"/>
  <c r="J205" i="17"/>
  <c r="K205" i="17"/>
  <c r="J206" i="17"/>
  <c r="K206" i="17"/>
  <c r="J207" i="17"/>
  <c r="K207" i="17"/>
  <c r="J208" i="17"/>
  <c r="K208" i="17"/>
  <c r="J209" i="17"/>
  <c r="K209" i="17"/>
  <c r="J210" i="17"/>
  <c r="K210" i="17"/>
  <c r="J211" i="17"/>
  <c r="K211" i="17"/>
  <c r="J212" i="17"/>
  <c r="K212" i="17"/>
  <c r="J213" i="17"/>
  <c r="K213" i="17"/>
  <c r="J214" i="17"/>
  <c r="K214" i="17"/>
  <c r="J215" i="17"/>
  <c r="K215" i="17"/>
  <c r="J216" i="17"/>
  <c r="K216" i="17"/>
  <c r="J217" i="17"/>
  <c r="K217" i="17"/>
  <c r="J218" i="17"/>
  <c r="K218" i="17"/>
  <c r="J219" i="17"/>
  <c r="K219" i="17"/>
  <c r="J220" i="17"/>
  <c r="K220" i="17"/>
  <c r="J221" i="17"/>
  <c r="K221" i="17"/>
  <c r="J222" i="17"/>
  <c r="K222" i="17"/>
  <c r="J223" i="17"/>
  <c r="K223" i="17"/>
  <c r="J224" i="17"/>
  <c r="K224" i="17"/>
  <c r="J225" i="17"/>
  <c r="K225" i="17"/>
  <c r="J226" i="17"/>
  <c r="K226" i="17"/>
  <c r="J227" i="17"/>
  <c r="K227" i="17"/>
  <c r="J228" i="17"/>
  <c r="K228" i="17"/>
  <c r="J229" i="17"/>
  <c r="K229" i="17"/>
  <c r="J230" i="17"/>
  <c r="K230" i="17"/>
  <c r="J231" i="17"/>
  <c r="K231" i="17"/>
  <c r="J232" i="17"/>
  <c r="K232" i="17"/>
  <c r="J233" i="17"/>
  <c r="K233" i="17"/>
  <c r="J234" i="17"/>
  <c r="K234" i="17"/>
  <c r="J235" i="17"/>
  <c r="K235" i="17"/>
  <c r="J236" i="17"/>
  <c r="K236" i="17"/>
  <c r="J237" i="17"/>
  <c r="K237" i="17"/>
  <c r="J238" i="17"/>
  <c r="K238" i="17"/>
  <c r="J239" i="17"/>
  <c r="K239" i="17"/>
  <c r="J240" i="17"/>
  <c r="K240" i="17"/>
  <c r="J241" i="17"/>
  <c r="K241" i="17"/>
  <c r="J242" i="17"/>
  <c r="K242" i="17"/>
  <c r="J243" i="17"/>
  <c r="K243" i="17"/>
  <c r="J244" i="17"/>
  <c r="K244" i="17"/>
  <c r="J245" i="17"/>
  <c r="K245" i="17"/>
  <c r="J246" i="17"/>
  <c r="K246" i="17"/>
  <c r="J247" i="17"/>
  <c r="K247" i="17"/>
  <c r="J248" i="17"/>
  <c r="K248" i="17"/>
  <c r="J249" i="17"/>
  <c r="K249" i="17"/>
  <c r="J250" i="17"/>
  <c r="K250" i="17"/>
  <c r="J251" i="17"/>
  <c r="K251" i="17"/>
  <c r="J252" i="17"/>
  <c r="K252" i="17"/>
  <c r="J253" i="17"/>
  <c r="K253" i="17"/>
  <c r="J254" i="17"/>
  <c r="K254" i="17"/>
  <c r="J255" i="17"/>
  <c r="K255" i="17"/>
  <c r="J256" i="17"/>
  <c r="K256" i="17"/>
  <c r="J257" i="17"/>
  <c r="K257" i="17"/>
  <c r="J258" i="17"/>
  <c r="K258" i="17"/>
  <c r="J259" i="17"/>
  <c r="K259" i="17"/>
  <c r="J260" i="17"/>
  <c r="K260" i="17"/>
  <c r="J261" i="17"/>
  <c r="K261" i="17"/>
  <c r="J262" i="17"/>
  <c r="K262" i="17"/>
  <c r="J263" i="17"/>
  <c r="K263" i="17"/>
  <c r="J264" i="17"/>
  <c r="K264" i="17"/>
  <c r="J265" i="17"/>
  <c r="K265" i="17"/>
  <c r="J266" i="17"/>
  <c r="K266" i="17"/>
  <c r="J267" i="17"/>
  <c r="K267" i="17"/>
  <c r="J268" i="17"/>
  <c r="K268" i="17"/>
  <c r="J269" i="17"/>
  <c r="K269" i="17"/>
  <c r="J270" i="17"/>
  <c r="K270" i="17"/>
  <c r="J271" i="17"/>
  <c r="K271" i="17"/>
  <c r="J272" i="17"/>
  <c r="K272" i="17"/>
  <c r="J273" i="17"/>
  <c r="K273" i="17"/>
  <c r="J274" i="17"/>
  <c r="K274" i="17"/>
  <c r="J275" i="17"/>
  <c r="K275" i="17"/>
  <c r="J276" i="17"/>
  <c r="K276" i="17"/>
  <c r="J277" i="17"/>
  <c r="K277" i="17"/>
  <c r="J278" i="17"/>
  <c r="K278" i="17"/>
  <c r="J279" i="17"/>
  <c r="K279" i="17"/>
  <c r="J280" i="17"/>
  <c r="K280" i="17"/>
  <c r="J281" i="17"/>
  <c r="K281" i="17"/>
  <c r="J282" i="17"/>
  <c r="K282" i="17"/>
  <c r="J283" i="17"/>
  <c r="K283" i="17"/>
  <c r="J284" i="17"/>
  <c r="K284" i="17"/>
  <c r="J285" i="17"/>
  <c r="K285" i="17"/>
  <c r="J286" i="17"/>
  <c r="K286" i="17"/>
  <c r="J287" i="17"/>
  <c r="K287" i="17"/>
  <c r="J288" i="17"/>
  <c r="K288" i="17"/>
  <c r="J289" i="17"/>
  <c r="K289" i="17"/>
  <c r="J290" i="17"/>
  <c r="K290" i="17"/>
  <c r="J291" i="17"/>
  <c r="K291" i="17"/>
  <c r="J292" i="17"/>
  <c r="K292" i="17"/>
  <c r="J293" i="17"/>
  <c r="K293" i="17"/>
  <c r="J294" i="17"/>
  <c r="K294" i="17"/>
  <c r="J295" i="17"/>
  <c r="K295" i="17"/>
  <c r="J296" i="17"/>
  <c r="K296" i="17"/>
  <c r="J297" i="17"/>
  <c r="K297" i="17"/>
  <c r="J298" i="17"/>
  <c r="K298" i="17"/>
  <c r="J299" i="17"/>
  <c r="K299" i="17"/>
  <c r="J300" i="17"/>
  <c r="K300" i="17"/>
  <c r="J301" i="17"/>
  <c r="K301" i="17"/>
  <c r="J302" i="17"/>
  <c r="K302" i="17"/>
  <c r="J303" i="17"/>
  <c r="K303" i="17"/>
  <c r="J304" i="17"/>
  <c r="K304" i="17"/>
  <c r="J305" i="17"/>
  <c r="K305" i="17"/>
  <c r="J306" i="17"/>
  <c r="K306" i="17"/>
  <c r="J307" i="17"/>
  <c r="K307" i="17"/>
  <c r="J308" i="17"/>
  <c r="K308" i="17"/>
  <c r="J309" i="17"/>
  <c r="K309" i="17"/>
  <c r="J310" i="17"/>
  <c r="K310" i="17"/>
  <c r="J311" i="17"/>
  <c r="K311" i="17"/>
  <c r="J312" i="17"/>
  <c r="K312" i="17"/>
  <c r="J313" i="17"/>
  <c r="K313" i="17"/>
  <c r="J314" i="17"/>
  <c r="K314" i="17"/>
  <c r="J315" i="17"/>
  <c r="K315" i="17"/>
  <c r="J316" i="17"/>
  <c r="K316" i="17"/>
  <c r="J317" i="17"/>
  <c r="K317" i="17"/>
  <c r="J318" i="17"/>
  <c r="K318" i="17"/>
  <c r="J319" i="17"/>
  <c r="K319" i="17"/>
  <c r="J320" i="17"/>
  <c r="K320" i="17"/>
  <c r="J321" i="17"/>
  <c r="K321" i="17"/>
  <c r="J322" i="17"/>
  <c r="K322" i="17"/>
  <c r="J323" i="17"/>
  <c r="K323" i="17"/>
  <c r="J324" i="17"/>
  <c r="K324" i="17"/>
  <c r="J325" i="17"/>
  <c r="K325" i="17"/>
  <c r="J326" i="17"/>
  <c r="K326" i="17"/>
  <c r="J327" i="17"/>
  <c r="K327" i="17"/>
  <c r="J328" i="17"/>
  <c r="K328" i="17"/>
  <c r="J329" i="17"/>
  <c r="K329" i="17"/>
  <c r="J330" i="17"/>
  <c r="K330" i="17"/>
  <c r="J331" i="17"/>
  <c r="K331" i="17"/>
  <c r="J332" i="17"/>
  <c r="K332" i="17"/>
  <c r="J333" i="17"/>
  <c r="K333" i="17"/>
  <c r="J334" i="17"/>
  <c r="K334" i="17"/>
  <c r="J335" i="17"/>
  <c r="K335" i="17"/>
  <c r="J336" i="17"/>
  <c r="K336" i="17"/>
  <c r="J337" i="17"/>
  <c r="K337" i="17"/>
  <c r="J338" i="17"/>
  <c r="K338" i="17"/>
  <c r="J339" i="17"/>
  <c r="K339" i="17"/>
  <c r="J340" i="17"/>
  <c r="K340" i="17"/>
  <c r="J341" i="17"/>
  <c r="K341" i="17"/>
  <c r="J342" i="17"/>
  <c r="K342" i="17"/>
  <c r="J343" i="17"/>
  <c r="K343" i="17"/>
  <c r="J344" i="17"/>
  <c r="K344" i="17"/>
  <c r="J345" i="17"/>
  <c r="K345" i="17"/>
  <c r="J346" i="17"/>
  <c r="K346" i="17"/>
  <c r="J347" i="17"/>
  <c r="K347" i="17"/>
  <c r="J348" i="17"/>
  <c r="K348" i="17"/>
  <c r="J349" i="17"/>
  <c r="K349" i="17"/>
  <c r="J350" i="17"/>
  <c r="K350" i="17"/>
  <c r="J351" i="17"/>
  <c r="K351" i="17"/>
  <c r="J352" i="17"/>
  <c r="K352" i="17"/>
  <c r="J353" i="17"/>
  <c r="K353" i="17"/>
  <c r="J354" i="17"/>
  <c r="K354" i="17"/>
  <c r="J355" i="17"/>
  <c r="K355" i="17"/>
  <c r="J356" i="17"/>
  <c r="K356" i="17"/>
  <c r="J357" i="17"/>
  <c r="K357" i="17"/>
  <c r="J358" i="17"/>
  <c r="K358" i="17"/>
  <c r="J359" i="17"/>
  <c r="K359" i="17"/>
  <c r="J360" i="17"/>
  <c r="K360" i="17"/>
  <c r="J361" i="17"/>
  <c r="K361" i="17"/>
  <c r="J362" i="17"/>
  <c r="K362" i="17"/>
  <c r="J363" i="17"/>
  <c r="K363" i="17"/>
  <c r="J364" i="17"/>
  <c r="K364" i="17"/>
  <c r="J365" i="17"/>
  <c r="K365" i="17"/>
  <c r="J366" i="17"/>
  <c r="K366" i="17"/>
  <c r="J367" i="17"/>
  <c r="K367" i="17"/>
  <c r="J368" i="17"/>
  <c r="K368" i="17"/>
  <c r="J369" i="17"/>
  <c r="K369" i="17"/>
  <c r="J370" i="17"/>
  <c r="K370" i="17"/>
  <c r="J371" i="17"/>
  <c r="K371" i="17"/>
  <c r="J372" i="17"/>
  <c r="K372" i="17"/>
  <c r="J373" i="17"/>
  <c r="K373" i="17"/>
  <c r="J374" i="17"/>
  <c r="K374" i="17"/>
  <c r="J375" i="17"/>
  <c r="K375" i="17"/>
  <c r="J376" i="17"/>
  <c r="K376" i="17"/>
  <c r="J377" i="17"/>
  <c r="K377" i="17"/>
  <c r="J378" i="17"/>
  <c r="K378" i="17"/>
  <c r="J379" i="17"/>
  <c r="K379" i="17"/>
  <c r="J380" i="17"/>
  <c r="K380" i="17"/>
  <c r="J381" i="17"/>
  <c r="K381" i="17"/>
  <c r="J382" i="17"/>
  <c r="K382" i="17"/>
  <c r="J383" i="17"/>
  <c r="K383" i="17"/>
  <c r="J384" i="17"/>
  <c r="K384" i="17"/>
  <c r="J385" i="17"/>
  <c r="K385" i="17"/>
  <c r="J386" i="17"/>
  <c r="K386" i="17"/>
  <c r="J387" i="17"/>
  <c r="K387" i="17"/>
  <c r="J388" i="17"/>
  <c r="K388" i="17"/>
  <c r="J389" i="17"/>
  <c r="K389" i="17"/>
  <c r="J390" i="17"/>
  <c r="K390" i="17"/>
  <c r="J391" i="17"/>
  <c r="K391" i="17"/>
  <c r="J392" i="17"/>
  <c r="K392" i="17"/>
  <c r="J393" i="17"/>
  <c r="K393" i="17"/>
  <c r="J394" i="17"/>
  <c r="K394" i="17"/>
  <c r="J395" i="17"/>
  <c r="K395" i="17"/>
  <c r="J396" i="17"/>
  <c r="K396" i="17"/>
  <c r="J397" i="17"/>
  <c r="K397" i="17"/>
  <c r="J398" i="17"/>
  <c r="K398" i="17"/>
  <c r="J399" i="17"/>
  <c r="K399" i="17"/>
  <c r="J400" i="17"/>
  <c r="K400" i="17"/>
  <c r="J401" i="17"/>
  <c r="K401" i="17"/>
  <c r="J402" i="17"/>
  <c r="K402" i="17"/>
  <c r="J403" i="17"/>
  <c r="K403" i="17"/>
  <c r="J404" i="17"/>
  <c r="K404" i="17"/>
  <c r="J405" i="17"/>
  <c r="K405" i="17"/>
  <c r="J406" i="17"/>
  <c r="K406" i="17"/>
  <c r="J407" i="17"/>
  <c r="K407" i="17"/>
  <c r="J408" i="17"/>
  <c r="K408" i="17"/>
  <c r="J409" i="17"/>
  <c r="K409" i="17"/>
  <c r="J410" i="17"/>
  <c r="K410" i="17"/>
  <c r="J411" i="17"/>
  <c r="K411" i="17"/>
  <c r="J412" i="17"/>
  <c r="K412" i="17"/>
  <c r="J413" i="17"/>
  <c r="K413" i="17"/>
  <c r="J414" i="17"/>
  <c r="K414" i="17"/>
  <c r="J415" i="17"/>
  <c r="K415" i="17"/>
  <c r="J416" i="17"/>
  <c r="K416" i="17"/>
  <c r="J417" i="17"/>
  <c r="K417" i="17"/>
  <c r="J418" i="17"/>
  <c r="K418" i="17"/>
  <c r="J419" i="17"/>
  <c r="K419" i="17"/>
  <c r="J420" i="17"/>
  <c r="K420" i="17"/>
  <c r="J421" i="17"/>
  <c r="K421" i="17"/>
  <c r="J422" i="17"/>
  <c r="K422" i="17"/>
  <c r="J423" i="17"/>
  <c r="K423" i="17"/>
  <c r="J424" i="17"/>
  <c r="K424" i="17"/>
  <c r="J425" i="17"/>
  <c r="K425" i="17"/>
  <c r="J426" i="17"/>
  <c r="K426" i="17"/>
  <c r="J427" i="17"/>
  <c r="K427" i="17"/>
  <c r="J428" i="17"/>
  <c r="K428" i="17"/>
  <c r="J429" i="17"/>
  <c r="K429" i="17"/>
  <c r="J430" i="17"/>
  <c r="K430" i="17"/>
  <c r="J431" i="17"/>
  <c r="K431" i="17"/>
  <c r="J432" i="17"/>
  <c r="K432" i="17"/>
  <c r="J433" i="17"/>
  <c r="K433" i="17"/>
  <c r="J434" i="17"/>
  <c r="K434" i="17"/>
  <c r="J435" i="17"/>
  <c r="K435" i="17"/>
  <c r="J436" i="17"/>
  <c r="K436" i="17"/>
  <c r="J437" i="17"/>
  <c r="K437" i="17"/>
  <c r="J438" i="17"/>
  <c r="K438" i="17"/>
  <c r="J439" i="17"/>
  <c r="K439" i="17"/>
  <c r="J440" i="17"/>
  <c r="K440" i="17"/>
  <c r="J441" i="17"/>
  <c r="K441" i="17"/>
  <c r="J442" i="17"/>
  <c r="K442" i="17"/>
  <c r="J443" i="17"/>
  <c r="K443" i="17"/>
  <c r="J444" i="17"/>
  <c r="K444" i="17"/>
  <c r="J445" i="17"/>
  <c r="K445" i="17"/>
  <c r="J446" i="17"/>
  <c r="K446" i="17"/>
  <c r="J447" i="17"/>
  <c r="K447" i="17"/>
  <c r="J448" i="17"/>
  <c r="K448" i="17"/>
  <c r="J449" i="17"/>
  <c r="K449" i="17"/>
  <c r="J450" i="17"/>
  <c r="K450" i="17"/>
  <c r="J451" i="17"/>
  <c r="K451" i="17"/>
  <c r="J452" i="17"/>
  <c r="K452" i="17"/>
  <c r="J453" i="17"/>
  <c r="K453" i="17"/>
  <c r="J454" i="17"/>
  <c r="K454" i="17"/>
  <c r="J455" i="17"/>
  <c r="K455" i="17"/>
  <c r="J456" i="17"/>
  <c r="K456" i="17"/>
  <c r="J457" i="17"/>
  <c r="K457" i="17"/>
  <c r="J458" i="17"/>
  <c r="K458" i="17"/>
  <c r="J459" i="17"/>
  <c r="K459" i="17"/>
  <c r="J460" i="17"/>
  <c r="K460" i="17"/>
  <c r="J461" i="17"/>
  <c r="K461" i="17"/>
  <c r="J462" i="17"/>
  <c r="K462" i="17"/>
  <c r="J463" i="17"/>
  <c r="K463" i="17"/>
  <c r="J464" i="17"/>
  <c r="K464" i="17"/>
  <c r="J465" i="17"/>
  <c r="K465" i="17"/>
  <c r="J466" i="17"/>
  <c r="K466" i="17"/>
  <c r="J467" i="17"/>
  <c r="K467" i="17"/>
  <c r="J468" i="17"/>
  <c r="K468" i="17"/>
  <c r="J469" i="17"/>
  <c r="K469" i="17"/>
  <c r="J470" i="17"/>
  <c r="K470" i="17"/>
  <c r="J471" i="17"/>
  <c r="K471" i="17"/>
  <c r="J472" i="17"/>
  <c r="K472" i="17"/>
  <c r="J473" i="17"/>
  <c r="K473" i="17"/>
  <c r="J474" i="17"/>
  <c r="K474" i="17"/>
  <c r="J475" i="17"/>
  <c r="K475" i="17"/>
  <c r="J476" i="17"/>
  <c r="K476" i="17"/>
  <c r="J477" i="17"/>
  <c r="K477" i="17"/>
  <c r="J478" i="17"/>
  <c r="K478" i="17"/>
  <c r="J479" i="17"/>
  <c r="K479" i="17"/>
  <c r="J480" i="17"/>
  <c r="K480" i="17"/>
  <c r="J481" i="17"/>
  <c r="K481" i="17"/>
  <c r="J482" i="17"/>
  <c r="K482" i="17"/>
  <c r="J483" i="17"/>
  <c r="K483" i="17"/>
  <c r="J484" i="17"/>
  <c r="K484" i="17"/>
  <c r="J485" i="17"/>
  <c r="K485" i="17"/>
  <c r="J486" i="17"/>
  <c r="K486" i="17"/>
  <c r="J487" i="17"/>
  <c r="K487" i="17"/>
  <c r="J488" i="17"/>
  <c r="K488" i="17"/>
  <c r="J489" i="17"/>
  <c r="K489" i="17"/>
  <c r="J490" i="17"/>
  <c r="K490" i="17"/>
  <c r="J491" i="17"/>
  <c r="K491" i="17"/>
  <c r="J492" i="17"/>
  <c r="K492" i="17"/>
  <c r="J493" i="17"/>
  <c r="K493" i="17"/>
  <c r="J494" i="17"/>
  <c r="K494" i="17"/>
  <c r="J495" i="17"/>
  <c r="K495" i="17"/>
  <c r="J496" i="17"/>
  <c r="K496" i="17"/>
  <c r="J497" i="17"/>
  <c r="K497" i="17"/>
  <c r="J498" i="17"/>
  <c r="K498" i="17"/>
  <c r="J499" i="17"/>
  <c r="K499" i="17"/>
  <c r="J500" i="17"/>
  <c r="K500" i="17"/>
  <c r="J501" i="17"/>
  <c r="K501" i="17"/>
  <c r="J502" i="17"/>
  <c r="K502" i="17"/>
  <c r="J503" i="17"/>
  <c r="K503" i="17"/>
  <c r="J504" i="17"/>
  <c r="K504" i="17"/>
  <c r="J505" i="17"/>
  <c r="K505" i="17"/>
  <c r="J506" i="17"/>
  <c r="K506" i="17"/>
  <c r="J507" i="17"/>
  <c r="K507" i="17"/>
  <c r="J508" i="17"/>
  <c r="K508" i="17"/>
  <c r="J509" i="17"/>
  <c r="K509" i="17"/>
  <c r="J510" i="17"/>
  <c r="K510" i="17"/>
  <c r="J511" i="17"/>
  <c r="K511" i="17"/>
  <c r="J512" i="17"/>
  <c r="K512" i="17"/>
  <c r="J513" i="17"/>
  <c r="K513" i="17"/>
  <c r="J514" i="17"/>
  <c r="K514" i="17"/>
  <c r="J515" i="17"/>
  <c r="K515" i="17"/>
  <c r="J516" i="17"/>
  <c r="K516" i="17"/>
  <c r="J517" i="17"/>
  <c r="K517" i="17"/>
  <c r="J518" i="17"/>
  <c r="K518" i="17"/>
  <c r="J519" i="17"/>
  <c r="K519" i="17"/>
  <c r="J520" i="17"/>
  <c r="K520" i="17"/>
  <c r="J521" i="17"/>
  <c r="K521" i="17"/>
  <c r="J522" i="17"/>
  <c r="K522" i="17"/>
  <c r="J523" i="17"/>
  <c r="K523" i="17"/>
  <c r="J524" i="17"/>
  <c r="K524" i="17"/>
  <c r="J525" i="17"/>
  <c r="K525" i="17"/>
  <c r="J526" i="17"/>
  <c r="K526" i="17"/>
  <c r="J527" i="17"/>
  <c r="K527" i="17"/>
  <c r="J528" i="17"/>
  <c r="K528" i="17"/>
  <c r="J529" i="17"/>
  <c r="K529" i="17"/>
  <c r="J530" i="17"/>
  <c r="K530" i="17"/>
  <c r="J531" i="17"/>
  <c r="K531" i="17"/>
  <c r="J532" i="17"/>
  <c r="K532" i="17"/>
  <c r="J533" i="17"/>
  <c r="K533" i="17"/>
  <c r="J534" i="17"/>
  <c r="K534" i="17"/>
  <c r="J535" i="17"/>
  <c r="K535" i="17"/>
  <c r="J536" i="17"/>
  <c r="K536" i="17"/>
  <c r="J537" i="17"/>
  <c r="K537" i="17"/>
  <c r="J538" i="17"/>
  <c r="K538" i="17"/>
  <c r="J539" i="17"/>
  <c r="K539" i="17"/>
  <c r="J540" i="17"/>
  <c r="K540" i="17"/>
  <c r="J541" i="17"/>
  <c r="K541" i="17"/>
  <c r="J542" i="17"/>
  <c r="K542" i="17"/>
  <c r="J543" i="17"/>
  <c r="K543" i="17"/>
  <c r="J544" i="17"/>
  <c r="K544" i="17"/>
  <c r="J545" i="17"/>
  <c r="K545" i="17"/>
  <c r="J546" i="17"/>
  <c r="K546" i="17"/>
  <c r="J547" i="17"/>
  <c r="K547" i="17"/>
  <c r="J548" i="17"/>
  <c r="K548" i="17"/>
  <c r="J549" i="17"/>
  <c r="K549" i="17"/>
  <c r="J550" i="17"/>
  <c r="K550" i="17"/>
  <c r="J551" i="17"/>
  <c r="K551" i="17"/>
  <c r="J552" i="17"/>
  <c r="K552" i="17"/>
  <c r="J553" i="17"/>
  <c r="K553" i="17"/>
  <c r="J554" i="17"/>
  <c r="K554" i="17"/>
  <c r="J555" i="17"/>
  <c r="K555" i="17"/>
  <c r="J556" i="17"/>
  <c r="K556" i="17"/>
  <c r="J557" i="17"/>
  <c r="K557" i="17"/>
  <c r="J558" i="17"/>
  <c r="K558" i="17"/>
  <c r="J559" i="17"/>
  <c r="K559" i="17"/>
  <c r="J560" i="17"/>
  <c r="K560" i="17"/>
  <c r="J561" i="17"/>
  <c r="K561" i="17"/>
  <c r="J562" i="17"/>
  <c r="K562" i="17"/>
  <c r="J563" i="17"/>
  <c r="K563" i="17"/>
  <c r="J564" i="17"/>
  <c r="K564" i="17"/>
  <c r="J565" i="17"/>
  <c r="K565" i="17"/>
  <c r="J566" i="17"/>
  <c r="K566" i="17"/>
  <c r="J567" i="17"/>
  <c r="K567" i="17"/>
  <c r="J568" i="17"/>
  <c r="K568" i="17"/>
  <c r="J569" i="17"/>
  <c r="K569" i="17"/>
  <c r="J570" i="17"/>
  <c r="K570" i="17"/>
  <c r="J571" i="17"/>
  <c r="K571" i="17"/>
  <c r="J572" i="17"/>
  <c r="K572" i="17"/>
  <c r="J573" i="17"/>
  <c r="K573" i="17"/>
  <c r="J574" i="17"/>
  <c r="K574" i="17"/>
  <c r="J575" i="17"/>
  <c r="K575" i="17"/>
  <c r="J576" i="17"/>
  <c r="K576" i="17"/>
  <c r="J577" i="17"/>
  <c r="K577" i="17"/>
  <c r="J578" i="17"/>
  <c r="K578" i="17"/>
  <c r="J579" i="17"/>
  <c r="K579" i="17"/>
  <c r="J580" i="17"/>
  <c r="K580" i="17"/>
  <c r="J581" i="17"/>
  <c r="K581" i="17"/>
  <c r="J582" i="17"/>
  <c r="K582" i="17"/>
  <c r="J583" i="17"/>
  <c r="K583" i="17"/>
  <c r="J584" i="17"/>
  <c r="K584" i="17"/>
  <c r="J585" i="17"/>
  <c r="K585" i="17"/>
  <c r="J586" i="17"/>
  <c r="K586" i="17"/>
  <c r="J587" i="17"/>
  <c r="K587" i="17"/>
  <c r="J588" i="17"/>
  <c r="K588" i="17"/>
  <c r="J589" i="17"/>
  <c r="K589" i="17"/>
  <c r="J590" i="17"/>
  <c r="K590" i="17"/>
  <c r="J591" i="17"/>
  <c r="K591" i="17"/>
  <c r="J592" i="17"/>
  <c r="K592" i="17"/>
  <c r="J593" i="17"/>
  <c r="K593" i="17"/>
  <c r="J594" i="17"/>
  <c r="K594" i="17"/>
  <c r="J595" i="17"/>
  <c r="K595" i="17"/>
  <c r="J596" i="17"/>
  <c r="K596" i="17"/>
  <c r="J597" i="17"/>
  <c r="K597" i="17"/>
  <c r="J598" i="17"/>
  <c r="K598" i="17"/>
  <c r="J599" i="17"/>
  <c r="K599" i="17"/>
  <c r="J600" i="17"/>
  <c r="K600" i="17"/>
  <c r="J601" i="17"/>
  <c r="K601" i="17"/>
  <c r="J602" i="17"/>
  <c r="K602" i="17"/>
  <c r="J603" i="17"/>
  <c r="K603" i="17"/>
  <c r="J604" i="17"/>
  <c r="K604" i="17"/>
  <c r="J605" i="17"/>
  <c r="K605" i="17"/>
  <c r="J606" i="17"/>
  <c r="K606" i="17"/>
  <c r="J607" i="17"/>
  <c r="K607" i="17"/>
  <c r="J608" i="17"/>
  <c r="K608" i="17"/>
  <c r="J609" i="17"/>
  <c r="K609" i="17"/>
  <c r="J610" i="17"/>
  <c r="K610" i="17"/>
  <c r="J611" i="17"/>
  <c r="K611" i="17"/>
  <c r="J612" i="17"/>
  <c r="K612" i="17"/>
  <c r="J613" i="17"/>
  <c r="K613" i="17"/>
  <c r="J614" i="17"/>
  <c r="K614" i="17"/>
  <c r="J615" i="17"/>
  <c r="K615" i="17"/>
  <c r="J616" i="17"/>
  <c r="K616" i="17"/>
  <c r="J617" i="17"/>
  <c r="K617" i="17"/>
  <c r="J618" i="17"/>
  <c r="K618" i="17"/>
  <c r="J619" i="17"/>
  <c r="K619" i="17"/>
  <c r="J620" i="17"/>
  <c r="K620" i="17"/>
  <c r="J621" i="17"/>
  <c r="K621" i="17"/>
  <c r="J622" i="17"/>
  <c r="K622" i="17"/>
  <c r="J623" i="17"/>
  <c r="K623" i="17"/>
  <c r="J624" i="17"/>
  <c r="K624" i="17"/>
  <c r="J625" i="17"/>
  <c r="K625" i="17"/>
  <c r="J626" i="17"/>
  <c r="K626" i="17"/>
  <c r="J627" i="17"/>
  <c r="K627" i="17"/>
  <c r="J628" i="17"/>
  <c r="K628" i="17"/>
  <c r="J629" i="17"/>
  <c r="K629" i="17"/>
  <c r="J630" i="17"/>
  <c r="K630" i="17"/>
  <c r="J631" i="17"/>
  <c r="K631" i="17"/>
  <c r="J632" i="17"/>
  <c r="K632" i="17"/>
  <c r="J633" i="17"/>
  <c r="K633" i="17"/>
  <c r="J634" i="17"/>
  <c r="K634" i="17"/>
  <c r="J635" i="17"/>
  <c r="K635" i="17"/>
  <c r="J636" i="17"/>
  <c r="K636" i="17"/>
  <c r="J637" i="17"/>
  <c r="K637" i="17"/>
  <c r="J638" i="17"/>
  <c r="K638" i="17"/>
  <c r="J639" i="17"/>
  <c r="K639" i="17"/>
  <c r="J640" i="17"/>
  <c r="K640" i="17"/>
  <c r="J641" i="17"/>
  <c r="K641" i="17"/>
  <c r="J642" i="17"/>
  <c r="K642" i="17"/>
  <c r="J643" i="17"/>
  <c r="K643" i="17"/>
  <c r="J644" i="17"/>
  <c r="K644" i="17"/>
  <c r="J645" i="17"/>
  <c r="K645" i="17"/>
  <c r="J646" i="17"/>
  <c r="K646" i="17"/>
  <c r="J647" i="17"/>
  <c r="K647" i="17"/>
  <c r="J648" i="17"/>
  <c r="K648" i="17"/>
  <c r="J649" i="17"/>
  <c r="K649" i="17"/>
  <c r="J650" i="17"/>
  <c r="K650" i="17"/>
  <c r="J651" i="17"/>
  <c r="K651" i="17"/>
  <c r="J652" i="17"/>
  <c r="K652" i="17"/>
  <c r="J653" i="17"/>
  <c r="K653" i="17"/>
  <c r="J654" i="17"/>
  <c r="K654" i="17"/>
  <c r="J655" i="17"/>
  <c r="K655" i="17"/>
  <c r="J656" i="17"/>
  <c r="K656" i="17"/>
  <c r="J657" i="17"/>
  <c r="K657" i="17"/>
  <c r="J658" i="17"/>
  <c r="K658" i="17"/>
  <c r="J659" i="17"/>
  <c r="K659" i="17"/>
  <c r="J660" i="17"/>
  <c r="K660" i="17"/>
  <c r="J661" i="17"/>
  <c r="K661" i="17"/>
  <c r="J662" i="17"/>
  <c r="K662" i="17"/>
  <c r="J663" i="17"/>
  <c r="K663" i="17"/>
  <c r="J664" i="17"/>
  <c r="K664" i="17"/>
  <c r="J665" i="17"/>
  <c r="K665" i="17"/>
  <c r="J666" i="17"/>
  <c r="K666" i="17"/>
  <c r="J667" i="17"/>
  <c r="K667" i="17"/>
  <c r="J668" i="17"/>
  <c r="K668" i="17"/>
  <c r="J669" i="17"/>
  <c r="K669" i="17"/>
  <c r="J670" i="17"/>
  <c r="K670" i="17"/>
  <c r="J671" i="17"/>
  <c r="K671" i="17"/>
  <c r="J672" i="17"/>
  <c r="K672" i="17"/>
  <c r="J673" i="17"/>
  <c r="K673" i="17"/>
  <c r="J674" i="17"/>
  <c r="K674" i="17"/>
  <c r="J675" i="17"/>
  <c r="K675" i="17"/>
  <c r="J676" i="17"/>
  <c r="K676" i="17"/>
  <c r="J677" i="17"/>
  <c r="K677" i="17"/>
  <c r="J678" i="17"/>
  <c r="K678" i="17"/>
  <c r="J679" i="17"/>
  <c r="K679" i="17"/>
  <c r="J680" i="17"/>
  <c r="K680" i="17"/>
  <c r="J681" i="17"/>
  <c r="K681" i="17"/>
  <c r="J682" i="17"/>
  <c r="K682" i="17"/>
  <c r="J683" i="17"/>
  <c r="K683" i="17"/>
  <c r="J684" i="17"/>
  <c r="K684" i="17"/>
  <c r="J685" i="17"/>
  <c r="K685" i="17"/>
  <c r="J686" i="17"/>
  <c r="K686" i="17"/>
  <c r="J687" i="17"/>
  <c r="K687" i="17"/>
  <c r="J688" i="17"/>
  <c r="K688" i="17"/>
  <c r="J689" i="17"/>
  <c r="K689" i="17"/>
  <c r="J690" i="17"/>
  <c r="K690" i="17"/>
  <c r="J691" i="17"/>
  <c r="K691" i="17"/>
  <c r="J692" i="17"/>
  <c r="K692" i="17"/>
  <c r="J693" i="17"/>
  <c r="K693" i="17"/>
  <c r="J694" i="17"/>
  <c r="K694" i="17"/>
  <c r="J695" i="17"/>
  <c r="K695" i="17"/>
  <c r="J696" i="17"/>
  <c r="K696" i="17"/>
  <c r="J697" i="17"/>
  <c r="K697" i="17"/>
  <c r="J698" i="17"/>
  <c r="K698" i="17"/>
  <c r="J699" i="17"/>
  <c r="K699" i="17"/>
  <c r="J700" i="17"/>
  <c r="K700" i="17"/>
  <c r="J701" i="17"/>
  <c r="K701" i="17"/>
  <c r="J702" i="17"/>
  <c r="K702" i="17"/>
  <c r="J703" i="17"/>
  <c r="K703" i="17"/>
  <c r="J704" i="17"/>
  <c r="K704" i="17"/>
  <c r="J705" i="17"/>
  <c r="K705" i="17"/>
  <c r="J706" i="17"/>
  <c r="K706" i="17"/>
  <c r="J707" i="17"/>
  <c r="K707" i="17"/>
  <c r="J708" i="17"/>
  <c r="K708" i="17"/>
  <c r="J709" i="17"/>
  <c r="K709" i="17"/>
  <c r="J710" i="17"/>
  <c r="K710" i="17"/>
  <c r="J711" i="17"/>
  <c r="K711" i="17"/>
  <c r="J712" i="17"/>
  <c r="K712" i="17"/>
  <c r="J713" i="17"/>
  <c r="K713" i="17"/>
  <c r="J714" i="17"/>
  <c r="K714" i="17"/>
  <c r="J715" i="17"/>
  <c r="K715" i="17"/>
  <c r="J716" i="17"/>
  <c r="K716" i="17"/>
  <c r="J717" i="17"/>
  <c r="K717" i="17"/>
  <c r="J718" i="17"/>
  <c r="K718" i="17"/>
  <c r="J719" i="17"/>
  <c r="K719" i="17"/>
  <c r="J720" i="17"/>
  <c r="K720" i="17"/>
  <c r="J721" i="17"/>
  <c r="K721" i="17"/>
  <c r="J722" i="17"/>
  <c r="K722" i="17"/>
  <c r="J723" i="17"/>
  <c r="K723" i="17"/>
  <c r="J724" i="17"/>
  <c r="K724" i="17"/>
  <c r="J725" i="17"/>
  <c r="K725" i="17"/>
  <c r="J726" i="17"/>
  <c r="K726" i="17"/>
  <c r="J727" i="17"/>
  <c r="K727" i="17"/>
  <c r="J728" i="17"/>
  <c r="K728" i="17"/>
  <c r="J729" i="17"/>
  <c r="K729" i="17"/>
  <c r="J730" i="17"/>
  <c r="K730" i="17"/>
  <c r="J731" i="17"/>
  <c r="K731" i="17"/>
  <c r="J732" i="17"/>
  <c r="K732" i="17"/>
  <c r="J733" i="17"/>
  <c r="K733" i="17"/>
  <c r="J734" i="17"/>
  <c r="K734" i="17"/>
  <c r="J735" i="17"/>
  <c r="K735" i="17"/>
  <c r="J736" i="17"/>
  <c r="K736" i="17"/>
  <c r="J737" i="17"/>
  <c r="K737" i="17"/>
  <c r="J738" i="17"/>
  <c r="K738" i="17"/>
  <c r="J739" i="17"/>
  <c r="K739" i="17"/>
  <c r="J740" i="17"/>
  <c r="K740" i="17"/>
  <c r="J741" i="17"/>
  <c r="K741" i="17"/>
  <c r="J742" i="17"/>
  <c r="K742" i="17"/>
  <c r="J743" i="17"/>
  <c r="K743" i="17"/>
  <c r="J744" i="17"/>
  <c r="K744" i="17"/>
  <c r="J745" i="17"/>
  <c r="K745" i="17"/>
  <c r="J746" i="17"/>
  <c r="K746" i="17"/>
  <c r="J747" i="17"/>
  <c r="K747" i="17"/>
  <c r="J748" i="17"/>
  <c r="K748" i="17"/>
  <c r="J749" i="17"/>
  <c r="K749" i="17"/>
  <c r="J750" i="17"/>
  <c r="K750" i="17"/>
  <c r="J751" i="17"/>
  <c r="K751" i="17"/>
  <c r="J752" i="17"/>
  <c r="K752" i="17"/>
  <c r="J753" i="17"/>
  <c r="K753" i="17"/>
  <c r="J754" i="17"/>
  <c r="K754" i="17"/>
  <c r="J755" i="17"/>
  <c r="K755" i="17"/>
  <c r="J756" i="17"/>
  <c r="K756" i="17"/>
  <c r="J757" i="17"/>
  <c r="K757" i="17"/>
  <c r="J758" i="17"/>
  <c r="K758" i="17"/>
  <c r="J759" i="17"/>
  <c r="K759" i="17"/>
  <c r="J760" i="17"/>
  <c r="K760" i="17"/>
  <c r="J761" i="17"/>
  <c r="K761" i="17"/>
  <c r="J762" i="17"/>
  <c r="K762" i="17"/>
  <c r="J763" i="17"/>
  <c r="K763" i="17"/>
  <c r="J764" i="17"/>
  <c r="K764" i="17"/>
  <c r="J765" i="17"/>
  <c r="K765" i="17"/>
  <c r="J766" i="17"/>
  <c r="K766" i="17"/>
  <c r="J767" i="17"/>
  <c r="K767" i="17"/>
  <c r="J768" i="17"/>
  <c r="K768" i="17"/>
  <c r="J769" i="17"/>
  <c r="K769" i="17"/>
  <c r="J770" i="17"/>
  <c r="K770" i="17"/>
  <c r="J771" i="17"/>
  <c r="K771" i="17"/>
  <c r="J772" i="17"/>
  <c r="K772" i="17"/>
  <c r="J773" i="17"/>
  <c r="K773" i="17"/>
  <c r="J774" i="17"/>
  <c r="K774" i="17"/>
  <c r="J775" i="17"/>
  <c r="K775" i="17"/>
  <c r="J776" i="17"/>
  <c r="K776" i="17"/>
  <c r="J777" i="17"/>
  <c r="K777" i="17"/>
  <c r="J778" i="17"/>
  <c r="K778" i="17"/>
  <c r="J779" i="17"/>
  <c r="K779" i="17"/>
  <c r="J780" i="17"/>
  <c r="K780" i="17"/>
  <c r="J781" i="17"/>
  <c r="K781" i="17"/>
  <c r="J782" i="17"/>
  <c r="K782" i="17"/>
  <c r="J783" i="17"/>
  <c r="K783" i="17"/>
  <c r="J784" i="17"/>
  <c r="K784" i="17"/>
  <c r="J785" i="17"/>
  <c r="K785" i="17"/>
  <c r="J786" i="17"/>
  <c r="K786" i="17"/>
  <c r="J787" i="17"/>
  <c r="K787" i="17"/>
  <c r="J788" i="17"/>
  <c r="K788" i="17"/>
  <c r="J789" i="17"/>
  <c r="K789" i="17"/>
  <c r="J790" i="17"/>
  <c r="K790" i="17"/>
  <c r="J791" i="17"/>
  <c r="K791" i="17"/>
  <c r="J792" i="17"/>
  <c r="K792" i="17"/>
  <c r="J793" i="17"/>
  <c r="K793" i="17"/>
  <c r="J794" i="17"/>
  <c r="K794" i="17"/>
  <c r="J795" i="17"/>
  <c r="K795" i="17"/>
  <c r="J796" i="17"/>
  <c r="K796" i="17"/>
  <c r="J797" i="17"/>
  <c r="K797" i="17"/>
  <c r="J798" i="17"/>
  <c r="K798" i="17"/>
  <c r="J799" i="17"/>
  <c r="K799" i="17"/>
  <c r="J800" i="17"/>
  <c r="K800" i="17"/>
  <c r="J801" i="17"/>
  <c r="K801" i="17"/>
  <c r="J802" i="17"/>
  <c r="K802" i="17"/>
  <c r="J803" i="17"/>
  <c r="K803" i="17"/>
  <c r="J804" i="17"/>
  <c r="K804" i="17"/>
  <c r="J805" i="17"/>
  <c r="K805" i="17"/>
  <c r="J806" i="17"/>
  <c r="K806" i="17"/>
  <c r="J807" i="17"/>
  <c r="K807" i="17"/>
  <c r="J808" i="17"/>
  <c r="K808" i="17"/>
  <c r="J809" i="17"/>
  <c r="K809" i="17"/>
  <c r="J810" i="17"/>
  <c r="K810" i="17"/>
  <c r="J811" i="17"/>
  <c r="K811" i="17"/>
  <c r="J812" i="17"/>
  <c r="K812" i="17"/>
  <c r="J813" i="17"/>
  <c r="K813" i="17"/>
  <c r="J814" i="17"/>
  <c r="K814" i="17"/>
  <c r="J815" i="17"/>
  <c r="K815" i="17"/>
  <c r="J816" i="17"/>
  <c r="K816" i="17"/>
  <c r="J817" i="17"/>
  <c r="K817" i="17"/>
  <c r="J818" i="17"/>
  <c r="K818" i="17"/>
  <c r="J819" i="17"/>
  <c r="K819" i="17"/>
  <c r="J820" i="17"/>
  <c r="K820" i="17"/>
  <c r="J821" i="17"/>
  <c r="K821" i="17"/>
  <c r="J822" i="17"/>
  <c r="K822" i="17"/>
  <c r="J823" i="17"/>
  <c r="K823" i="17"/>
  <c r="J824" i="17"/>
  <c r="K824" i="17"/>
  <c r="J825" i="17"/>
  <c r="K825" i="17"/>
  <c r="J826" i="17"/>
  <c r="K826" i="17"/>
  <c r="J827" i="17"/>
  <c r="K827" i="17"/>
  <c r="J828" i="17"/>
  <c r="K828" i="17"/>
  <c r="J829" i="17"/>
  <c r="K829" i="17"/>
  <c r="J830" i="17"/>
  <c r="K830" i="17"/>
  <c r="J831" i="17"/>
  <c r="K831" i="17"/>
  <c r="J832" i="17"/>
  <c r="K832" i="17"/>
  <c r="J833" i="17"/>
  <c r="K833" i="17"/>
  <c r="J834" i="17"/>
  <c r="K834" i="17"/>
  <c r="J835" i="17"/>
  <c r="K835" i="17"/>
  <c r="J836" i="17"/>
  <c r="K836" i="17"/>
  <c r="J837" i="17"/>
  <c r="K837" i="17"/>
  <c r="J838" i="17"/>
  <c r="K838" i="17"/>
  <c r="J839" i="17"/>
  <c r="K839" i="17"/>
  <c r="J840" i="17"/>
  <c r="K840" i="17"/>
  <c r="J841" i="17"/>
  <c r="K841" i="17"/>
  <c r="J842" i="17"/>
  <c r="K842" i="17"/>
  <c r="J843" i="17"/>
  <c r="K843" i="17"/>
  <c r="J844" i="17"/>
  <c r="K844" i="17"/>
  <c r="J845" i="17"/>
  <c r="K845" i="17"/>
  <c r="J846" i="17"/>
  <c r="K846" i="17"/>
  <c r="J847" i="17"/>
  <c r="K847" i="17"/>
  <c r="J848" i="17"/>
  <c r="K848" i="17"/>
  <c r="J849" i="17"/>
  <c r="K849" i="17"/>
  <c r="J850" i="17"/>
  <c r="K850" i="17"/>
  <c r="J851" i="17"/>
  <c r="K851" i="17"/>
  <c r="J852" i="17"/>
  <c r="K852" i="17"/>
  <c r="J853" i="17"/>
  <c r="K853" i="17"/>
  <c r="J854" i="17"/>
  <c r="K854" i="17"/>
  <c r="J855" i="17"/>
  <c r="K855" i="17"/>
  <c r="J856" i="17"/>
  <c r="K856" i="17"/>
  <c r="J857" i="17"/>
  <c r="K857" i="17"/>
  <c r="J858" i="17"/>
  <c r="K858" i="17"/>
  <c r="J859" i="17"/>
  <c r="K859" i="17"/>
  <c r="J860" i="17"/>
  <c r="K860" i="17"/>
  <c r="J861" i="17"/>
  <c r="K861" i="17"/>
  <c r="J862" i="17"/>
  <c r="K862" i="17"/>
  <c r="J863" i="17"/>
  <c r="K863" i="17"/>
  <c r="J864" i="17"/>
  <c r="K864" i="17"/>
  <c r="J865" i="17"/>
  <c r="K865" i="17"/>
  <c r="J866" i="17"/>
  <c r="K866" i="17"/>
  <c r="J867" i="17"/>
  <c r="K867" i="17"/>
  <c r="J868" i="17"/>
  <c r="K868" i="17"/>
  <c r="J869" i="17"/>
  <c r="K869" i="17"/>
  <c r="J870" i="17"/>
  <c r="K870" i="17"/>
  <c r="J871" i="17"/>
  <c r="K871" i="17"/>
  <c r="J872" i="17"/>
  <c r="K872" i="17"/>
  <c r="J873" i="17"/>
  <c r="K873" i="17"/>
  <c r="J874" i="17"/>
  <c r="K874" i="17"/>
  <c r="J875" i="17"/>
  <c r="K875" i="17"/>
  <c r="J876" i="17"/>
  <c r="K876" i="17"/>
  <c r="J877" i="17"/>
  <c r="K877" i="17"/>
  <c r="J878" i="17"/>
  <c r="K878" i="17"/>
  <c r="J879" i="17"/>
  <c r="K879" i="17"/>
  <c r="J880" i="17"/>
  <c r="K880" i="17"/>
  <c r="J881" i="17"/>
  <c r="K881" i="17"/>
  <c r="J882" i="17"/>
  <c r="K882" i="17"/>
  <c r="J883" i="17"/>
  <c r="K883" i="17"/>
  <c r="J884" i="17"/>
  <c r="K884" i="17"/>
  <c r="J885" i="17"/>
  <c r="K885" i="17"/>
  <c r="J886" i="17"/>
  <c r="K886" i="17"/>
  <c r="J887" i="17"/>
  <c r="K887" i="17"/>
  <c r="J888" i="17"/>
  <c r="K888" i="17"/>
  <c r="J889" i="17"/>
  <c r="K889" i="17"/>
  <c r="J890" i="17"/>
  <c r="K890" i="17"/>
  <c r="J891" i="17"/>
  <c r="K891" i="17"/>
  <c r="J892" i="17"/>
  <c r="K892" i="17"/>
  <c r="J893" i="17"/>
  <c r="K893" i="17"/>
  <c r="J894" i="17"/>
  <c r="K894" i="17"/>
  <c r="J895" i="17"/>
  <c r="K895" i="17"/>
  <c r="J896" i="17"/>
  <c r="K896" i="17"/>
  <c r="J897" i="17"/>
  <c r="K897" i="17"/>
  <c r="J898" i="17"/>
  <c r="K898" i="17"/>
  <c r="J899" i="17"/>
  <c r="K899" i="17"/>
  <c r="J900" i="17"/>
  <c r="K900" i="17"/>
  <c r="J901" i="17"/>
  <c r="K901" i="17"/>
  <c r="J902" i="17"/>
  <c r="K902" i="17"/>
  <c r="J903" i="17"/>
  <c r="K903" i="17"/>
  <c r="J904" i="17"/>
  <c r="K904" i="17"/>
  <c r="J905" i="17"/>
  <c r="K905" i="17"/>
  <c r="J906" i="17"/>
  <c r="K906" i="17"/>
  <c r="J907" i="17"/>
  <c r="K907" i="17"/>
  <c r="J908" i="17"/>
  <c r="K908" i="17"/>
  <c r="J909" i="17"/>
  <c r="K909" i="17"/>
  <c r="J910" i="17"/>
  <c r="K910" i="17"/>
  <c r="J911" i="17"/>
  <c r="K911" i="17"/>
  <c r="J912" i="17"/>
  <c r="K912" i="17"/>
  <c r="J913" i="17"/>
  <c r="K913" i="17"/>
  <c r="J914" i="17"/>
  <c r="K914" i="17"/>
  <c r="J915" i="17"/>
  <c r="K915" i="17"/>
  <c r="J916" i="17"/>
  <c r="K916" i="17"/>
  <c r="J917" i="17"/>
  <c r="K917" i="17"/>
  <c r="J918" i="17"/>
  <c r="K918" i="17"/>
  <c r="J919" i="17"/>
  <c r="K919" i="17"/>
  <c r="J920" i="17"/>
  <c r="K920" i="17"/>
  <c r="J921" i="17"/>
  <c r="K921" i="17"/>
  <c r="J922" i="17"/>
  <c r="K922" i="17"/>
  <c r="J923" i="17"/>
  <c r="K923" i="17"/>
  <c r="J924" i="17"/>
  <c r="K924" i="17"/>
  <c r="J925" i="17"/>
  <c r="K925" i="17"/>
  <c r="J926" i="17"/>
  <c r="K926" i="17"/>
  <c r="J927" i="17"/>
  <c r="K927" i="17"/>
  <c r="J928" i="17"/>
  <c r="K928" i="17"/>
  <c r="J929" i="17"/>
  <c r="K929" i="17"/>
  <c r="J930" i="17"/>
  <c r="K930" i="17"/>
  <c r="J931" i="17"/>
  <c r="K931" i="17"/>
  <c r="J932" i="17"/>
  <c r="K932" i="17"/>
  <c r="J933" i="17"/>
  <c r="K933" i="17"/>
  <c r="J934" i="17"/>
  <c r="K934" i="17"/>
  <c r="J935" i="17"/>
  <c r="K935" i="17"/>
  <c r="J936" i="17"/>
  <c r="K936" i="17"/>
  <c r="J937" i="17"/>
  <c r="K937" i="17"/>
  <c r="J938" i="17"/>
  <c r="K938" i="17"/>
  <c r="J939" i="17"/>
  <c r="K939" i="17"/>
  <c r="J940" i="17"/>
  <c r="K940" i="17"/>
  <c r="J941" i="17"/>
  <c r="K941" i="17"/>
  <c r="J942" i="17"/>
  <c r="K942" i="17"/>
  <c r="J943" i="17"/>
  <c r="K943" i="17"/>
  <c r="J944" i="17"/>
  <c r="K944" i="17"/>
  <c r="J945" i="17"/>
  <c r="K945" i="17"/>
  <c r="J946" i="17"/>
  <c r="K946" i="17"/>
  <c r="J947" i="17"/>
  <c r="K947" i="17"/>
  <c r="J948" i="17"/>
  <c r="K948" i="17"/>
  <c r="J949" i="17"/>
  <c r="K949" i="17"/>
  <c r="J950" i="17"/>
  <c r="K950" i="17"/>
  <c r="J951" i="17"/>
  <c r="K951" i="17"/>
  <c r="J952" i="17"/>
  <c r="K952" i="17"/>
  <c r="J953" i="17"/>
  <c r="K953" i="17"/>
  <c r="J954" i="17"/>
  <c r="K954" i="17"/>
  <c r="J955" i="17"/>
  <c r="K955" i="17"/>
  <c r="J956" i="17"/>
  <c r="K956" i="17"/>
  <c r="J957" i="17"/>
  <c r="K957" i="17"/>
  <c r="J958" i="17"/>
  <c r="K958" i="17"/>
  <c r="J959" i="17"/>
  <c r="K959" i="17"/>
  <c r="J960" i="17"/>
  <c r="K960" i="17"/>
  <c r="J961" i="17"/>
  <c r="K961" i="17"/>
  <c r="J962" i="17"/>
  <c r="K962" i="17"/>
  <c r="J963" i="17"/>
  <c r="K963" i="17"/>
  <c r="J964" i="17"/>
  <c r="K964" i="17"/>
  <c r="J965" i="17"/>
  <c r="K965" i="17"/>
  <c r="J966" i="17"/>
  <c r="K966" i="17"/>
  <c r="J967" i="17"/>
  <c r="K967" i="17"/>
  <c r="J968" i="17"/>
  <c r="K968" i="17"/>
  <c r="J969" i="17"/>
  <c r="K969" i="17"/>
  <c r="J970" i="17"/>
  <c r="K970" i="17"/>
  <c r="J971" i="17"/>
  <c r="K971" i="17"/>
  <c r="J972" i="17"/>
  <c r="K972" i="17"/>
  <c r="J973" i="17"/>
  <c r="K973" i="17"/>
  <c r="J974" i="17"/>
  <c r="K974" i="17"/>
  <c r="J975" i="17"/>
  <c r="K975" i="17"/>
  <c r="J976" i="17"/>
  <c r="K976" i="17"/>
  <c r="J977" i="17"/>
  <c r="K977" i="17"/>
  <c r="J978" i="17"/>
  <c r="K978" i="17"/>
  <c r="J979" i="17"/>
  <c r="K979" i="17"/>
  <c r="J980" i="17"/>
  <c r="K980" i="17"/>
  <c r="J981" i="17"/>
  <c r="K981" i="17"/>
  <c r="J982" i="17"/>
  <c r="K982" i="17"/>
  <c r="J983" i="17"/>
  <c r="K983" i="17"/>
  <c r="J984" i="17"/>
  <c r="K984" i="17"/>
  <c r="J985" i="17"/>
  <c r="K985" i="17"/>
  <c r="J986" i="17"/>
  <c r="K986" i="17"/>
  <c r="J987" i="17"/>
  <c r="K987" i="17"/>
  <c r="J988" i="17"/>
  <c r="K988" i="17"/>
  <c r="J989" i="17"/>
  <c r="K989" i="17"/>
  <c r="J990" i="17"/>
  <c r="K990" i="17"/>
  <c r="J991" i="17"/>
  <c r="K991" i="17"/>
  <c r="J992" i="17"/>
  <c r="K992" i="17"/>
  <c r="J993" i="17"/>
  <c r="K993" i="17"/>
  <c r="J994" i="17"/>
  <c r="K994" i="17"/>
  <c r="J995" i="17"/>
  <c r="K995" i="17"/>
  <c r="J996" i="17"/>
  <c r="K996" i="17"/>
  <c r="J997" i="17"/>
  <c r="K997" i="17"/>
  <c r="J998" i="17"/>
  <c r="K998" i="17"/>
  <c r="J999" i="17"/>
  <c r="K999" i="17"/>
  <c r="J1000" i="17"/>
  <c r="K1000" i="17"/>
  <c r="J1001" i="17"/>
  <c r="K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J2" i="17"/>
  <c r="K2" i="17"/>
  <c r="L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<sst xmlns="http://schemas.openxmlformats.org/spreadsheetml/2006/main" count="11128" uniqueCount="6222">
  <si>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</si>
  <si>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</si>
  <si>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</si>
  <si>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</si>
  <si>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</si>
  <si>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</si>
  <si>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</si>
  <si>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</si>
  <si>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</si>
  <si>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</si>
  <si>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</si>
  <si>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</si>
  <si>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</si>
  <si>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</si>
  <si>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</si>
  <si>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</si>
  <si>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</si>
  <si>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</si>
  <si>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</si>
  <si>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</si>
  <si>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</si>
  <si>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</si>
  <si>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</si>
  <si>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</si>
  <si>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</si>
  <si>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</si>
  <si>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</si>
  <si>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</si>
  <si>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</si>
  <si>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</si>
  <si>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</si>
  <si>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</si>
  <si>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</si>
  <si>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</si>
  <si>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</si>
  <si>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</si>
  <si>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</si>
  <si>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</si>
  <si>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</si>
  <si>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</si>
  <si>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</si>
  <si>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</si>
  <si>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</si>
  <si>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</si>
  <si>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</si>
  <si>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</si>
  <si>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</si>
  <si>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</si>
  <si>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</si>
  <si>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</si>
  <si>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</si>
  <si>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</si>
  <si>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</si>
  <si>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</si>
  <si>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</si>
  <si>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</si>
  <si>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</si>
  <si>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</si>
  <si>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</si>
  <si>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</si>
  <si>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</si>
  <si>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</si>
  <si>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</si>
  <si>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</si>
  <si>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</si>
  <si>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</si>
  <si>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</si>
  <si>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</si>
  <si>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</si>
  <si>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</si>
  <si>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</si>
  <si>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</si>
  <si>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</si>
  <si>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</si>
  <si>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</si>
  <si>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</si>
  <si>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</si>
  <si>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</si>
  <si>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</si>
  <si>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</si>
  <si>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</si>
  <si>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</si>
  <si>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</si>
  <si>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</si>
  <si>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</si>
  <si>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</si>
  <si>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</si>
  <si>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</si>
  <si>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</si>
  <si>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</si>
  <si>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</si>
  <si>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</si>
  <si>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</si>
  <si>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</si>
  <si>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</si>
  <si>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</si>
  <si>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</si>
  <si>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</si>
  <si>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</si>
  <si>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</si>
  <si>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</si>
  <si>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</si>
  <si>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</si>
  <si>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</si>
  <si>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</si>
  <si>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</si>
  <si>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</si>
  <si>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</si>
  <si>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</si>
  <si>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</si>
  <si>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</si>
  <si>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</si>
  <si>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</si>
  <si>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</si>
  <si>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</si>
  <si>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</si>
  <si>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</si>
  <si>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</si>
  <si>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</si>
  <si>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</si>
  <si>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</si>
  <si>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</si>
  <si>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</si>
  <si>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</si>
  <si>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</si>
  <si>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</si>
  <si>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</si>
  <si>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</si>
  <si>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</si>
  <si>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</si>
  <si>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</si>
  <si>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</si>
  <si>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</si>
  <si>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</si>
  <si>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</si>
  <si>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</si>
  <si>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</si>
  <si>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</si>
  <si>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</si>
  <si>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</si>
  <si>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</si>
  <si>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</si>
  <si>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</si>
  <si>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</si>
  <si>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</si>
  <si>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</si>
  <si>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</si>
  <si>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</si>
  <si>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</si>
  <si>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</si>
  <si>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</si>
  <si>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</si>
  <si>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</si>
  <si>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</si>
  <si>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</si>
  <si>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</si>
  <si>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</si>
  <si>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</si>
  <si>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</si>
  <si>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</si>
  <si>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</si>
  <si>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</si>
  <si>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</si>
  <si>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</si>
  <si>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</si>
  <si>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</si>
  <si>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</si>
  <si>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</si>
  <si>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</si>
  <si>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</si>
  <si>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</si>
  <si>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</si>
  <si>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</si>
  <si>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</si>
  <si>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</si>
  <si>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</si>
  <si>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</si>
  <si>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</si>
  <si>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</si>
  <si>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</si>
  <si>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</si>
  <si>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</si>
  <si>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</si>
  <si>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</si>
  <si>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</si>
  <si>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</si>
  <si>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</si>
  <si>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</si>
  <si>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</si>
  <si>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</si>
  <si>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</si>
  <si>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</si>
  <si>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</si>
  <si>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</si>
  <si>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</si>
  <si>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</si>
  <si>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</si>
  <si>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</si>
  <si>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</si>
  <si>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</si>
  <si>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</si>
  <si>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</si>
  <si>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</si>
  <si>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</si>
  <si>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</si>
  <si>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</si>
  <si>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</si>
  <si>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</si>
  <si>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</si>
  <si>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</si>
  <si>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</si>
  <si>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</si>
  <si>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</si>
  <si>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</si>
  <si>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</si>
  <si>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</si>
  <si>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</si>
  <si>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</si>
  <si>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</si>
  <si>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</si>
  <si>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</si>
  <si>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</si>
  <si>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</si>
  <si>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</si>
  <si>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</si>
  <si>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</si>
  <si>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</si>
  <si>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</si>
  <si>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</si>
  <si>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</si>
  <si>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</si>
  <si>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</si>
  <si>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</si>
  <si>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</si>
  <si>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</si>
  <si>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</si>
  <si>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</si>
  <si>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</si>
  <si>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</si>
  <si>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</si>
  <si>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</si>
  <si>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</si>
  <si>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</si>
  <si>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</si>
  <si>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</si>
  <si>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</si>
  <si>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</si>
  <si>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</si>
  <si>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</si>
  <si>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</si>
  <si>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</si>
  <si>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</si>
  <si>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</si>
  <si>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</si>
  <si>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</si>
  <si>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</si>
  <si>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</si>
  <si>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</si>
  <si>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</si>
  <si>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</si>
  <si>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</si>
  <si>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</si>
  <si>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</si>
  <si>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</si>
  <si>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</si>
  <si>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</si>
  <si>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</si>
  <si>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</si>
  <si>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</si>
  <si>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</si>
  <si>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</si>
  <si>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</si>
  <si>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</si>
  <si>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</si>
  <si>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</si>
  <si>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</si>
  <si>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</si>
  <si>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</si>
  <si>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</si>
  <si>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</si>
  <si>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</si>
  <si>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</si>
  <si>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</si>
  <si>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</si>
  <si>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</si>
  <si>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</si>
  <si>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</si>
  <si>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</si>
  <si>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</si>
  <si>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</si>
  <si>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</si>
  <si>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</si>
  <si>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</si>
  <si>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</si>
  <si>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</si>
  <si>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</si>
  <si>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</si>
  <si>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</si>
  <si>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</si>
  <si>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</si>
  <si>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</si>
  <si>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</si>
  <si>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</si>
  <si>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</si>
  <si>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</si>
  <si>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</si>
  <si>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</si>
  <si>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</si>
  <si>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</si>
  <si>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</si>
  <si>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</si>
  <si>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</si>
  <si>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</si>
  <si>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</si>
  <si>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</si>
  <si>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</si>
  <si>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</si>
  <si>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</si>
  <si>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</si>
  <si>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</si>
  <si>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</si>
  <si>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</si>
  <si>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</si>
  <si>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</si>
  <si>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</si>
  <si>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</si>
  <si>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</si>
  <si>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</si>
  <si>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</si>
  <si>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</si>
  <si>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</si>
  <si>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</si>
  <si>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</si>
  <si>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</si>
  <si>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</si>
  <si>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</si>
  <si>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</si>
  <si>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</si>
  <si>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</si>
  <si>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</si>
  <si>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</si>
  <si>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</si>
  <si>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</si>
  <si>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</si>
  <si>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</si>
  <si>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</si>
  <si>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</si>
  <si>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</si>
  <si>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</si>
  <si>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</si>
  <si>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</si>
  <si>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</si>
  <si>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</si>
  <si>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</si>
  <si>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</si>
  <si>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</si>
  <si>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</si>
  <si>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</si>
  <si>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</si>
  <si>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</si>
  <si>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</si>
  <si>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</si>
  <si>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</si>
  <si>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</si>
  <si>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</si>
  <si>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</si>
  <si>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</si>
  <si>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</si>
  <si>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</si>
  <si>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</si>
  <si>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</si>
  <si>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</si>
  <si>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</si>
  <si>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</si>
  <si>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</si>
  <si>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</si>
  <si>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</si>
  <si>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</si>
  <si>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</si>
  <si>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</si>
  <si>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</si>
  <si>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</si>
  <si>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</si>
  <si>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</si>
  <si>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</si>
  <si>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</si>
  <si>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</si>
  <si>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</si>
  <si>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</si>
  <si>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</si>
  <si>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</si>
  <si>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</si>
  <si>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</si>
  <si>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</si>
  <si>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</si>
  <si>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</si>
  <si>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</si>
  <si>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</si>
  <si>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</si>
  <si>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</si>
  <si>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</si>
  <si>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</si>
  <si>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</si>
  <si>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</si>
  <si>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</si>
  <si>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</si>
  <si>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</si>
  <si>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</si>
  <si>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</si>
  <si>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</si>
  <si>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</si>
  <si>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</si>
  <si>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</si>
  <si>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</si>
  <si>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</si>
  <si>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</si>
  <si>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</si>
  <si>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</si>
  <si>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</si>
  <si>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</si>
  <si>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</si>
  <si>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</si>
  <si>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</si>
  <si>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</si>
  <si>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</si>
  <si>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</si>
  <si>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</si>
  <si>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</si>
  <si>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</si>
  <si>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</si>
  <si>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</si>
  <si>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</si>
  <si>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</si>
  <si>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</si>
  <si>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</si>
  <si>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</si>
  <si>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</si>
  <si>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</si>
  <si>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</si>
  <si>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</si>
  <si>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</si>
  <si>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</si>
  <si>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</si>
  <si>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</si>
  <si>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</si>
  <si>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</si>
  <si>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</si>
  <si>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</si>
  <si>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</si>
  <si>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</si>
  <si>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</si>
  <si>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</si>
  <si>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</si>
  <si>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</si>
  <si>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</si>
  <si>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</si>
  <si>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</si>
  <si>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</si>
  <si>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</si>
  <si>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</si>
  <si>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</si>
  <si>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</si>
  <si>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</si>
  <si>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</si>
  <si>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</si>
  <si>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</si>
  <si>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</si>
  <si>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</si>
  <si>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</si>
  <si>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</si>
  <si>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</si>
  <si>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</si>
  <si>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</si>
  <si>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</si>
  <si>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</si>
  <si>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</si>
  <si>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</si>
  <si>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</si>
  <si>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</si>
  <si>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</si>
  <si>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</si>
  <si>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</si>
  <si>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</si>
  <si>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</si>
  <si>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</si>
  <si>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</si>
  <si>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</si>
  <si>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</si>
  <si>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</si>
  <si>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</si>
  <si>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</si>
  <si>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</si>
  <si>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</si>
  <si>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</si>
  <si>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</si>
  <si>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</si>
  <si>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</si>
  <si>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</si>
  <si>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</si>
  <si>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</si>
  <si>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</si>
  <si>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</si>
  <si>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</si>
  <si>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</si>
  <si>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</si>
  <si>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</si>
  <si>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</si>
  <si>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</si>
  <si>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</si>
  <si>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</si>
  <si>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</si>
  <si>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</si>
  <si>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</si>
  <si>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</si>
  <si>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</si>
  <si>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</si>
  <si>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</si>
  <si>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</si>
  <si>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</si>
  <si>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</si>
  <si>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</si>
  <si>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</si>
  <si>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</si>
  <si>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</si>
  <si>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</si>
  <si>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</si>
  <si>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</si>
  <si>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</si>
  <si>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</si>
  <si>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</si>
  <si>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</si>
  <si>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</si>
  <si>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</si>
  <si>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</si>
  <si>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</si>
  <si>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</si>
  <si>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</si>
  <si>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</si>
  <si>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</si>
  <si>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</si>
  <si>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</si>
  <si>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</si>
  <si>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</si>
  <si>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</si>
  <si>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</si>
  <si>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</si>
  <si>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</si>
  <si>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</si>
  <si>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</si>
  <si>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</si>
  <si>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</si>
  <si>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</si>
  <si>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</si>
  <si>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</si>
  <si>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</si>
  <si>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</si>
  <si>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</si>
  <si>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</si>
  <si>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</si>
  <si>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</si>
  <si>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</si>
  <si>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</si>
  <si>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</si>
  <si>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</si>
  <si>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</si>
  <si>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</si>
  <si>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</si>
  <si>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</si>
  <si>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</si>
  <si>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</si>
  <si>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</si>
  <si>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</si>
  <si>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</si>
  <si>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</si>
  <si>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</si>
  <si>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</si>
  <si>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</si>
  <si>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</si>
  <si>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</si>
  <si>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</si>
  <si>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</si>
  <si>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</si>
  <si>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</si>
  <si>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</si>
  <si>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</si>
  <si>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</si>
  <si>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</si>
  <si>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</si>
  <si>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</si>
  <si>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</si>
  <si>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</si>
  <si>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</si>
  <si>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</si>
  <si>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</si>
  <si>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</si>
  <si>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</si>
  <si>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</si>
  <si>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</si>
  <si>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</si>
  <si>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</si>
  <si>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</si>
  <si>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</si>
  <si>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</si>
  <si>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</si>
  <si>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</si>
  <si>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</si>
  <si>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</si>
  <si>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</si>
  <si>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</si>
  <si>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</si>
  <si>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</si>
  <si>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</si>
  <si>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</si>
  <si>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</si>
  <si>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</si>
  <si>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</si>
  <si>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</si>
  <si>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</si>
  <si>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</si>
  <si>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</si>
  <si>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</si>
  <si>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</si>
  <si>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</si>
  <si>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</si>
  <si>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</si>
  <si>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</si>
  <si>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</si>
  <si>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</si>
  <si>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</si>
  <si>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</si>
  <si>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</si>
  <si>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</si>
  <si>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</si>
  <si>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</si>
  <si>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</si>
  <si>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</si>
  <si>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</si>
  <si>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</si>
  <si>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</si>
  <si>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</si>
  <si>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</si>
  <si>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</si>
  <si>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</si>
  <si>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</si>
  <si>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</si>
  <si>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</si>
  <si>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</si>
  <si>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</si>
  <si>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</si>
  <si>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</si>
  <si>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</si>
  <si>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</si>
  <si>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</si>
  <si>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</si>
  <si>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</si>
  <si>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</si>
  <si>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</si>
  <si>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</si>
  <si>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</si>
  <si>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</si>
  <si>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</si>
  <si>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</si>
  <si>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</si>
  <si>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</si>
  <si>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</si>
  <si>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</si>
  <si>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</si>
  <si>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</si>
  <si>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</si>
  <si>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</si>
  <si>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</si>
  <si>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</si>
  <si>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</si>
  <si>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</si>
  <si>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</si>
  <si>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</si>
  <si>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</si>
  <si>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</si>
  <si>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</si>
  <si>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</si>
  <si>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</si>
  <si>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</si>
  <si>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</si>
  <si>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</si>
  <si>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</si>
  <si>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</si>
  <si>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</si>
  <si>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</si>
  <si>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</si>
  <si>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</si>
  <si>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</si>
  <si>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</si>
  <si>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</si>
  <si>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</si>
  <si>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</si>
  <si>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</si>
  <si>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</si>
  <si>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</si>
  <si>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</si>
  <si>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</si>
  <si>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</si>
  <si>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</si>
  <si>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</si>
  <si>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</si>
  <si>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</si>
  <si>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</si>
  <si>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</si>
  <si>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</si>
  <si>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</si>
  <si>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</si>
  <si>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</si>
  <si>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</si>
  <si>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</si>
  <si>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</si>
  <si>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</si>
  <si>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</si>
  <si>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</si>
  <si>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</si>
  <si>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</si>
  <si>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</si>
  <si>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</si>
  <si>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</si>
  <si>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</si>
  <si>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</si>
  <si>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</si>
  <si>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</si>
  <si>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</si>
  <si>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</si>
  <si>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</si>
  <si>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</si>
  <si>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</si>
  <si>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</si>
  <si>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</si>
  <si>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</si>
  <si>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</si>
  <si>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</si>
  <si>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</si>
  <si>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</si>
  <si>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</si>
  <si>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</si>
  <si>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</si>
  <si>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</si>
  <si>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</si>
  <si>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</si>
  <si>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</si>
  <si>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</si>
  <si>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</si>
  <si>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</si>
  <si>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</si>
  <si>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</si>
  <si>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</si>
  <si>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</si>
  <si>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</si>
  <si>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</si>
  <si>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</si>
  <si>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</si>
  <si>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</si>
  <si>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</si>
  <si>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</si>
  <si>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</si>
  <si>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</si>
  <si>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</si>
  <si>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</si>
  <si>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</si>
  <si>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</si>
  <si>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</si>
  <si>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</si>
  <si>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</si>
  <si>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</si>
  <si>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</si>
  <si>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</si>
  <si>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</si>
  <si>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</si>
  <si>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</si>
  <si>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</si>
  <si>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</si>
  <si>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</si>
  <si>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</si>
  <si>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</si>
  <si>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</si>
  <si>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</si>
  <si>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</si>
  <si>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</si>
  <si>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</si>
  <si>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</si>
  <si>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</si>
  <si>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</si>
  <si>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</si>
  <si>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</si>
  <si>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</si>
  <si>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</si>
  <si>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</si>
  <si>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</si>
  <si>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</si>
  <si>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</si>
  <si>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</si>
  <si>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</si>
  <si>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</si>
  <si>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</si>
  <si>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</si>
  <si>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</si>
  <si>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</si>
  <si>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</si>
  <si>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</si>
  <si>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</si>
  <si>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</si>
  <si>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</si>
  <si>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</si>
  <si>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</si>
  <si>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</si>
  <si>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</si>
  <si>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</si>
  <si>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</si>
  <si>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</si>
  <si>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</si>
  <si>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</si>
  <si>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</si>
  <si>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</si>
  <si>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</si>
  <si>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</si>
  <si>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</si>
  <si>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</si>
  <si>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</si>
  <si>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</si>
  <si>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</si>
  <si>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</si>
  <si>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</si>
  <si>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</si>
  <si>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</si>
  <si>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</si>
  <si>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</si>
  <si>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</si>
  <si>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</si>
  <si>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</si>
  <si>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</si>
  <si>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</si>
  <si>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</si>
  <si>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</si>
  <si>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</si>
  <si>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</si>
  <si>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</si>
  <si>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</si>
  <si>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</si>
  <si>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</si>
  <si>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</si>
  <si>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</si>
  <si>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</si>
  <si>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</si>
  <si>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</si>
  <si>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</si>
  <si>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</si>
  <si>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</si>
  <si>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</si>
  <si>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</si>
  <si>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</si>
  <si>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</si>
  <si>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</si>
  <si>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</si>
  <si>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</si>
  <si>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</si>
  <si>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</si>
  <si>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</si>
  <si>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</si>
  <si>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</si>
  <si>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</si>
  <si>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</si>
  <si>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</si>
  <si>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</si>
  <si>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</si>
  <si>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</si>
  <si>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</si>
  <si>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</si>
  <si>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</si>
  <si>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</si>
  <si>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</si>
  <si>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</si>
  <si>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</si>
  <si>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</si>
  <si>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</si>
  <si>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</si>
  <si>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</si>
  <si>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</si>
  <si>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</si>
  <si>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</si>
  <si>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</si>
  <si>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</si>
  <si>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</si>
  <si>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</si>
  <si>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</si>
  <si>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</si>
  <si>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</si>
  <si>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</si>
  <si>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</si>
  <si>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</si>
  <si>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</si>
  <si>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</si>
  <si>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</si>
  <si>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</si>
  <si>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</si>
  <si>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</si>
  <si>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</si>
  <si>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</si>
  <si>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</si>
  <si>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</si>
  <si>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</si>
  <si>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</si>
  <si>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</si>
  <si>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</si>
  <si>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</si>
  <si>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</si>
  <si>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</si>
  <si>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</si>
  <si>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</si>
  <si>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</si>
  <si>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</si>
  <si>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</si>
  <si>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</si>
  <si>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</si>
  <si>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</si>
  <si>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</si>
  <si>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</si>
  <si>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</si>
  <si>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</si>
  <si>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</si>
  <si>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</si>
  <si>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</si>
  <si>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</si>
  <si>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</si>
  <si>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</si>
  <si>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</si>
  <si>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</si>
  <si>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</si>
  <si>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</si>
  <si>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</si>
  <si>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</si>
  <si>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</si>
  <si>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</si>
  <si>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</si>
  <si>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</si>
  <si>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</si>
  <si>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</si>
  <si>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</si>
  <si>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</si>
  <si>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</si>
  <si>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</si>
  <si>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</si>
  <si>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</si>
  <si>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</si>
  <si>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</si>
  <si>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</si>
  <si>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</si>
  <si>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</si>
  <si>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</si>
  <si>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</si>
  <si>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</si>
  <si>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</si>
  <si>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</si>
  <si>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</si>
  <si>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</si>
  <si>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</si>
  <si>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</si>
  <si>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</si>
  <si>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</si>
  <si>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</si>
  <si>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</si>
  <si>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</si>
  <si>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</si>
  <si>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</si>
  <si>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</si>
  <si>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</si>
  <si>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</si>
  <si>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</si>
  <si>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</si>
  <si>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</si>
  <si>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</si>
  <si>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</si>
  <si>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</si>
  <si>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</si>
  <si>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</si>
  <si>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</si>
  <si>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</si>
  <si>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</si>
  <si>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</si>
  <si>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</si>
  <si>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</si>
  <si>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</si>
  <si>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</si>
  <si>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</si>
  <si>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</si>
  <si>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</si>
  <si>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</si>
  <si>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</si>
  <si>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</si>
  <si>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</si>
  <si>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</si>
  <si>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</si>
  <si>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</si>
  <si>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</si>
  <si>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</si>
  <si>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</si>
  <si>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</si>
  <si>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</si>
  <si>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</si>
  <si>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</si>
  <si>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</si>
  <si>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</si>
  <si>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</si>
  <si>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</si>
  <si>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</si>
  <si>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</si>
  <si>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</si>
  <si>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</si>
  <si>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</si>
  <si>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</si>
  <si>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</si>
  <si>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</si>
  <si>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</si>
  <si>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</si>
  <si>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</si>
  <si>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</si>
  <si>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</si>
  <si>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</si>
  <si>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</si>
  <si>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</si>
  <si>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</si>
  <si>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</si>
  <si>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</si>
  <si>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</si>
  <si>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</si>
  <si>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</si>
  <si>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</si>
  <si>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</si>
  <si>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</si>
  <si>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</si>
  <si>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</si>
  <si>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</si>
  <si>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</si>
  <si>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</si>
  <si>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</si>
  <si>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</si>
  <si>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</si>
  <si>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</si>
  <si>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</si>
  <si>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</si>
  <si>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</si>
  <si>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</si>
  <si>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</si>
  <si>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</si>
  <si>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</si>
  <si>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</si>
  <si>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</si>
  <si>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</si>
  <si>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</si>
  <si>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</si>
  <si>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</si>
  <si>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</si>
  <si>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</si>
  <si>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</si>
  <si>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</si>
  <si>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</si>
  <si>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</si>
  <si>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</si>
  <si>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</si>
  <si>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</si>
  <si>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</si>
  <si>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</si>
  <si>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</si>
  <si>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</si>
  <si>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</si>
  <si>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</si>
  <si>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</si>
  <si>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</si>
  <si>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</si>
  <si>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</si>
  <si>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</si>
  <si>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</si>
  <si>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</si>
  <si>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</si>
  <si>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</si>
  <si>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</si>
  <si>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</si>
  <si>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</si>
  <si>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</si>
  <si>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</si>
  <si>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</si>
  <si>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</si>
  <si>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</si>
  <si>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</si>
  <si>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</si>
  <si>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</si>
  <si>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</si>
  <si>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</si>
  <si>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</si>
  <si>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</si>
  <si>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</si>
  <si>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</si>
  <si>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</si>
  <si>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</si>
  <si>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</si>
  <si>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</si>
  <si>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</si>
  <si>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</si>
  <si>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</si>
  <si>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</si>
  <si>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</si>
  <si>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</si>
  <si>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</si>
  <si>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</si>
  <si>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</si>
  <si>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</si>
  <si>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</si>
  <si>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</si>
  <si>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</si>
  <si>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</si>
  <si>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</si>
  <si>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</si>
  <si>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</si>
  <si>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</si>
  <si>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</si>
  <si>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</si>
  <si>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</si>
  <si>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</si>
  <si>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</si>
  <si>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</si>
  <si>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</si>
  <si>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</si>
  <si>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</si>
  <si>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</si>
  <si>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</si>
  <si>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</si>
  <si>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</si>
  <si>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</si>
  <si>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</si>
  <si>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</si>
  <si>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</si>
  <si>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</si>
  <si>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</si>
  <si>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</si>
  <si>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</si>
  <si>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</si>
  <si>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</si>
  <si>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</si>
  <si>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</si>
  <si>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</si>
  <si>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</si>
  <si>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</si>
  <si>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</si>
  <si>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</si>
  <si>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</si>
  <si>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</si>
  <si>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</si>
  <si>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</si>
  <si>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</si>
  <si>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</si>
  <si>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</si>
  <si>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</si>
  <si>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</si>
  <si>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</si>
  <si>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</si>
  <si>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</si>
  <si>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</si>
  <si>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</si>
  <si>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</si>
  <si>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</si>
  <si>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</si>
  <si>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</si>
  <si>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</si>
  <si>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</si>
  <si>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</si>
  <si>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</si>
  <si>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</si>
  <si>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</si>
  <si>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</si>
  <si>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</si>
  <si>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</si>
  <si>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</si>
  <si>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</si>
  <si>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</si>
  <si>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</si>
  <si>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</si>
  <si>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</si>
  <si>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</si>
  <si>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</si>
  <si>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</si>
  <si>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</si>
  <si>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</si>
  <si>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</si>
  <si>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</si>
  <si>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</si>
  <si>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</si>
  <si>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</si>
  <si>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</si>
  <si>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</si>
  <si>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</si>
  <si>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</si>
  <si>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</si>
  <si>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</si>
  <si>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</si>
  <si>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</si>
  <si>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</si>
  <si>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</si>
  <si>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</si>
  <si>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</si>
  <si>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</si>
  <si>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</si>
  <si>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</si>
  <si>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</si>
  <si>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</si>
  <si>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</si>
  <si>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</si>
  <si>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</si>
  <si>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</si>
  <si>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</si>
  <si>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</si>
  <si>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</si>
  <si>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</si>
  <si>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</si>
  <si>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</si>
  <si>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</si>
  <si>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</si>
  <si>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</si>
  <si>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</si>
  <si>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</si>
  <si>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</si>
  <si>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</si>
  <si>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</si>
  <si>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</si>
  <si>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</si>
  <si>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</si>
  <si>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</si>
  <si>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</si>
  <si>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</si>
  <si>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</si>
  <si>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</si>
  <si>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</si>
  <si>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</si>
  <si>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</si>
  <si>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</si>
  <si>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</si>
  <si>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</si>
  <si>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</si>
  <si>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</si>
  <si>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</si>
  <si>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</si>
  <si>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</si>
  <si>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</si>
  <si>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</si>
  <si>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</si>
  <si>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</si>
  <si>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</si>
  <si>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</si>
  <si>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</si>
  <si>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</si>
  <si>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</si>
  <si>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</si>
  <si>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</si>
  <si>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</si>
  <si>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</si>
  <si>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</si>
  <si>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</si>
  <si>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</si>
  <si>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</si>
  <si>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</si>
  <si>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</si>
  <si>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</si>
  <si>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</si>
  <si>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</si>
  <si>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</si>
  <si>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</si>
  <si>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</si>
  <si>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</si>
  <si>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</si>
  <si>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</si>
  <si>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</si>
  <si>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</si>
  <si>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</si>
  <si>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</si>
  <si>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</si>
  <si>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</si>
  <si>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</si>
  <si>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</si>
  <si>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</si>
  <si>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</si>
  <si>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</si>
  <si>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</si>
  <si>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</si>
  <si>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</si>
  <si>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</si>
  <si>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</si>
  <si>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</si>
  <si>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</si>
  <si>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</si>
  <si>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</si>
  <si>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</si>
  <si>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</si>
  <si>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</si>
  <si>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</si>
  <si>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</si>
  <si>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</si>
  <si>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</si>
  <si>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</si>
  <si>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</si>
  <si>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</si>
  <si>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</si>
  <si>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</si>
  <si>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</si>
  <si>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</si>
  <si>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</si>
  <si>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</si>
  <si>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</si>
  <si>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</si>
  <si>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</si>
  <si>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</si>
  <si>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</si>
  <si>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</si>
  <si>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</si>
  <si>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</si>
  <si>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</si>
  <si>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</si>
  <si>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</si>
  <si>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</si>
  <si>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</si>
  <si>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</si>
  <si>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</si>
  <si>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</si>
  <si>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</si>
  <si>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</si>
  <si>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</si>
  <si>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</si>
  <si>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</si>
  <si>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</si>
  <si>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</si>
  <si>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</si>
  <si>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</si>
  <si>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</si>
  <si>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</si>
  <si>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</si>
  <si>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</si>
  <si>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</si>
  <si>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</si>
  <si>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</si>
  <si>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</si>
  <si>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</si>
  <si>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</si>
  <si>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</si>
  <si>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</si>
  <si>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</si>
  <si>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</si>
  <si>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</si>
  <si>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</si>
  <si>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</si>
  <si>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</si>
  <si>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</si>
  <si>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</si>
  <si>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</si>
  <si>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</si>
  <si>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</si>
  <si>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</si>
  <si>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</si>
  <si>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</si>
  <si>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</si>
  <si>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</si>
  <si>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</si>
  <si>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</si>
  <si>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</si>
  <si>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</si>
  <si>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</si>
  <si>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</si>
  <si>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</si>
  <si>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</si>
  <si>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</si>
  <si>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</si>
  <si>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</si>
  <si>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</si>
  <si>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</si>
  <si>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</si>
  <si>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</si>
  <si>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</si>
  <si>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</si>
  <si>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</si>
  <si>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</si>
  <si>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</si>
  <si>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</si>
  <si>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</si>
  <si>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</si>
  <si>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</si>
  <si>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</si>
  <si>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</si>
  <si>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</si>
  <si>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</si>
  <si>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</si>
  <si>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</si>
  <si>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</si>
  <si>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</si>
  <si>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</si>
  <si>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</si>
  <si>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</si>
  <si>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</si>
  <si>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</si>
  <si>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</si>
  <si>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</si>
  <si>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</si>
  <si>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</si>
  <si>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</si>
  <si>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</si>
  <si>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</si>
  <si>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</si>
  <si>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</si>
  <si>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</si>
  <si>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</si>
  <si>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</si>
  <si>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</si>
  <si>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</si>
  <si>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</si>
  <si>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</si>
  <si>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</si>
  <si>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</si>
  <si>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</si>
  <si>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</si>
  <si>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</si>
  <si>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</si>
  <si>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</si>
  <si>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</si>
  <si>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</si>
  <si>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</si>
  <si>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</si>
  <si>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</si>
  <si>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</si>
  <si>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</si>
  <si>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</si>
  <si>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</si>
  <si>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</si>
  <si>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</si>
  <si>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</si>
  <si>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</si>
  <si>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</si>
  <si>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</si>
  <si>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</si>
  <si>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</si>
  <si>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</si>
  <si>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</si>
  <si>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</si>
  <si>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</si>
  <si>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</si>
  <si>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</si>
  <si>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</si>
  <si>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</si>
  <si>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</si>
  <si>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</si>
  <si>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</si>
  <si>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</si>
  <si>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</si>
  <si>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</si>
  <si>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</si>
  <si>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</si>
  <si>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</si>
  <si>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</si>
  <si>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</si>
  <si>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</si>
  <si>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</si>
  <si>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</si>
  <si>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</si>
  <si>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</si>
  <si>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</si>
  <si>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</si>
  <si>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</si>
  <si>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</si>
  <si>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</si>
  <si>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</si>
  <si>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</si>
  <si>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</si>
  <si>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</si>
  <si>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</si>
  <si>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</si>
  <si>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</si>
  <si>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</si>
  <si>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</si>
  <si>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</si>
  <si>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</si>
  <si>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</si>
  <si>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</si>
  <si>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</si>
  <si>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</si>
  <si>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</si>
  <si>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</si>
  <si>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</si>
  <si>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</si>
  <si>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</si>
  <si>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</si>
  <si>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</si>
  <si>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</si>
  <si>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</si>
  <si>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</si>
  <si>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</si>
  <si>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</si>
  <si>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</si>
  <si>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</si>
  <si>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</si>
  <si>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</si>
  <si>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</si>
  <si>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</si>
  <si>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</si>
  <si>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</si>
  <si>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</si>
  <si>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</si>
  <si>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</si>
  <si>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</si>
  <si>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</si>
  <si>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</si>
  <si>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</si>
  <si>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</si>
  <si>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</si>
  <si>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</si>
  <si>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</si>
  <si>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</si>
  <si>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</si>
  <si>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</si>
  <si>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</si>
  <si>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</si>
  <si>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</si>
  <si>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</si>
  <si>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</si>
  <si>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</si>
  <si>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</si>
  <si>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</si>
  <si>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</si>
  <si>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</si>
  <si>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</si>
  <si>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</si>
  <si>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</si>
  <si>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</si>
  <si>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</si>
  <si>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</si>
  <si>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</si>
  <si>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</si>
  <si>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</si>
  <si>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</si>
  <si>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</si>
  <si>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</si>
  <si>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</si>
  <si>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</si>
  <si>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</si>
  <si>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</si>
  <si>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</si>
  <si>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</si>
  <si>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</si>
  <si>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</si>
  <si>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</si>
  <si>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</si>
  <si>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</si>
  <si>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</si>
  <si>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</si>
  <si>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</si>
  <si>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</si>
  <si>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</si>
  <si>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</si>
  <si>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</si>
  <si>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</si>
  <si>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</si>
  <si>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</si>
  <si>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</si>
  <si>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</si>
  <si>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</si>
  <si>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</si>
  <si>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</si>
  <si>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</si>
  <si>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</si>
  <si>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</si>
  <si>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</si>
  <si>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</si>
  <si>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</si>
  <si>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</si>
  <si>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</si>
  <si>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</si>
  <si>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</si>
  <si>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</si>
  <si>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</si>
  <si>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</si>
  <si>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</si>
  <si>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</si>
  <si>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</si>
  <si>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</si>
  <si>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</si>
  <si>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</si>
  <si>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</si>
  <si>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</si>
  <si>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</si>
  <si>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</si>
  <si>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</si>
  <si>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</si>
  <si>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</si>
  <si>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</si>
  <si>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</si>
  <si>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</si>
  <si>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</si>
  <si>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</si>
  <si>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</si>
  <si>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</si>
  <si>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</si>
  <si>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</si>
  <si>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</si>
  <si>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</si>
  <si>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</si>
  <si>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</si>
  <si>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</si>
  <si>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</si>
  <si>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</si>
  <si>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</si>
  <si>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</si>
  <si>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</si>
  <si>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</si>
  <si>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</si>
  <si>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</si>
  <si>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</si>
  <si>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</si>
  <si>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</si>
  <si>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</si>
  <si>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</si>
  <si>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</si>
  <si>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</si>
  <si>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</si>
  <si>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</si>
  <si>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</si>
  <si>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</si>
  <si>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</si>
  <si>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</si>
  <si>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</si>
  <si>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</si>
  <si>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</si>
  <si>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</si>
  <si>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</si>
  <si>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</si>
  <si>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</si>
  <si>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</si>
  <si>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</si>
  <si>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</si>
  <si>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</si>
  <si>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</si>
  <si>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</si>
  <si>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</si>
  <si>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</si>
  <si>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</si>
  <si>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</si>
  <si>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</si>
  <si>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</si>
  <si>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</si>
  <si>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</si>
  <si>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</si>
  <si>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</si>
  <si>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</si>
  <si>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</si>
  <si>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</si>
  <si>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</si>
  <si>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</si>
  <si>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</si>
  <si>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</si>
  <si>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</si>
  <si>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</si>
  <si>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</si>
  <si>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</si>
  <si>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</si>
  <si>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</si>
  <si>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</si>
  <si>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</si>
  <si>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</si>
  <si>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</si>
  <si>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</si>
  <si>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</si>
  <si>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</si>
  <si>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</si>
  <si>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</si>
  <si>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</si>
  <si>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</si>
  <si>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</si>
  <si>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</si>
  <si>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</si>
  <si>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</si>
  <si>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</si>
  <si>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</si>
  <si>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</si>
  <si>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</si>
  <si>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</si>
  <si>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</si>
  <si>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</si>
  <si>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</si>
  <si>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</si>
  <si>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</si>
  <si>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</si>
  <si>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</si>
  <si>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</si>
  <si>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</si>
  <si>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</si>
  <si>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</si>
  <si>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</si>
  <si>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</si>
  <si>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</si>
  <si>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</si>
  <si>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</si>
  <si>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</si>
  <si>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</si>
  <si>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</si>
  <si>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</si>
  <si>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</si>
  <si>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</si>
  <si>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</si>
  <si>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</si>
  <si>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</si>
  <si>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</si>
  <si>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</si>
  <si>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</si>
  <si>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</si>
  <si>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</si>
  <si>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</si>
  <si>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</si>
  <si>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</si>
  <si>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</si>
  <si>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</si>
  <si>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</si>
  <si>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</si>
  <si>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</si>
  <si>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</si>
  <si>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</si>
  <si>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</si>
  <si>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</si>
  <si>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</si>
  <si>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</si>
  <si>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</si>
  <si>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</si>
  <si>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</si>
  <si>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</si>
  <si>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</si>
  <si>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</si>
  <si>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</si>
  <si>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</si>
  <si>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</si>
  <si>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</si>
  <si>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</si>
  <si>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</si>
  <si>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</si>
  <si>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</si>
  <si>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</si>
  <si>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</si>
  <si>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</si>
  <si>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</si>
  <si>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</si>
  <si>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</si>
  <si>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</si>
  <si>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</si>
  <si>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</si>
  <si>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</si>
  <si>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</si>
  <si>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</si>
  <si>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</si>
  <si>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</si>
  <si>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</si>
  <si>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</si>
  <si>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</si>
  <si>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</si>
  <si>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</si>
  <si>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</si>
  <si>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</si>
  <si>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</si>
  <si>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</si>
  <si>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</si>
  <si>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</si>
  <si>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</si>
  <si>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</si>
  <si>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</si>
  <si>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</si>
  <si>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</si>
  <si>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</si>
  <si>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</si>
  <si>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</si>
  <si>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</si>
  <si>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</si>
  <si>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</si>
  <si>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</si>
  <si>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</si>
  <si>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</si>
  <si>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</si>
  <si>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</si>
  <si>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</si>
  <si>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</si>
  <si>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</si>
  <si>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</si>
  <si>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</si>
  <si>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</si>
  <si>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</si>
  <si>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</si>
  <si>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</si>
  <si>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</si>
  <si>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</si>
  <si>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</si>
  <si>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</si>
  <si>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</si>
  <si>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</si>
  <si>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</si>
  <si>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</si>
  <si>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</si>
  <si>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</si>
  <si>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</si>
  <si>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</si>
  <si>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</si>
  <si>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</si>
  <si>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</si>
  <si>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</si>
  <si>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</si>
  <si>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</si>
  <si>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</si>
  <si>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</si>
  <si>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</si>
  <si>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</si>
  <si>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</si>
  <si>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</si>
  <si>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</si>
  <si>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</si>
  <si>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</si>
  <si>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</si>
  <si>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</si>
  <si>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</si>
  <si>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</si>
  <si>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</si>
  <si>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</si>
  <si>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</si>
  <si>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</si>
  <si>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</si>
  <si>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</si>
  <si>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</si>
  <si>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</si>
  <si>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</si>
  <si>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</si>
  <si>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</si>
  <si>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</si>
  <si>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</si>
  <si>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</si>
  <si>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</si>
  <si>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</si>
  <si>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</si>
  <si>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</si>
  <si>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</si>
  <si>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</si>
  <si>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</si>
  <si>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</si>
  <si>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</si>
  <si>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</si>
  <si>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</si>
  <si>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</si>
  <si>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</si>
  <si>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</si>
  <si>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</si>
  <si>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</si>
  <si>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</si>
  <si>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</si>
  <si>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</si>
  <si>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</si>
  <si>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</si>
  <si>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</si>
  <si>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</si>
  <si>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</si>
  <si>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</si>
  <si>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</si>
  <si>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</si>
  <si>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</si>
  <si>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</si>
  <si>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</si>
  <si>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</si>
  <si>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</si>
  <si>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</si>
  <si>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</si>
  <si>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</si>
  <si>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</si>
  <si>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</si>
  <si>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</si>
  <si>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</si>
  <si>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</si>
  <si>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</si>
  <si>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</si>
  <si>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</si>
  <si>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</si>
  <si>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</si>
  <si>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</si>
  <si>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</si>
  <si>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</si>
  <si>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</si>
  <si>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</si>
  <si>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</si>
  <si>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</si>
  <si>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</si>
  <si>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</si>
  <si>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</si>
  <si>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</si>
  <si>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</si>
  <si>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</si>
  <si>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</si>
  <si>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</si>
  <si>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</si>
  <si>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</si>
  <si>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</si>
  <si>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</si>
  <si>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</si>
  <si>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</si>
  <si>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</si>
  <si>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</si>
  <si>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</si>
  <si>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</si>
  <si>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</si>
  <si>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</si>
  <si>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</si>
  <si>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</si>
  <si>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</si>
  <si>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</si>
  <si>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</si>
  <si>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</si>
  <si>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</si>
  <si>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</si>
  <si>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</si>
  <si>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</si>
  <si>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</si>
  <si>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</si>
  <si>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</si>
  <si>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</si>
  <si>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</si>
  <si>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</si>
  <si>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</si>
  <si>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</si>
  <si>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</si>
  <si>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</si>
  <si>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</si>
  <si>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</si>
  <si>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</si>
  <si>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</si>
  <si>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</si>
  <si>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</si>
  <si>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</si>
  <si>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</si>
  <si>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</si>
  <si>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</si>
  <si>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</si>
  <si>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</si>
  <si>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</si>
  <si>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</si>
  <si>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</si>
  <si>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</si>
  <si>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</si>
  <si>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</si>
  <si>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</si>
  <si>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</si>
  <si>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</si>
  <si>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</si>
  <si>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</si>
  <si>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</si>
  <si>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</si>
  <si>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</si>
  <si>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</si>
  <si>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</si>
  <si>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</si>
  <si>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</si>
  <si>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</si>
  <si>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</si>
  <si>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</si>
  <si>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</si>
  <si>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</si>
  <si>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</si>
  <si>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</si>
  <si>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</si>
  <si>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</si>
  <si>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</si>
  <si>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</si>
  <si>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</si>
  <si>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</si>
  <si>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</si>
  <si>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</si>
  <si>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</si>
  <si>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</si>
  <si>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</si>
  <si>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</si>
  <si>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</si>
  <si>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</si>
  <si>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</si>
  <si>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</si>
  <si>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</si>
  <si>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</si>
  <si>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</si>
  <si>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</si>
  <si>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</si>
  <si>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</si>
  <si>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</si>
  <si>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</si>
  <si>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</si>
  <si>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</si>
  <si>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</si>
  <si>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</si>
  <si>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</si>
  <si>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</si>
  <si>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</si>
  <si>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</si>
  <si>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</si>
  <si>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</si>
  <si>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</si>
  <si>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</si>
  <si>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</si>
  <si>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</si>
  <si>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</si>
  <si>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</si>
  <si>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</si>
  <si>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</si>
  <si>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</si>
  <si>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</si>
  <si>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</si>
  <si>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</si>
  <si>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</si>
  <si>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</si>
  <si>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</si>
  <si>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</si>
  <si>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</si>
  <si>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</si>
  <si>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</si>
  <si>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</si>
  <si>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</si>
  <si>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</si>
  <si>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</si>
  <si>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</si>
  <si>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</si>
  <si>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</si>
  <si>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</si>
  <si>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</si>
  <si>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</si>
  <si>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</si>
  <si>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</si>
  <si>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</si>
  <si>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</si>
  <si>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</si>
  <si>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</si>
  <si>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</si>
  <si>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</si>
  <si>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</si>
  <si>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</si>
  <si>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</si>
  <si>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</si>
  <si>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</si>
  <si>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</si>
  <si>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</si>
  <si>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</si>
  <si>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</si>
  <si>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</si>
  <si>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</si>
  <si>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</si>
  <si>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</si>
  <si>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</si>
  <si>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</si>
  <si>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</si>
  <si>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</si>
  <si>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</si>
  <si>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</si>
  <si>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</si>
  <si>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</si>
  <si>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</si>
  <si>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</si>
  <si>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</si>
  <si>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</si>
  <si>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</si>
  <si>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</si>
  <si>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</si>
  <si>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</si>
  <si>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</si>
  <si>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</si>
  <si>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</si>
  <si>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</si>
  <si>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</si>
  <si>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</si>
  <si>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</si>
  <si>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</si>
  <si>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</si>
  <si>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</si>
  <si>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</si>
  <si>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</si>
  <si>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</si>
  <si>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</si>
  <si>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</si>
  <si>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</si>
  <si>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</si>
  <si>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</si>
  <si>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</si>
  <si>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</si>
  <si>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</si>
  <si>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</si>
  <si>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</si>
  <si>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</si>
  <si>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</si>
  <si>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</si>
  <si>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</si>
  <si>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</si>
  <si>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</si>
  <si>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</si>
  <si>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</si>
  <si>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</si>
  <si>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</si>
  <si>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</si>
  <si>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</si>
  <si>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</si>
  <si>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</si>
  <si>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</si>
  <si>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</si>
  <si>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</si>
  <si>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</si>
  <si>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</si>
  <si>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</si>
  <si>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</si>
  <si>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</si>
  <si>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</si>
  <si>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</si>
  <si>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</si>
  <si>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</si>
  <si>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</si>
  <si>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</si>
  <si>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</si>
  <si>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</si>
  <si>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</si>
  <si>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</si>
  <si>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</si>
  <si>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</si>
  <si>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</si>
  <si>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</si>
  <si>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</si>
  <si>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</si>
  <si>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</si>
  <si>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</si>
  <si>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</si>
  <si>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</si>
  <si>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</si>
  <si>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</si>
  <si>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</si>
  <si>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</si>
  <si>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</si>
  <si>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</si>
  <si>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</si>
  <si>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</si>
  <si>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</si>
  <si>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</si>
  <si>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</si>
  <si>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</si>
  <si>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</si>
  <si>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</si>
  <si>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</si>
  <si>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</si>
  <si>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</si>
  <si>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</si>
  <si>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</si>
  <si>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</si>
  <si>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</si>
  <si>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</si>
  <si>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</si>
  <si>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</si>
  <si>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</si>
  <si>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</si>
  <si>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</si>
  <si>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</si>
  <si>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</si>
  <si>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</si>
  <si>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</si>
  <si>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</si>
  <si>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</si>
  <si>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</si>
  <si>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</si>
  <si>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</si>
  <si>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</si>
  <si>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</si>
  <si>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</si>
  <si>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</si>
  <si>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</si>
  <si>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</si>
  <si>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</si>
  <si>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</si>
  <si>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</si>
  <si>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</si>
  <si>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</si>
  <si>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</si>
  <si>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</si>
  <si>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</si>
  <si>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</si>
  <si>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</si>
  <si>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</si>
  <si>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</si>
  <si>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</si>
  <si>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</si>
  <si>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</si>
  <si>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</si>
  <si>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</si>
  <si>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</si>
  <si>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</si>
  <si>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</si>
  <si>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</si>
  <si>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</si>
  <si>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</si>
  <si>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</si>
  <si>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</si>
  <si>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</si>
  <si>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</si>
  <si>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</si>
  <si>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</si>
  <si>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</si>
  <si>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</si>
  <si>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</si>
  <si>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</si>
  <si>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</si>
  <si>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</si>
  <si>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</si>
  <si>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</si>
  <si>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</si>
  <si>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</si>
  <si>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</si>
  <si>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</si>
  <si>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</si>
  <si>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</si>
  <si>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</si>
  <si>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</si>
  <si>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</si>
  <si>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</si>
  <si>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</si>
  <si>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</si>
  <si>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</si>
  <si>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</si>
  <si>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</si>
  <si>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</si>
  <si>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</si>
  <si>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</si>
  <si>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</si>
  <si>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</si>
  <si>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</si>
  <si>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</si>
  <si>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</si>
  <si>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</si>
  <si>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</si>
  <si>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</si>
  <si>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</si>
  <si>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</si>
  <si>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</si>
  <si>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</si>
  <si>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</si>
  <si>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</si>
  <si>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</si>
  <si>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</si>
  <si>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</si>
  <si>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</si>
  <si>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</si>
  <si>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</si>
  <si>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</si>
  <si>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</si>
  <si>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</si>
  <si>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</si>
  <si>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</si>
  <si>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</si>
  <si>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</si>
  <si>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</si>
  <si>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</si>
  <si>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</si>
  <si>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</si>
  <si>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</si>
  <si>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</si>
  <si>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</si>
  <si>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</si>
  <si>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</si>
  <si>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</si>
  <si>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</si>
  <si>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</si>
  <si>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</si>
  <si>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</si>
  <si>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</si>
  <si>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</si>
  <si>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</si>
  <si>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</si>
  <si>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</si>
  <si>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</si>
  <si>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</si>
  <si>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</si>
  <si>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</si>
  <si>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</si>
  <si>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</si>
  <si>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</si>
  <si>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</si>
  <si>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</si>
  <si>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</si>
  <si>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</si>
  <si>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</si>
  <si>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</si>
  <si>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</si>
  <si>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</si>
  <si>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</si>
  <si>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</si>
  <si>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</si>
  <si>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</si>
  <si>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</si>
  <si>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</si>
  <si>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</si>
  <si>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</si>
  <si>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</si>
  <si>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</si>
  <si>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</si>
  <si>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</si>
  <si>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</si>
  <si>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</si>
  <si>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</si>
  <si>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</si>
  <si>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</si>
  <si>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</si>
  <si>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</si>
  <si>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</si>
  <si>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</si>
  <si>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</si>
  <si>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</si>
  <si>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</si>
  <si>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</si>
  <si>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</si>
  <si>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</si>
  <si>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</si>
  <si>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</si>
  <si>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</si>
  <si>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</si>
  <si>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</si>
  <si>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</si>
  <si>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</si>
  <si>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</si>
  <si>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</si>
  <si>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</si>
  <si>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</si>
  <si>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</si>
  <si>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</si>
  <si>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</si>
  <si>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</si>
  <si>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</si>
  <si>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</si>
  <si>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</si>
  <si>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</si>
  <si>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</si>
  <si>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</si>
  <si>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</si>
  <si>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</si>
  <si>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</si>
  <si>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</si>
  <si>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</si>
  <si>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</si>
  <si>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</si>
  <si>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</si>
  <si>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</si>
  <si>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</si>
  <si>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</si>
  <si>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</si>
  <si>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</si>
  <si>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</si>
  <si>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</si>
  <si>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</si>
  <si>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</si>
  <si>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</si>
  <si>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</si>
  <si>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</si>
  <si>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</si>
  <si>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</si>
  <si>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</si>
  <si>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</si>
  <si>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</si>
  <si>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</si>
  <si>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</si>
  <si>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</si>
  <si>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</si>
  <si>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</si>
  <si>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</si>
  <si>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</si>
  <si>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</si>
  <si>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</si>
  <si>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</si>
  <si>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</si>
  <si>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</si>
  <si>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</si>
  <si>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</si>
  <si>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</si>
  <si>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</si>
  <si>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</si>
  <si>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</si>
  <si>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</si>
  <si>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</si>
  <si>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</si>
  <si>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</si>
  <si>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</si>
  <si>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</si>
  <si>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</si>
  <si>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</si>
  <si>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</si>
  <si>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</si>
  <si>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</si>
  <si>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</si>
  <si>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</si>
  <si>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</si>
  <si>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</si>
  <si>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</si>
  <si>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</si>
  <si>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</si>
  <si>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</si>
  <si>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</si>
  <si>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</si>
  <si>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</si>
  <si>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</si>
  <si>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</si>
  <si>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</si>
  <si>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</si>
  <si>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</si>
  <si>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</si>
  <si>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</si>
  <si>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</si>
  <si>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</si>
  <si>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</si>
  <si>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</si>
  <si>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</si>
  <si>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</si>
  <si>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</si>
  <si>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</si>
  <si>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</si>
  <si>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</si>
  <si>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</si>
  <si>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</si>
  <si>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</si>
  <si>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</si>
  <si>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</si>
  <si>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</si>
  <si>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</si>
  <si>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</si>
  <si>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</si>
  <si>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</si>
  <si>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</si>
  <si>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</si>
  <si>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</si>
  <si>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</si>
  <si>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</si>
  <si>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</si>
  <si>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</si>
  <si>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</si>
  <si>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</si>
  <si>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</si>
  <si>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</si>
  <si>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</si>
  <si>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</si>
  <si>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</si>
  <si>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</si>
  <si>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</si>
  <si>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</si>
  <si>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</si>
  <si>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</si>
  <si>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</si>
  <si>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</si>
  <si>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</si>
  <si>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</si>
  <si>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</si>
  <si>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</si>
  <si>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</si>
  <si>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</si>
  <si>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</si>
  <si>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</si>
  <si>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</si>
  <si>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</si>
  <si>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</si>
  <si>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</si>
  <si>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</si>
  <si>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</si>
  <si>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</si>
  <si>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</si>
  <si>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</si>
  <si>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</si>
  <si>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</si>
  <si>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</si>
  <si>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</si>
  <si>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</si>
  <si>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</si>
  <si>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</si>
  <si>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</si>
  <si>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</si>
  <si>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</si>
  <si>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</si>
  <si>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</si>
  <si>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</si>
  <si>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</si>
  <si>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</si>
  <si>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</si>
  <si>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</si>
  <si>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</si>
  <si>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</si>
  <si>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</si>
  <si>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</si>
  <si>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</si>
  <si>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</si>
  <si>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</si>
  <si>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</si>
  <si>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</si>
  <si>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</si>
  <si>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</si>
  <si>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</si>
  <si>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</si>
  <si>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</si>
  <si>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</si>
  <si>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</si>
  <si>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</si>
  <si>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</si>
  <si>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</si>
  <si>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</si>
  <si>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</si>
  <si>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</si>
  <si>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</si>
  <si>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</si>
  <si>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</si>
  <si>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</si>
  <si>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</si>
  <si>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</si>
  <si>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</si>
  <si>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</si>
  <si>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</si>
  <si>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</si>
  <si>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</si>
  <si>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</si>
  <si>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</si>
  <si>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</si>
  <si>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</si>
  <si>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</si>
  <si>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</si>
  <si>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</si>
  <si>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</si>
  <si>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</si>
  <si>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</si>
  <si>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</si>
  <si>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</si>
  <si>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</si>
  <si>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</si>
  <si>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</si>
  <si>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</si>
  <si>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</si>
  <si>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</si>
  <si>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</si>
  <si>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</si>
  <si>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</si>
  <si>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</si>
  <si>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</si>
  <si>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</si>
  <si>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</si>
  <si>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</si>
  <si>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</si>
  <si>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</si>
  <si>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</si>
  <si>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</si>
  <si>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</si>
  <si>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</si>
  <si>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</si>
  <si>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</si>
  <si>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</si>
  <si>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</si>
  <si>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</si>
  <si>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</si>
  <si>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</si>
  <si>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</si>
  <si>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</si>
  <si>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</si>
  <si>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</si>
  <si>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</si>
  <si>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</si>
  <si>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</si>
  <si>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</si>
  <si>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</si>
  <si>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</si>
  <si>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</si>
  <si>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</si>
  <si>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</si>
  <si>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</si>
  <si>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</si>
  <si>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</si>
  <si>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</si>
  <si>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</si>
  <si>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</si>
  <si>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</si>
  <si>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</si>
  <si>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</si>
  <si>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</si>
  <si>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</si>
  <si>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</si>
  <si>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</si>
  <si>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</si>
  <si>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</si>
  <si>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</si>
  <si>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</si>
  <si>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</si>
  <si>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</si>
  <si>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</si>
  <si>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</si>
  <si>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</si>
  <si>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</si>
  <si>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</si>
  <si>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</si>
  <si>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</si>
  <si>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</si>
  <si>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</si>
  <si>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</si>
  <si>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</si>
  <si>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</si>
  <si>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</si>
  <si>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</si>
  <si>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</si>
  <si>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</si>
  <si>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</si>
  <si>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</si>
  <si>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</si>
  <si>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</si>
  <si>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</si>
  <si>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</si>
  <si>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</si>
  <si>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</si>
  <si>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</si>
  <si>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</si>
  <si>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</si>
  <si>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</si>
  <si>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</si>
  <si>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</si>
  <si>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</si>
  <si>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</si>
  <si>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</si>
  <si>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</si>
  <si>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</si>
  <si>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</si>
  <si>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</si>
  <si>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</si>
  <si>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</si>
  <si>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</si>
  <si>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</si>
  <si>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</si>
  <si>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</si>
  <si>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</si>
  <si>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</si>
  <si>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</si>
  <si>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</si>
  <si>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</si>
  <si>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</si>
  <si>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</si>
  <si>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</si>
  <si>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</si>
  <si>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</si>
  <si>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</si>
  <si>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</si>
  <si>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</si>
  <si>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</si>
  <si>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</si>
  <si>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</si>
  <si>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</si>
  <si>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</si>
  <si>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</si>
  <si>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</si>
  <si>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</si>
  <si>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</si>
  <si>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</si>
  <si>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</si>
  <si>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</si>
  <si>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</si>
  <si>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</si>
  <si>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</si>
  <si>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</si>
  <si>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</si>
  <si>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</si>
  <si>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</si>
  <si>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</si>
  <si>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</si>
  <si>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</si>
  <si>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</si>
  <si>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</si>
  <si>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</si>
  <si>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</si>
  <si>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</si>
  <si>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</si>
  <si>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</si>
  <si>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</si>
  <si>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</si>
  <si>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</si>
  <si>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</si>
  <si>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</si>
  <si>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</si>
  <si>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</si>
  <si>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</si>
  <si>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</si>
  <si>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</si>
  <si>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</si>
  <si>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</si>
  <si>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</si>
  <si>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</si>
  <si>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</si>
  <si>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</si>
  <si>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</si>
  <si>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</si>
  <si>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</si>
  <si>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</si>
  <si>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</si>
  <si>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</si>
  <si>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</si>
  <si>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</si>
  <si>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</si>
  <si>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</si>
  <si>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</si>
  <si>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</si>
  <si>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</si>
  <si>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</si>
  <si>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</si>
  <si>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</si>
  <si>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</si>
  <si>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</si>
  <si>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</si>
  <si>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</si>
  <si>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</si>
  <si>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</si>
  <si>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</si>
  <si>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</si>
  <si>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</si>
  <si>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</si>
  <si>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</si>
  <si>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</si>
  <si>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</si>
  <si>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</si>
  <si>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</si>
  <si>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</si>
  <si>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</si>
  <si>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</si>
  <si>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</si>
  <si>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</si>
  <si>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</si>
  <si>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</si>
  <si>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</si>
  <si>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</si>
  <si>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</si>
  <si>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</si>
  <si>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</si>
  <si>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</si>
  <si>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</si>
  <si>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</si>
  <si>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</si>
  <si>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</si>
  <si>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</si>
  <si>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</si>
  <si>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</si>
  <si>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</si>
  <si>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</si>
  <si>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</si>
  <si>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</si>
  <si>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</si>
  <si>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</si>
  <si>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</si>
  <si>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</si>
  <si>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</si>
  <si>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</si>
  <si>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</si>
  <si>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</si>
  <si>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</si>
  <si>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</si>
  <si>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</si>
  <si>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</si>
  <si>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</si>
  <si>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</si>
  <si>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</si>
  <si>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</si>
  <si>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</si>
  <si>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</si>
  <si>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</si>
  <si>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</si>
  <si>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</si>
  <si>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</si>
  <si>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</si>
  <si>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</si>
  <si>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</si>
  <si>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</si>
  <si>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</si>
  <si>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</si>
  <si>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</si>
  <si>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</si>
  <si>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</si>
  <si>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</si>
  <si>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</si>
  <si>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</si>
  <si>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</si>
  <si>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</si>
  <si>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</si>
  <si>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</si>
  <si>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</si>
  <si>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</si>
  <si>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</si>
  <si>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</si>
  <si>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</si>
  <si>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</si>
  <si>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</si>
  <si>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</si>
  <si>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</si>
  <si>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</si>
  <si>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</si>
  <si>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</si>
  <si>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</si>
  <si>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</si>
  <si>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</si>
  <si>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</si>
  <si>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</si>
  <si>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</si>
  <si>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</si>
  <si>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</si>
  <si>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</si>
  <si>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</si>
  <si>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</si>
  <si>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</si>
  <si>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</si>
  <si>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</si>
  <si>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</si>
  <si>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</si>
  <si>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</si>
  <si>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</si>
  <si>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</si>
  <si>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</si>
  <si>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</si>
  <si>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</si>
  <si>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</si>
  <si>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</si>
  <si>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</si>
  <si>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</si>
  <si>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</si>
  <si>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</si>
  <si>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</si>
  <si>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</si>
  <si>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</si>
  <si>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</si>
  <si>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</si>
  <si>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</si>
  <si>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</si>
  <si>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</si>
  <si>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</si>
  <si>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</si>
  <si>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</si>
  <si>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</si>
  <si>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</si>
  <si>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</si>
  <si>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</si>
  <si>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</si>
  <si>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</si>
  <si>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</si>
  <si>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</si>
  <si>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</si>
  <si>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</si>
  <si>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</si>
  <si>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</si>
  <si>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</si>
  <si>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</si>
  <si>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</si>
  <si>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</si>
  <si>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</si>
  <si>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</si>
  <si>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</si>
  <si>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</si>
  <si>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</si>
  <si>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</si>
  <si>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</si>
  <si>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</si>
  <si>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</si>
  <si>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</si>
  <si>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</si>
  <si>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</si>
  <si>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</si>
  <si>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</si>
  <si>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</si>
  <si>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</si>
  <si>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</si>
  <si>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</si>
  <si>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</si>
  <si>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</si>
  <si>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</si>
  <si>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</si>
  <si>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</si>
  <si>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</si>
  <si>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</si>
  <si>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</si>
  <si>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</si>
  <si>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</si>
  <si>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</si>
  <si>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</si>
  <si>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</si>
  <si>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</si>
  <si>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</si>
  <si>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</si>
  <si>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</si>
  <si>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</si>
  <si>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</si>
  <si>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</si>
  <si>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</si>
  <si>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</si>
  <si>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</si>
  <si>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</si>
  <si>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</si>
  <si>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</si>
  <si>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</si>
  <si>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</si>
  <si>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</si>
  <si>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</si>
  <si>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</si>
  <si>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</si>
  <si>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</si>
  <si>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</si>
  <si>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</si>
  <si>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</si>
  <si>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</si>
  <si>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</si>
  <si>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</si>
  <si>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</si>
  <si>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</si>
  <si>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</si>
  <si>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</si>
  <si>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</si>
  <si>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</si>
  <si>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</si>
  <si>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</si>
  <si>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</si>
  <si>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</si>
  <si>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</si>
  <si>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</si>
  <si>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</si>
  <si>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</si>
  <si>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</si>
  <si>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</si>
  <si>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</si>
  <si>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</si>
  <si>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</si>
  <si>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</si>
  <si>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</si>
  <si>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</si>
  <si>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</si>
  <si>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</si>
  <si>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</si>
  <si>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</si>
  <si>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</si>
  <si>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</si>
  <si>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</si>
  <si>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</si>
  <si>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</si>
  <si>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</si>
  <si>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</si>
  <si>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</si>
  <si>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</si>
  <si>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</si>
  <si>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</si>
  <si>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</si>
  <si>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</si>
  <si>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</si>
  <si>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</si>
  <si>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</si>
  <si>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</si>
  <si>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</si>
  <si>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</si>
  <si>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</si>
  <si>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</si>
  <si>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</si>
  <si>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</si>
  <si>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</si>
  <si>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</si>
  <si>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</si>
  <si>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</si>
  <si>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</si>
  <si>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</si>
  <si>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</si>
  <si>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</si>
  <si>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</si>
  <si>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</si>
  <si>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</si>
  <si>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</si>
  <si>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</si>
  <si>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</si>
  <si>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</si>
  <si>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</si>
  <si>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</si>
  <si>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</si>
  <si>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</si>
  <si>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</si>
  <si>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</si>
  <si>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</si>
  <si>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</si>
  <si>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</si>
  <si>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</si>
  <si>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</si>
  <si>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</si>
  <si>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</si>
  <si>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</si>
  <si>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</si>
  <si>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</si>
  <si>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</si>
  <si>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</si>
  <si>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</si>
  <si>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</si>
  <si>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</si>
  <si>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</si>
  <si>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</si>
  <si>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</si>
  <si>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</si>
  <si>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</si>
  <si>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</si>
  <si>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</si>
  <si>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</si>
  <si>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</si>
  <si>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</si>
  <si>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</si>
  <si>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</si>
  <si>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</si>
  <si>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</si>
  <si>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</si>
  <si>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</si>
  <si>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</si>
  <si>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</si>
  <si>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</si>
  <si>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</si>
  <si>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</si>
  <si>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</si>
  <si>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</si>
  <si>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</si>
  <si>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</si>
  <si>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</si>
  <si>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</si>
  <si>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</si>
  <si>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</si>
  <si>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</si>
  <si>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</si>
  <si>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</si>
  <si>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</si>
  <si>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</si>
  <si>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</si>
  <si>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</si>
  <si>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</si>
  <si>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</si>
  <si>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</si>
  <si>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</si>
  <si>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</si>
  <si>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</si>
  <si>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</si>
  <si>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</si>
  <si>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</si>
  <si>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</si>
  <si>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</si>
  <si>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</si>
  <si>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</si>
  <si>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</si>
  <si>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</si>
  <si>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</si>
  <si>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</si>
  <si>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</si>
  <si>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</si>
  <si>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</si>
  <si>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</si>
  <si>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</si>
  <si>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</si>
  <si>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</si>
  <si>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</si>
  <si>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</si>
  <si>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</si>
  <si>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</si>
  <si>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</si>
  <si>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</si>
  <si>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</si>
  <si>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</si>
  <si>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</si>
  <si>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</si>
  <si>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</si>
  <si>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</si>
  <si>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</si>
  <si>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</si>
  <si>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</si>
  <si>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</si>
  <si>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</si>
  <si>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</si>
  <si>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</si>
  <si>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</si>
  <si>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</si>
  <si>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</si>
  <si>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</si>
  <si>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</si>
  <si>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</si>
  <si>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</si>
  <si>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</si>
  <si>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</si>
  <si>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</si>
  <si>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</si>
  <si>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</si>
  <si>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</si>
  <si>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</si>
  <si>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</si>
  <si>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</si>
  <si>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</si>
  <si>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</si>
  <si>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</si>
  <si>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</si>
  <si>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</si>
  <si>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</si>
  <si>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</si>
  <si>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</si>
  <si>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</si>
  <si>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</si>
  <si>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</si>
  <si>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</si>
  <si>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</si>
  <si>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</si>
  <si>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</si>
  <si>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</si>
  <si>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</si>
  <si>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</si>
  <si>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</si>
  <si>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</si>
  <si>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</si>
  <si>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</si>
  <si>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</si>
  <si>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</si>
  <si>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</si>
  <si>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</si>
  <si>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</si>
  <si>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</si>
  <si>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</si>
  <si>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</si>
  <si>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</si>
  <si>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</si>
  <si>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</si>
  <si>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</si>
  <si>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</si>
  <si>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</si>
  <si>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</si>
  <si>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</si>
  <si>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</si>
  <si>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</si>
  <si>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</si>
  <si>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</si>
  <si>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</si>
  <si>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</si>
  <si>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</si>
  <si>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</si>
  <si>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</si>
  <si>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</si>
  <si>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</si>
  <si>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</si>
  <si>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</si>
  <si>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</si>
  <si>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</si>
  <si>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</si>
  <si>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</si>
  <si>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</si>
  <si>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</si>
  <si>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</si>
  <si>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</si>
  <si>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</si>
  <si>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</si>
  <si>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</si>
  <si>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</si>
  <si>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</si>
  <si>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</si>
  <si>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</si>
  <si>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</si>
  <si>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</si>
  <si>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</si>
  <si>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</si>
  <si>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</si>
  <si>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</si>
  <si>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</si>
  <si>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</si>
  <si>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</si>
  <si>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</si>
  <si>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</si>
  <si>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</si>
  <si>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</si>
  <si>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</si>
  <si>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</si>
  <si>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</si>
  <si>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</si>
  <si>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</si>
  <si>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</si>
  <si>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</si>
  <si>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</si>
  <si>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</si>
  <si>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</si>
  <si>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</si>
  <si>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</si>
  <si>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</si>
  <si>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</si>
  <si>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</si>
  <si>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</si>
  <si>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</si>
  <si>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</si>
  <si>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</si>
  <si>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</si>
  <si>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</si>
  <si>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</si>
  <si>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</si>
  <si>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</si>
  <si>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</si>
  <si>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</si>
  <si>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</si>
  <si>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</si>
  <si>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</si>
  <si>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</si>
  <si>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</si>
  <si>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</si>
  <si>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</si>
  <si>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</si>
  <si>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</si>
  <si>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</si>
  <si>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</si>
  <si>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</si>
  <si>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</si>
  <si>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</si>
  <si>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</si>
  <si>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</si>
  <si>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</si>
  <si>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</si>
  <si>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</si>
  <si>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</si>
  <si>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</si>
  <si>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</si>
  <si>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</si>
  <si>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</si>
  <si>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</si>
  <si>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</si>
  <si>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</si>
  <si>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</si>
  <si>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</si>
  <si>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</si>
  <si>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</si>
  <si>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</si>
  <si>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</si>
  <si>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</si>
  <si>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</si>
  <si>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</si>
  <si>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</si>
  <si>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</si>
  <si>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</si>
  <si>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</si>
  <si>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</si>
  <si>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</si>
  <si>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</si>
  <si>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</si>
  <si>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</si>
  <si>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</si>
  <si>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</si>
  <si>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</si>
  <si>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</si>
  <si>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</si>
  <si>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</si>
  <si>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</si>
  <si>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</si>
  <si>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</si>
  <si>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</si>
  <si>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</si>
  <si>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</si>
  <si>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</si>
  <si>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</si>
  <si>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</si>
  <si>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</si>
  <si>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</si>
  <si>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</si>
  <si>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</si>
  <si>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</si>
  <si>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</si>
  <si>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</si>
  <si>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</si>
  <si>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</si>
  <si>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</si>
  <si>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</si>
  <si>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</si>
  <si>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</si>
  <si>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</si>
  <si>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</si>
  <si>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</si>
  <si>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</si>
  <si>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</si>
  <si>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</si>
  <si>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</si>
  <si>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</si>
  <si>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</si>
  <si>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</si>
  <si>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</si>
  <si>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</si>
  <si>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</si>
  <si>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</si>
  <si>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</si>
  <si>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</si>
  <si>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</si>
  <si>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</si>
  <si>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</si>
  <si>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</si>
  <si>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</si>
  <si>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</si>
  <si>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</si>
  <si>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</si>
  <si>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</si>
  <si>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</si>
  <si>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</si>
  <si>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</si>
  <si>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</si>
  <si>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</si>
  <si>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</si>
  <si>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</si>
  <si>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</si>
  <si>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</si>
  <si>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</si>
  <si>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</si>
  <si>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</si>
  <si>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</si>
  <si>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</si>
  <si>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</si>
  <si>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</si>
  <si>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</si>
  <si>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</si>
  <si>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</si>
  <si>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</si>
  <si>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</si>
  <si>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</si>
  <si>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</si>
  <si>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</si>
  <si>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</si>
  <si>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</si>
  <si>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</si>
  <si>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</si>
  <si>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</si>
  <si>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</si>
  <si>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</si>
  <si>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</si>
  <si>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</si>
  <si>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</si>
  <si>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</si>
  <si>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</si>
  <si>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</si>
  <si>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</si>
  <si>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</si>
  <si>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</si>
  <si>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</si>
  <si>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</si>
  <si>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</si>
  <si>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</si>
  <si>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</si>
  <si>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</si>
  <si>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</si>
  <si>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</si>
  <si>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</si>
  <si>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</si>
  <si>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</si>
  <si>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</si>
  <si>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</si>
  <si>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</si>
  <si>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</si>
  <si>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</si>
  <si>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</si>
  <si>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</si>
  <si>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</si>
  <si>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</si>
  <si>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</si>
  <si>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</si>
  <si>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</si>
  <si>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</si>
  <si>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</si>
  <si>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</si>
  <si>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</si>
  <si>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</si>
  <si>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</si>
  <si>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</si>
  <si>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</si>
  <si>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</si>
  <si>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</si>
  <si>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</si>
  <si>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</si>
  <si>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</si>
  <si>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</si>
  <si>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</si>
  <si>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</si>
  <si>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</si>
  <si>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</si>
  <si>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</si>
  <si>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</si>
  <si>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</si>
  <si>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</si>
  <si>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</si>
  <si>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</si>
  <si>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</si>
  <si>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</si>
  <si>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</si>
  <si>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</si>
  <si>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</si>
  <si>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</si>
  <si>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</si>
  <si>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</si>
  <si>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</si>
  <si>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</si>
  <si>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</si>
  <si>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</si>
  <si>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</si>
  <si>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</si>
  <si>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</si>
  <si>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</si>
  <si>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</si>
  <si>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</si>
  <si>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</si>
  <si>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</si>
  <si>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</si>
  <si>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</si>
  <si>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</si>
  <si>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</si>
  <si>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</si>
  <si>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</si>
  <si>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</si>
  <si>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</si>
  <si>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</si>
  <si>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</si>
  <si>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</si>
  <si>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</si>
  <si>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</si>
  <si>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</si>
  <si>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</si>
  <si>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</si>
  <si>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</si>
  <si>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</si>
  <si>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</si>
  <si>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</si>
  <si>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</si>
  <si>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</si>
  <si>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</si>
  <si>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</si>
  <si>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</si>
  <si>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</si>
  <si>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</si>
  <si>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</si>
  <si>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</si>
  <si>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</si>
  <si>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</si>
  <si>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</si>
  <si>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</si>
  <si>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</si>
  <si>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</si>
  <si>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</si>
  <si>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</si>
  <si>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</si>
  <si>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</si>
  <si>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</si>
  <si>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</si>
  <si>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</si>
  <si>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</si>
  <si>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</si>
  <si>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</si>
  <si>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</si>
  <si>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</si>
  <si>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</si>
  <si>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</si>
  <si>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</si>
  <si>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</si>
  <si>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</si>
  <si>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</si>
  <si>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</si>
  <si>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</si>
  <si>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</si>
  <si>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</si>
  <si>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</si>
  <si>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</si>
  <si>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</si>
  <si>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</si>
  <si>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</si>
  <si>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</si>
  <si>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</si>
  <si>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</si>
  <si>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</si>
  <si>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</si>
  <si>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</si>
  <si>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</si>
  <si>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</si>
  <si>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</si>
  <si>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</si>
  <si>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</si>
  <si>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</si>
  <si>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</si>
  <si>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</si>
  <si>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</si>
  <si>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</si>
  <si>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</si>
  <si>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</si>
  <si>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</si>
  <si>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</si>
  <si>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</si>
  <si>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</si>
  <si>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</si>
  <si>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</si>
  <si>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</si>
  <si>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</si>
  <si>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</si>
  <si>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</si>
  <si>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</si>
  <si>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</si>
  <si>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</si>
  <si>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</si>
  <si>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</si>
  <si>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</si>
  <si>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</si>
  <si>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</si>
  <si>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</si>
  <si>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</si>
  <si>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</si>
  <si>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</si>
  <si>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</si>
  <si>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</si>
  <si>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</si>
  <si>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</si>
  <si>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</si>
  <si>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</si>
  <si>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</si>
  <si>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</si>
  <si>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</si>
  <si>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</si>
  <si>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</si>
  <si>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</si>
  <si>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</si>
  <si>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</si>
  <si>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</si>
  <si>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</si>
  <si>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</si>
  <si>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</si>
  <si>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</si>
  <si>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</si>
  <si>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</si>
  <si>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</si>
  <si>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</si>
  <si>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</si>
  <si>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</si>
  <si>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</si>
  <si>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</si>
  <si>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</si>
  <si>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</si>
  <si>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</si>
  <si>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</si>
  <si>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</si>
  <si>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</si>
  <si>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</si>
  <si>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</si>
  <si>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</si>
  <si>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</si>
  <si>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</si>
  <si>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</si>
  <si>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</si>
  <si>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</si>
  <si>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</si>
  <si>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</si>
  <si>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</si>
  <si>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</si>
  <si>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</si>
  <si>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</si>
  <si>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</si>
  <si>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</si>
  <si>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</si>
  <si>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</si>
  <si>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</si>
  <si>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</si>
  <si>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</si>
  <si>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</si>
  <si>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</si>
  <si>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</si>
  <si>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</si>
  <si>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</si>
  <si>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</si>
  <si>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</si>
  <si>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</si>
  <si>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</si>
  <si>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</si>
  <si>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</si>
  <si>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</si>
  <si>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</si>
  <si>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</si>
  <si>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</si>
  <si>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</si>
  <si>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</si>
  <si>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</si>
  <si>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</si>
  <si>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</si>
  <si>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</si>
  <si>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</si>
  <si>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</si>
  <si>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</si>
  <si>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</si>
  <si>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</si>
  <si>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</si>
  <si>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</si>
  <si>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</si>
  <si>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</si>
  <si>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</si>
  <si>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</si>
  <si>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</si>
  <si>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</si>
  <si>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</si>
  <si>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</si>
  <si>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</si>
  <si>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</si>
  <si>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</si>
  <si>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</si>
  <si>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</si>
  <si>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</si>
  <si>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</si>
  <si>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</si>
  <si>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</si>
  <si>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</si>
  <si>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</si>
  <si>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</si>
  <si>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</si>
  <si>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</si>
  <si>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</si>
  <si>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</si>
  <si>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</si>
  <si>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</si>
  <si>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</si>
  <si>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</si>
  <si>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</si>
  <si>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</si>
  <si>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</si>
  <si>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</si>
  <si>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</si>
  <si>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</si>
  <si>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</si>
  <si>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</si>
  <si>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</si>
  <si>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</si>
  <si>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</si>
  <si>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</si>
  <si>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</si>
  <si>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</si>
  <si>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</si>
  <si>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</si>
  <si>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</si>
  <si>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</si>
  <si>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</si>
  <si>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</si>
  <si>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</si>
  <si>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</si>
  <si>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</si>
  <si>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</si>
  <si>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</si>
  <si>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</si>
  <si>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</si>
  <si>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</si>
  <si>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</si>
  <si>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</si>
  <si>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</si>
  <si>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</si>
  <si>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</si>
  <si>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</si>
  <si>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</si>
  <si>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</si>
  <si>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</si>
  <si>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</si>
  <si>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</si>
  <si>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</si>
  <si>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</si>
  <si>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</si>
  <si>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</si>
  <si>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</si>
  <si>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</si>
  <si>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</si>
  <si>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</si>
  <si>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</si>
  <si>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</si>
  <si>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</si>
  <si>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</si>
  <si>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</si>
  <si>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</si>
  <si>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</si>
  <si>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</si>
  <si>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</si>
  <si>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</si>
  <si>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</si>
  <si>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</si>
  <si>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</si>
  <si>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</si>
  <si>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</si>
  <si>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</si>
  <si>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</si>
  <si>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</si>
  <si>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</si>
  <si>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</si>
  <si>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</si>
  <si>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</si>
  <si>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</si>
  <si>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</si>
  <si>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</si>
  <si>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</si>
  <si>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</si>
  <si>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</si>
  <si>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</si>
  <si>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</si>
  <si>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</si>
  <si>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</si>
  <si>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</si>
  <si>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</si>
  <si>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</si>
  <si>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</si>
  <si>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</si>
  <si>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</si>
  <si>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</si>
  <si>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</si>
  <si>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</si>
  <si>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</si>
  <si>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</si>
  <si>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</si>
  <si>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</si>
  <si>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</si>
  <si>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</si>
  <si>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</si>
  <si>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</si>
  <si>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</si>
  <si>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</si>
  <si>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</si>
  <si>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</si>
  <si>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</si>
  <si>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</si>
  <si>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</si>
  <si>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</si>
  <si>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</si>
  <si>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</si>
  <si>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</si>
  <si>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</si>
  <si>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</si>
  <si>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</si>
  <si>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</si>
  <si>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</si>
  <si>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</si>
  <si>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</si>
  <si>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</si>
  <si>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</si>
  <si>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</si>
  <si>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</si>
  <si>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</si>
  <si>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</si>
  <si>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</si>
  <si>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</si>
  <si>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</si>
  <si>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</si>
  <si>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</si>
  <si>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</si>
  <si>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</si>
  <si>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</si>
  <si>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</si>
  <si>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</si>
  <si>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</si>
  <si>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</si>
  <si>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</si>
  <si>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</si>
  <si>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</si>
  <si>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</si>
  <si>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</si>
  <si>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</si>
  <si>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</si>
  <si>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</si>
  <si>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</si>
  <si>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</si>
  <si>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</si>
  <si>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</si>
  <si>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</si>
  <si>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</si>
  <si>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</si>
  <si>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</si>
  <si>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</si>
  <si>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</si>
  <si>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</si>
  <si>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</si>
  <si>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</si>
  <si>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</si>
  <si>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</si>
  <si>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</si>
  <si>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</si>
  <si>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</si>
  <si>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</si>
  <si>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</si>
  <si>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</si>
  <si>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</si>
  <si>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</si>
  <si>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</si>
  <si>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</si>
  <si>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</si>
  <si>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</si>
  <si>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</si>
  <si>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</si>
  <si>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</si>
  <si>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</si>
  <si>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</si>
  <si>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</si>
  <si>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</si>
  <si>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</si>
  <si>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</si>
  <si>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</si>
  <si>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</si>
  <si>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</si>
  <si>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</si>
  <si>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</si>
  <si>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</si>
  <si>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</si>
  <si>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</si>
  <si>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</si>
  <si>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</si>
  <si>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</si>
  <si>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</si>
  <si>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</si>
  <si>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</si>
  <si>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</si>
  <si>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</si>
  <si>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</si>
  <si>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</si>
  <si>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</si>
  <si>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</si>
  <si>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</si>
  <si>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</si>
  <si>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</si>
  <si>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</si>
  <si>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</si>
  <si>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</si>
  <si>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</si>
  <si>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</si>
  <si>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</si>
  <si>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</si>
  <si>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</si>
  <si>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</si>
  <si>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</si>
  <si>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</si>
  <si>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</si>
  <si>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</si>
  <si>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</si>
  <si>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</si>
  <si>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</si>
  <si>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</si>
  <si>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</si>
  <si>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</si>
  <si>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</si>
  <si>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</si>
  <si>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</si>
  <si>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</si>
  <si>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</si>
  <si>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</si>
  <si>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</si>
  <si>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</si>
  <si>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</si>
  <si>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</si>
  <si>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</si>
  <si>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</si>
  <si>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</si>
  <si>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</si>
  <si>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</si>
  <si>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</si>
  <si>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</si>
  <si>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</si>
  <si>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</si>
  <si>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</si>
  <si>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</si>
  <si>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</si>
  <si>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</si>
  <si>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</si>
  <si>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</si>
  <si>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</si>
  <si>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</si>
  <si>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</si>
  <si>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</si>
  <si>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</si>
  <si>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</si>
  <si>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</si>
  <si>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</si>
  <si>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</si>
  <si>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</si>
  <si>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</si>
  <si>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</si>
  <si>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</si>
  <si>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</si>
  <si>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</si>
  <si>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</si>
  <si>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</si>
  <si>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</si>
  <si>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</si>
  <si>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</si>
  <si>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</si>
  <si>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</si>
  <si>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</si>
  <si>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</si>
  <si>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</si>
  <si>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</si>
  <si>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</si>
  <si>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</si>
  <si>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</si>
  <si>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</si>
  <si>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</si>
  <si>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</si>
  <si>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</si>
  <si>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</si>
  <si>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</si>
  <si>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</si>
  <si>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</si>
  <si>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</si>
  <si>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</si>
  <si>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</si>
  <si>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</si>
  <si>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</si>
  <si>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</si>
  <si>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</si>
  <si>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</si>
  <si>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</si>
  <si>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</si>
  <si>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</si>
  <si>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</si>
  <si>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</si>
  <si>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</si>
  <si>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</si>
  <si>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</si>
  <si>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</si>
  <si>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</si>
  <si>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</si>
  <si>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</si>
  <si>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</si>
  <si>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</si>
  <si>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</si>
  <si>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</si>
  <si>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</si>
  <si>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</si>
  <si>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</si>
  <si>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</si>
  <si>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</si>
  <si>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</si>
  <si>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</si>
  <si>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</si>
  <si>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</si>
  <si>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</si>
  <si>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</si>
  <si>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</si>
  <si>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</si>
  <si>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</si>
  <si>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</si>
  <si>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</si>
  <si>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</si>
  <si>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</si>
  <si>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</si>
  <si>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</si>
  <si>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</si>
  <si>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</si>
  <si>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</si>
  <si>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</si>
  <si>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</si>
  <si>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</si>
  <si>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</si>
  <si>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</si>
  <si>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</si>
  <si>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</si>
  <si>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</si>
  <si>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</si>
  <si>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</si>
  <si>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</si>
  <si>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</si>
  <si>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</si>
  <si>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</si>
  <si>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</si>
  <si>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</si>
  <si>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</si>
  <si>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</si>
  <si>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</si>
  <si>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</si>
  <si>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</si>
  <si>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</si>
  <si>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</si>
  <si>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</si>
  <si>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</si>
  <si>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</si>
  <si>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</si>
  <si>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</si>
  <si>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</si>
  <si>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</si>
  <si>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</si>
  <si>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</si>
  <si>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</si>
  <si>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</si>
  <si>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</si>
  <si>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</si>
  <si>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</si>
  <si>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</si>
  <si>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</si>
  <si>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</si>
  <si>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</si>
  <si>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</si>
  <si>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</si>
  <si>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</si>
  <si>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</si>
  <si>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</si>
  <si>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</si>
  <si>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</si>
  <si>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</si>
  <si>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</si>
  <si>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</si>
  <si>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</si>
  <si>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</si>
  <si>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</si>
  <si>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</si>
  <si>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</si>
  <si>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</si>
  <si>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</si>
  <si>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</si>
  <si>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</si>
  <si>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</si>
  <si>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</si>
  <si>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</si>
  <si>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</si>
  <si>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</si>
  <si>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</si>
  <si>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</si>
  <si>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</si>
  <si>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</si>
  <si>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</si>
  <si>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</si>
  <si>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</si>
  <si>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</si>
  <si>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</si>
  <si>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</si>
  <si>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</si>
  <si>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</si>
  <si>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</si>
  <si>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</si>
  <si>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</si>
  <si>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</si>
  <si>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</si>
  <si>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</si>
  <si>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</si>
  <si>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</si>
  <si>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</si>
  <si>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</si>
  <si>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</si>
  <si>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</si>
  <si>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</si>
  <si>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</si>
  <si>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</si>
  <si>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</si>
  <si>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</si>
  <si>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</si>
  <si>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</si>
  <si>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</si>
  <si>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</si>
  <si>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</si>
  <si>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</si>
  <si>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</si>
  <si>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</si>
  <si>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</si>
  <si>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</si>
  <si>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</si>
  <si>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</si>
  <si>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</si>
  <si>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</si>
  <si>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</si>
  <si>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</si>
  <si>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</si>
  <si>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</si>
  <si>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</si>
  <si>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</si>
  <si>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</si>
  <si>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</si>
  <si>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</si>
  <si>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</si>
  <si>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</si>
  <si>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</si>
  <si>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</si>
  <si>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</si>
  <si>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</si>
  <si>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</si>
  <si>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</si>
  <si>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</si>
  <si>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</si>
  <si>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</si>
  <si>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</si>
  <si>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</si>
  <si>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</si>
  <si>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</si>
  <si>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</si>
  <si>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</si>
  <si>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</si>
  <si>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</si>
  <si>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</si>
  <si>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</si>
  <si>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</si>
  <si>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</si>
  <si>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</si>
  <si>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</si>
  <si>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</si>
  <si>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</si>
  <si>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</si>
  <si>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</si>
  <si>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</si>
  <si>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</si>
  <si>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</si>
  <si>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</si>
  <si>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</si>
  <si>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</si>
  <si>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</si>
  <si>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</si>
  <si>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</si>
  <si>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</si>
  <si>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</si>
  <si>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</si>
  <si>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</si>
  <si>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</si>
  <si>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</si>
  <si>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</si>
  <si>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</si>
  <si>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</si>
  <si>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</si>
  <si>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</si>
  <si>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</si>
  <si>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</si>
  <si>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</si>
  <si>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</si>
  <si>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</si>
  <si>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</si>
  <si>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</si>
  <si>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</si>
  <si>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</si>
  <si>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</si>
  <si>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</si>
  <si>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</si>
  <si>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</si>
  <si>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</si>
  <si>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</si>
  <si>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</si>
  <si>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</si>
  <si>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</si>
  <si>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</si>
  <si>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</si>
  <si>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</si>
  <si>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</si>
  <si>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</si>
  <si>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</si>
  <si>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</si>
  <si>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</si>
  <si>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</si>
  <si>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</si>
  <si>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</si>
  <si>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</si>
  <si>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</si>
  <si>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</si>
  <si>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</si>
  <si>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</si>
  <si>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</si>
  <si>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</si>
  <si>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</si>
  <si>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</si>
  <si>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</si>
  <si>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</si>
  <si>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</si>
  <si>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</si>
  <si>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</si>
  <si>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</si>
  <si>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</si>
  <si>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</si>
  <si>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</si>
  <si>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</si>
  <si>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</si>
  <si>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</si>
  <si>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</si>
  <si>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</si>
  <si>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</si>
  <si>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</si>
  <si>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</si>
  <si>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</si>
  <si>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</si>
  <si>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</si>
  <si>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</si>
  <si>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</si>
  <si>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</si>
  <si>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</si>
  <si>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</si>
  <si>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</si>
  <si>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</si>
  <si>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</si>
  <si>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</si>
  <si>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</si>
  <si>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</si>
  <si>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</si>
  <si>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</si>
  <si>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</si>
  <si>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</si>
  <si>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</si>
  <si>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</si>
  <si>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</si>
  <si>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</si>
  <si>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</si>
  <si>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</si>
  <si>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</si>
  <si>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</si>
  <si>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</si>
  <si>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</si>
  <si>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</si>
  <si>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</si>
  <si>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</si>
  <si>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</si>
  <si>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</si>
  <si>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</si>
  <si>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</si>
  <si>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</si>
  <si>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</si>
  <si>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</si>
  <si>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</si>
  <si>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</si>
  <si>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</si>
  <si>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</si>
  <si>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</si>
  <si>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</si>
  <si>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</si>
  <si>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</si>
  <si>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</si>
  <si>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</si>
  <si>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</si>
  <si>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</si>
  <si>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</si>
  <si>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</si>
  <si>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</si>
  <si>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</si>
  <si>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</si>
  <si>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</si>
  <si>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</si>
  <si>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</si>
  <si>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</si>
  <si>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</si>
  <si>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</si>
  <si>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</si>
  <si>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</si>
  <si>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</si>
  <si>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</si>
  <si>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</si>
  <si>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</si>
  <si>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</si>
  <si>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</si>
  <si>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</si>
  <si>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</si>
  <si>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</si>
  <si>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</si>
  <si>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</si>
  <si>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</si>
  <si>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</si>
  <si>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</si>
  <si>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</si>
  <si>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</si>
  <si>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</si>
  <si>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</si>
  <si>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</si>
  <si>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</si>
  <si>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</si>
  <si>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</si>
  <si>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</si>
  <si>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</si>
  <si>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</si>
  <si>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</si>
  <si>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</si>
  <si>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</si>
  <si>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</si>
  <si>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</si>
  <si>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</si>
  <si>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</si>
  <si>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</si>
  <si>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</si>
  <si>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</si>
  <si>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</si>
  <si>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</si>
  <si>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</si>
  <si>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</si>
  <si>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</si>
  <si>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</si>
  <si>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</si>
  <si>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</si>
  <si>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</si>
  <si>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</si>
  <si>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</si>
  <si>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</si>
  <si>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</si>
  <si>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</si>
  <si>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</si>
  <si>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</si>
  <si>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</si>
  <si>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</si>
  <si>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</si>
  <si>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</si>
  <si>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</si>
  <si>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</si>
  <si>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</si>
  <si>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</si>
  <si>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</si>
  <si>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</si>
  <si>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</si>
  <si>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</si>
  <si>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</si>
  <si>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</si>
  <si>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</si>
  <si>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</si>
  <si>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</si>
  <si>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</si>
  <si>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</si>
  <si>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</si>
  <si>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</si>
  <si>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</si>
  <si>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</si>
  <si>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</si>
  <si>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</si>
  <si>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</si>
  <si>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</si>
  <si>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</si>
  <si>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</si>
  <si>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</si>
  <si>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</si>
  <si>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</si>
  <si>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</si>
  <si>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</si>
  <si>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</si>
  <si>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</si>
  <si>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</si>
  <si>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</si>
  <si>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</si>
  <si>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</si>
  <si>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</si>
  <si>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</si>
  <si>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</si>
  <si>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</si>
  <si>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</si>
  <si>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</si>
  <si>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</si>
  <si>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</si>
  <si>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</si>
  <si>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</si>
  <si>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</si>
  <si>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</si>
  <si>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</si>
  <si>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</si>
  <si>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</si>
  <si>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</si>
  <si>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</si>
  <si>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</si>
  <si>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</si>
  <si>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</si>
  <si>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</si>
  <si>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</si>
  <si>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</si>
  <si>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</si>
  <si>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</si>
  <si>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</si>
  <si>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</si>
  <si>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</si>
  <si>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</si>
  <si>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</si>
  <si>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</si>
  <si>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</si>
  <si>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</si>
  <si>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</si>
  <si>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</si>
  <si>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</si>
  <si>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</si>
  <si>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</si>
  <si>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</si>
  <si>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</si>
  <si>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</si>
  <si>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</si>
  <si>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</si>
  <si>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</si>
  <si>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</si>
  <si>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</si>
  <si>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</si>
  <si>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</si>
  <si>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</si>
  <si>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</si>
  <si>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</si>
  <si>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</si>
  <si>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</si>
  <si>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</si>
  <si>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</si>
  <si>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</si>
  <si>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</si>
  <si>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</si>
  <si>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</si>
  <si>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</si>
  <si>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</si>
  <si>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</si>
  <si>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</si>
  <si>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</si>
  <si>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</si>
  <si>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</si>
  <si>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</si>
  <si>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</si>
  <si>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</si>
  <si>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</si>
  <si>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</si>
  <si>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</si>
  <si>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</si>
  <si>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</si>
  <si>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</si>
  <si>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</si>
  <si>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</si>
  <si>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</si>
  <si>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</si>
  <si>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</si>
  <si>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</si>
  <si>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</si>
  <si>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</si>
  <si>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</si>
  <si>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</si>
  <si>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</si>
  <si>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</si>
  <si>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</si>
  <si>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</si>
  <si>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</si>
  <si>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</si>
  <si>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</si>
  <si>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</si>
  <si>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</si>
  <si>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</si>
  <si>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</si>
  <si>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</si>
  <si>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</si>
  <si>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</si>
  <si>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</si>
  <si>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</si>
  <si>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</si>
  <si>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</si>
  <si>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</si>
  <si>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</si>
  <si>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</si>
  <si>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</si>
  <si>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</si>
  <si>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</si>
  <si>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</si>
  <si>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</si>
  <si>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</si>
  <si>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</si>
  <si>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</si>
  <si>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</si>
  <si>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</si>
  <si>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</si>
  <si>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</si>
  <si>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</si>
  <si>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</si>
  <si>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</si>
  <si>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</si>
  <si>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</si>
  <si>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</si>
  <si>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</si>
  <si>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</si>
  <si>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</si>
  <si>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</si>
  <si>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</si>
  <si>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</si>
  <si>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</si>
  <si>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</si>
  <si>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</si>
  <si>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</si>
  <si>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</si>
  <si>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</si>
  <si>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</si>
  <si>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</si>
  <si>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</si>
  <si>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</si>
  <si>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</si>
  <si>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</si>
  <si>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</si>
  <si>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</si>
  <si>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</si>
  <si>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</si>
  <si>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</si>
  <si>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</si>
  <si>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</si>
  <si>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</si>
  <si>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</si>
  <si>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</si>
  <si>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</si>
  <si>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</si>
  <si>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</si>
  <si>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</si>
  <si>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</si>
  <si>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</si>
  <si>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</si>
  <si>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</si>
  <si>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</si>
  <si>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</si>
  <si>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</si>
  <si>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</si>
  <si>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</si>
  <si>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</si>
  <si>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</si>
  <si>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</si>
  <si>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</si>
  <si>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</si>
  <si>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</si>
  <si>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</si>
  <si>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</si>
  <si>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</si>
  <si>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</si>
  <si>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</si>
  <si>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</si>
  <si>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</si>
  <si>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</si>
  <si>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</si>
  <si>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</si>
  <si>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</si>
  <si>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</si>
  <si>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</si>
  <si>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</si>
  <si>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</si>
  <si>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</si>
  <si>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</si>
  <si>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</si>
  <si>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</si>
  <si>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</si>
  <si>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</si>
  <si>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</si>
  <si>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</si>
  <si>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</si>
  <si>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</si>
  <si>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</si>
  <si>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</si>
  <si>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</si>
  <si>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</si>
  <si>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</si>
  <si>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</si>
  <si>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</si>
  <si>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</si>
  <si>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</si>
  <si>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</si>
  <si>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</si>
  <si>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</si>
  <si>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</si>
  <si>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</si>
  <si>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</si>
  <si>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</si>
  <si>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</si>
  <si>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</si>
  <si>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</si>
  <si>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</si>
  <si>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</si>
  <si>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</si>
  <si>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</si>
  <si>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</si>
  <si>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</si>
  <si>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</si>
  <si>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</si>
  <si>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</si>
  <si>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</si>
  <si>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</si>
  <si>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</si>
  <si>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</si>
  <si>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</si>
  <si>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</si>
  <si>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</si>
  <si>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</si>
  <si>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</si>
  <si>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</si>
  <si>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</si>
  <si>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</si>
  <si>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</si>
  <si>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</si>
  <si>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</si>
  <si>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</si>
  <si>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</si>
  <si>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</si>
  <si>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</si>
  <si>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</si>
  <si>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</si>
  <si>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</si>
  <si>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</si>
  <si>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</si>
  <si>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</si>
  <si>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</si>
  <si>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</si>
  <si>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</si>
  <si>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</si>
  <si>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</si>
  <si>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</si>
  <si>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</si>
  <si>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</si>
  <si>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</si>
  <si>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</si>
  <si>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</si>
  <si>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</si>
  <si>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</si>
  <si>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</si>
  <si>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</si>
  <si>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</si>
  <si>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</si>
  <si>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</si>
  <si>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</si>
  <si>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</si>
  <si>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</si>
  <si>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</si>
  <si>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</si>
  <si>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</si>
  <si>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</si>
  <si>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</si>
  <si>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</si>
  <si>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</si>
  <si>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</si>
  <si>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</si>
  <si>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</si>
  <si>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</si>
  <si>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</si>
  <si>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</si>
  <si>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</si>
  <si>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</si>
  <si>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</si>
  <si>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</si>
  <si>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</si>
  <si>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</si>
  <si>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</si>
  <si>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</si>
  <si>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</si>
  <si>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</si>
  <si>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</si>
  <si>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</si>
  <si>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</si>
  <si>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</si>
  <si>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</si>
  <si>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</si>
  <si>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</si>
  <si>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</si>
  <si>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</si>
  <si>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</si>
  <si>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</si>
  <si>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</si>
  <si>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</si>
  <si>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</si>
  <si>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</si>
  <si>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</si>
  <si>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</si>
  <si>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</si>
  <si>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</si>
  <si>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</si>
  <si>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</si>
  <si>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</si>
  <si>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</si>
  <si>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</si>
  <si>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</si>
  <si>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</si>
  <si>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</si>
  <si>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</si>
  <si>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</si>
  <si>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</si>
  <si>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</si>
  <si>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</si>
  <si>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</si>
  <si>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</si>
  <si>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</si>
  <si>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</si>
  <si>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</si>
  <si>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</si>
  <si>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</si>
  <si>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</si>
  <si>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</si>
  <si>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</si>
  <si>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</si>
  <si>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</si>
  <si>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</si>
  <si>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</si>
  <si>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</si>
  <si>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</si>
  <si>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</si>
  <si>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</si>
  <si>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</si>
  <si>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</si>
  <si>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</si>
  <si>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</si>
  <si>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</si>
  <si>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</si>
  <si>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</si>
  <si>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</si>
  <si>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</si>
  <si>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</si>
  <si>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</si>
  <si>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</si>
  <si>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</si>
  <si>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</si>
  <si>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</si>
  <si>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</si>
  <si>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</si>
  <si>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</si>
  <si>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</si>
  <si>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</si>
  <si>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</si>
  <si>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</si>
  <si>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</si>
  <si>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</si>
  <si>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</si>
  <si>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</si>
  <si>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</si>
  <si>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</si>
  <si>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</si>
  <si>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</si>
  <si>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</si>
  <si>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</si>
  <si>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</si>
  <si>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</si>
  <si>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</si>
  <si>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</si>
  <si>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</si>
  <si>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</si>
  <si>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</si>
  <si>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</si>
  <si>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</si>
  <si>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</si>
  <si>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</si>
  <si>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</si>
  <si>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</si>
  <si>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</si>
  <si>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</si>
  <si>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</si>
  <si>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</si>
  <si>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</si>
  <si>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</si>
  <si>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</si>
  <si>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</si>
  <si>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</si>
  <si>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</si>
  <si>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</si>
  <si>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</si>
  <si>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</si>
  <si>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</si>
  <si>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</si>
  <si>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</si>
  <si>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</si>
  <si>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</si>
  <si>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</si>
  <si>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</si>
  <si>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</si>
  <si>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</si>
  <si>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</si>
  <si>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</si>
  <si>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</si>
  <si>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</si>
  <si>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</si>
  <si>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</si>
  <si>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</si>
  <si>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</si>
  <si>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</si>
  <si>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</si>
  <si>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</si>
  <si>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</si>
  <si>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</si>
  <si>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</si>
  <si>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</si>
  <si>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</si>
  <si>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</si>
  <si>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</si>
  <si>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</si>
  <si>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</si>
  <si>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</si>
  <si>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</si>
  <si>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</si>
  <si>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</si>
  <si>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</si>
  <si>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</si>
  <si>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</si>
  <si>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</si>
  <si>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</si>
  <si>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</si>
  <si>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</si>
  <si>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</si>
  <si>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</si>
  <si>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</si>
  <si>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</si>
  <si>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</si>
  <si>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</si>
  <si>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</si>
  <si>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</si>
  <si>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</si>
  <si>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</si>
  <si>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</si>
  <si>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</si>
  <si>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</si>
  <si>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</si>
  <si>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</si>
  <si>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</si>
  <si>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</si>
  <si>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</si>
  <si>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</si>
  <si>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</si>
  <si>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</si>
  <si>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</si>
  <si>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</si>
  <si>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</si>
  <si>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</si>
  <si>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</si>
  <si>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</si>
  <si>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</si>
  <si>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</si>
  <si>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</si>
  <si>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</si>
  <si>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</si>
  <si>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</si>
  <si>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</si>
  <si>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</si>
  <si>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</si>
  <si>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</si>
  <si>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</si>
  <si>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</si>
  <si>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</si>
  <si>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</si>
  <si>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</si>
  <si>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</si>
  <si>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</si>
  <si>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</si>
  <si>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</si>
  <si>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</si>
  <si>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</si>
  <si>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</si>
  <si>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</si>
  <si>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</si>
  <si>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</si>
  <si>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</si>
  <si>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</si>
  <si>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</si>
  <si>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</si>
  <si>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</si>
  <si>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</si>
  <si>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</si>
  <si>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</si>
  <si>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</si>
  <si>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</si>
  <si>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</si>
  <si>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</si>
  <si>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</si>
  <si>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</si>
  <si>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</si>
  <si>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</si>
  <si>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</si>
  <si>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</si>
  <si>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</si>
  <si>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</si>
  <si>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</si>
  <si>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</si>
  <si>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</si>
  <si>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</si>
  <si>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</si>
  <si>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</si>
  <si>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</si>
  <si>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</si>
  <si>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</si>
  <si>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</si>
  <si>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</si>
  <si>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</si>
  <si>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</si>
  <si>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</si>
  <si>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</si>
  <si>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</si>
  <si>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</si>
  <si>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</si>
  <si>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</si>
  <si>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</si>
  <si>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</si>
  <si>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</si>
  <si>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</si>
  <si>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</si>
  <si>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</si>
  <si>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</si>
  <si>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</si>
  <si>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</si>
  <si>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</si>
  <si>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</si>
  <si>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</si>
  <si>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</si>
  <si>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</si>
  <si>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</si>
  <si>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</si>
  <si>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</si>
  <si>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</si>
  <si>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</si>
  <si>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</si>
  <si>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</si>
  <si>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</si>
  <si>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</si>
  <si>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</si>
  <si>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</si>
  <si>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</si>
  <si>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</si>
  <si>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</si>
  <si>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</si>
  <si>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</si>
  <si>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</si>
  <si>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</si>
  <si>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</si>
  <si>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</si>
  <si>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</si>
  <si>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</si>
  <si>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</si>
  <si>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</si>
  <si>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</si>
  <si>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</si>
  <si>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</si>
  <si>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</si>
  <si>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</si>
  <si>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</si>
  <si>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</si>
  <si>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</si>
  <si>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</si>
  <si>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</si>
  <si>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</si>
  <si>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</si>
  <si>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</si>
  <si>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</si>
  <si>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</si>
  <si>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</si>
  <si>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</si>
  <si>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</si>
  <si>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</si>
  <si>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</si>
  <si>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</si>
  <si>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</si>
  <si>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</si>
  <si>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</si>
  <si>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</si>
  <si>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</si>
  <si>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</si>
  <si>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</si>
  <si>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</si>
  <si>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</si>
  <si>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</si>
  <si>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</si>
  <si>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</si>
  <si>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</si>
  <si>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</si>
  <si>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</si>
  <si>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</si>
  <si>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</si>
  <si>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</si>
  <si>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</si>
  <si>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</si>
  <si>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</si>
  <si>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</si>
  <si>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</si>
  <si>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</si>
  <si>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</si>
  <si>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</si>
  <si>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</si>
  <si>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</si>
  <si>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</si>
  <si>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</si>
  <si>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</si>
  <si>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</si>
  <si>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</si>
  <si>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</si>
  <si>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</si>
  <si>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</si>
  <si>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</si>
  <si>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</si>
  <si>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</si>
  <si>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</si>
  <si>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</si>
  <si>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</si>
  <si>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</si>
  <si>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</si>
  <si>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</si>
  <si>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</si>
  <si>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</si>
  <si>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</si>
  <si>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</si>
  <si>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</si>
  <si>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</si>
  <si>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</si>
  <si>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</si>
  <si>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</si>
  <si>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</si>
  <si>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</si>
  <si>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</si>
  <si>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</si>
  <si>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</si>
  <si>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</si>
  <si>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</si>
  <si>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</si>
  <si>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</si>
  <si>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</si>
  <si>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</si>
  <si>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</si>
  <si>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</si>
  <si>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</si>
  <si>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</si>
  <si>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</si>
  <si>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</si>
  <si>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</si>
  <si>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</si>
  <si>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</si>
  <si>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</si>
  <si>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</si>
  <si>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</si>
  <si>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</si>
  <si>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</si>
  <si>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</si>
  <si>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</si>
  <si>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</si>
  <si>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</si>
  <si>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</si>
  <si>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</si>
  <si>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</si>
  <si>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</si>
  <si>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</si>
  <si>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</si>
  <si>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</si>
  <si>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</si>
  <si>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</si>
  <si>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</si>
  <si>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</si>
  <si>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</si>
  <si>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</si>
  <si>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</si>
  <si>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</si>
  <si>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</si>
  <si>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</si>
  <si>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</si>
  <si>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</si>
  <si>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</si>
  <si>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</si>
  <si>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</si>
  <si>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</si>
  <si>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</si>
  <si>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</si>
  <si>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</si>
  <si>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</si>
  <si>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</si>
  <si>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</si>
  <si>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</si>
  <si>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</si>
  <si>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</si>
  <si>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</si>
  <si>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</si>
  <si>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</si>
  <si>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</si>
  <si>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</si>
  <si>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</si>
  <si>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</si>
  <si>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</si>
  <si>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</si>
  <si>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</si>
  <si>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</si>
  <si>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</si>
  <si>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</si>
  <si>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</si>
  <si>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</si>
  <si>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</si>
  <si>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</si>
  <si>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</si>
  <si>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</si>
  <si>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</si>
  <si>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</si>
  <si>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</si>
  <si>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</si>
  <si>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</si>
  <si>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</si>
  <si>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</si>
  <si>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</si>
  <si>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</si>
  <si>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</si>
  <si>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</si>
  <si>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</si>
  <si>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</si>
  <si>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</si>
  <si>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</si>
  <si>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</si>
  <si>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</si>
  <si>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</si>
  <si>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</si>
  <si>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</si>
  <si>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</si>
  <si>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</si>
  <si>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</si>
  <si>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</si>
  <si>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</si>
  <si>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</si>
  <si>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</si>
  <si>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</si>
  <si>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</si>
  <si>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</si>
  <si>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</si>
  <si>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</si>
  <si>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</si>
  <si>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</si>
  <si>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</si>
  <si>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</si>
  <si>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</si>
  <si>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</si>
  <si>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</si>
  <si>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</si>
  <si>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</si>
  <si>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</si>
  <si>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</si>
  <si>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</si>
  <si>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</si>
  <si>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</si>
  <si>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</si>
  <si>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</si>
  <si>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</si>
  <si>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</si>
  <si>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</si>
  <si>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</si>
  <si>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</si>
  <si>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</si>
  <si>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</si>
  <si>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</si>
  <si>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</si>
  <si>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</si>
  <si>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</si>
  <si>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</si>
  <si>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</si>
  <si>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</si>
  <si>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</si>
  <si>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</si>
  <si>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</si>
  <si>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</si>
  <si>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</si>
  <si>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</si>
  <si>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</si>
  <si>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</si>
  <si>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</si>
  <si>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</si>
  <si>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</si>
  <si>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</si>
  <si>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</si>
  <si>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</si>
  <si>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</si>
  <si>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</si>
  <si>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</si>
  <si>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</si>
  <si>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</si>
  <si>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</si>
  <si>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</si>
  <si>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</si>
  <si>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</si>
  <si>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</si>
  <si>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</si>
  <si>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</si>
  <si>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</si>
  <si>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</si>
  <si>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</si>
  <si>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</si>
  <si>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</si>
  <si>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</si>
  <si>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</si>
  <si>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</si>
  <si>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</si>
  <si>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</si>
  <si>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</si>
  <si>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</si>
  <si>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</si>
  <si>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</si>
  <si>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</si>
  <si>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</si>
  <si>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</si>
  <si>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</si>
  <si>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</si>
  <si>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</si>
  <si>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</si>
  <si>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</si>
  <si>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</si>
  <si>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</si>
  <si>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</si>
  <si>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</si>
  <si>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</si>
  <si>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</si>
  <si>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</si>
  <si>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</si>
  <si>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</si>
  <si>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</si>
  <si>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</si>
  <si>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</si>
  <si>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</si>
  <si>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</si>
  <si>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</si>
  <si>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</si>
  <si>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</si>
  <si>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</si>
  <si>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</si>
  <si>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</si>
  <si>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</si>
  <si>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</si>
  <si>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</si>
  <si>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</si>
  <si>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</si>
  <si>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</si>
  <si>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</si>
  <si>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</si>
  <si>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</si>
  <si>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</si>
  <si>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</si>
  <si>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</si>
  <si>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</si>
  <si>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</si>
  <si>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</si>
  <si>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</si>
  <si>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</si>
  <si>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</si>
  <si>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</si>
  <si>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</si>
  <si>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</si>
  <si>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</si>
  <si>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</si>
  <si>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</si>
  <si>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</si>
  <si>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</si>
  <si>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</si>
  <si>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</si>
  <si>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</si>
  <si>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</si>
  <si>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</si>
  <si>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</si>
  <si>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</si>
  <si>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</si>
  <si>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</si>
  <si>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</si>
  <si>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</si>
  <si>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</si>
  <si>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</si>
  <si>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</si>
  <si>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</si>
  <si>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</si>
  <si>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</si>
  <si>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</si>
  <si>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</si>
  <si>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</si>
  <si>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</si>
  <si>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</si>
  <si>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</si>
  <si>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</si>
  <si>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</si>
  <si>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</si>
  <si>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</si>
  <si>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</si>
  <si>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</si>
  <si>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</si>
  <si>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</si>
  <si>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</si>
  <si>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</si>
  <si>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</si>
  <si>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</si>
  <si>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</si>
  <si>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</si>
  <si>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</si>
  <si>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</si>
  <si>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</si>
  <si>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</si>
  <si>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</si>
  <si>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</si>
  <si>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</si>
  <si>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</si>
  <si>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</si>
  <si>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</si>
  <si>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</si>
  <si>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</si>
  <si>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</si>
  <si>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</si>
  <si>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</si>
  <si>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</si>
  <si>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</si>
  <si>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</si>
  <si>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</si>
  <si>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</si>
  <si>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</si>
  <si>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</si>
  <si>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</si>
  <si>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</si>
  <si>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</si>
  <si>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</si>
  <si>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</si>
  <si>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</si>
  <si>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</si>
  <si>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</si>
  <si>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</si>
  <si>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</si>
  <si>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</si>
  <si>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</si>
  <si>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</si>
  <si>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</si>
  <si>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</si>
  <si>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</si>
  <si>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</si>
  <si>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</si>
  <si>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</si>
  <si>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</si>
  <si>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</si>
  <si>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</si>
  <si>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</si>
  <si>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</si>
  <si>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</si>
  <si>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</si>
  <si>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</si>
  <si>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</si>
  <si>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</si>
  <si>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</si>
  <si>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</si>
  <si>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</si>
  <si>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</si>
  <si>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</si>
  <si>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</si>
  <si>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</si>
  <si>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</si>
  <si>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</si>
  <si>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</si>
  <si>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</si>
  <si>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</si>
  <si>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</si>
  <si>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</si>
  <si>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</si>
  <si>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</si>
  <si>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</si>
  <si>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</si>
  <si>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</si>
  <si>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</si>
  <si>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</si>
  <si>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</si>
  <si>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</si>
  <si>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</si>
  <si>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</si>
  <si>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</si>
  <si>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</si>
  <si>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</si>
  <si>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</si>
  <si>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</si>
  <si>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</si>
  <si>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</si>
  <si>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</si>
  <si>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</si>
  <si>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</si>
  <si>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</si>
  <si>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</si>
  <si>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</si>
  <si>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</si>
  <si>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</si>
  <si>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</si>
  <si>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</si>
  <si>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</si>
  <si>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</si>
  <si>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</si>
  <si>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</si>
  <si>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</si>
  <si>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</si>
  <si>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</si>
  <si>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</si>
  <si>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</si>
  <si>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</si>
  <si>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</si>
  <si>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</si>
  <si>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</si>
  <si>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</si>
  <si>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</si>
  <si>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</si>
  <si>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</si>
  <si>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</si>
  <si>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</si>
  <si>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</si>
  <si>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</si>
  <si>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</si>
  <si>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</si>
  <si>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</si>
  <si>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</si>
  <si>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</si>
  <si>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</si>
  <si>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</si>
  <si>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</si>
  <si>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</si>
  <si>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</si>
  <si>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</si>
  <si>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</si>
  <si>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</si>
  <si>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</si>
  <si>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</si>
  <si>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</si>
  <si>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</si>
  <si>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</si>
  <si>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</si>
  <si>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</si>
  <si>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</si>
  <si>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</si>
  <si>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</si>
  <si>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</si>
  <si>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</si>
  <si>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</si>
  <si>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</si>
  <si>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</si>
  <si>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</si>
  <si>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</si>
  <si>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</si>
  <si>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</si>
  <si>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</si>
  <si>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</si>
  <si>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</si>
  <si>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</si>
  <si>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</si>
  <si>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</si>
  <si>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</si>
  <si>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</si>
  <si>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</si>
  <si>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</si>
  <si>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</si>
  <si>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</si>
  <si>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</si>
  <si>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</si>
  <si>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</si>
  <si>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</si>
  <si>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</si>
  <si>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</si>
  <si>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</si>
  <si>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</si>
  <si>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</si>
  <si>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</si>
  <si>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</si>
  <si>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</si>
  <si>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</si>
  <si>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</si>
  <si>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</si>
  <si>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</si>
  <si>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</si>
  <si>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</si>
  <si>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</si>
  <si>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</si>
  <si>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</si>
  <si>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</si>
  <si>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</si>
  <si>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</si>
  <si>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</si>
  <si>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</si>
  <si>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</si>
  <si>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</si>
  <si>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</si>
  <si>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</si>
  <si>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</si>
  <si>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</si>
  <si>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</si>
  <si>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</si>
  <si>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</si>
  <si>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</si>
  <si>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</si>
  <si>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</si>
  <si>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</si>
  <si>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</si>
  <si>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</si>
  <si>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</si>
  <si>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</si>
  <si>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</si>
  <si>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</si>
  <si>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</si>
  <si>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</si>
  <si>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</si>
  <si>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</si>
  <si>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</si>
  <si>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</si>
  <si>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</si>
  <si>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</si>
  <si>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</si>
  <si>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</si>
  <si>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</si>
  <si>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</si>
  <si>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</si>
  <si>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</si>
  <si>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</si>
  <si>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</si>
  <si>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</si>
  <si>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</si>
  <si>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</si>
  <si>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</si>
  <si>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</si>
  <si>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</si>
  <si>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</si>
  <si>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</si>
  <si>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</si>
  <si>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</si>
  <si>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</si>
  <si>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</si>
  <si>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</si>
  <si>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</si>
  <si>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</si>
  <si>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</si>
  <si>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</si>
  <si>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</si>
  <si>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</si>
  <si>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</si>
  <si>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</si>
  <si>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</si>
  <si>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</si>
  <si>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</si>
  <si>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</si>
  <si>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</si>
  <si>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</si>
  <si>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</si>
  <si>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</si>
  <si>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</si>
  <si>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</si>
  <si>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</si>
  <si>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</si>
  <si>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</si>
  <si>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</si>
  <si>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</si>
  <si>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</si>
  <si>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</si>
  <si>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</si>
  <si>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</si>
  <si>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</si>
  <si>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</si>
  <si>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</si>
  <si>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</si>
  <si>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</si>
  <si>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</si>
  <si>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</si>
  <si>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</si>
  <si>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</si>
  <si>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</si>
  <si>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</si>
  <si>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</si>
  <si>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</si>
  <si>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</si>
  <si>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</si>
  <si>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</si>
  <si>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</si>
  <si>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</si>
  <si>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</si>
  <si>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</si>
  <si>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</si>
  <si>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</si>
  <si>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</si>
  <si>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</si>
  <si>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</si>
  <si>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</si>
  <si>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</si>
  <si>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</si>
  <si>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</si>
  <si>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</si>
  <si>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</si>
  <si>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</si>
  <si>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</si>
  <si>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</si>
  <si>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</si>
  <si>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</si>
  <si>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</si>
  <si>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</si>
  <si>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</si>
  <si>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</si>
  <si>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</si>
  <si>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</si>
  <si>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</si>
  <si>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</si>
  <si>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</si>
  <si>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</si>
  <si>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</si>
  <si>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</si>
  <si>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</si>
  <si>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</si>
  <si>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</si>
  <si>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</si>
  <si>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</si>
  <si>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</si>
  <si>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</si>
  <si>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</si>
  <si>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</si>
  <si>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</si>
  <si>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</si>
  <si>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</si>
  <si>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</si>
  <si>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</si>
  <si>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</si>
  <si>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</si>
  <si>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</si>
  <si>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</si>
  <si>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</si>
  <si>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</si>
  <si>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</si>
  <si>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</si>
  <si>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</si>
  <si>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</si>
  <si>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</si>
  <si>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</si>
  <si>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</si>
  <si>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</si>
  <si>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</si>
  <si>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</si>
  <si>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</si>
  <si>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</si>
  <si>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</si>
  <si>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</si>
  <si>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</si>
  <si>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</si>
  <si>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</si>
  <si>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</si>
  <si>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</si>
  <si>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</si>
  <si>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</si>
  <si>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</si>
  <si>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</si>
  <si>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</si>
  <si>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</si>
  <si>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</si>
  <si>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</si>
  <si>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</si>
  <si>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</si>
  <si>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</si>
  <si>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</si>
  <si>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</si>
  <si>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</si>
  <si>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</si>
  <si>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</si>
  <si>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</si>
  <si>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</si>
  <si>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</si>
  <si>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</si>
  <si>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</si>
  <si>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</si>
  <si>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</si>
  <si>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</si>
  <si>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</si>
  <si>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</si>
  <si>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</si>
  <si>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</si>
  <si>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</si>
  <si>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</si>
  <si>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</si>
  <si>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</si>
  <si>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</si>
  <si>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</si>
  <si>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</si>
  <si>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</si>
  <si>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</si>
  <si>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</si>
  <si>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</si>
  <si>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</si>
  <si>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</si>
  <si>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</si>
  <si>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</si>
  <si>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</si>
  <si>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</si>
  <si>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</si>
  <si>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</si>
  <si>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</si>
  <si>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</si>
  <si>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</si>
  <si>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</si>
  <si>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</si>
  <si>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</si>
  <si>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</si>
  <si>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</si>
  <si>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</si>
  <si>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</si>
  <si>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</si>
  <si>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</si>
  <si>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</si>
  <si>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</si>
  <si>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</si>
  <si>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</si>
  <si>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</si>
  <si>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</si>
  <si>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</si>
  <si>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</si>
  <si>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</si>
  <si>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</si>
  <si>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</si>
  <si>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</si>
  <si>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</si>
  <si>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</si>
  <si>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</si>
  <si>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</si>
  <si>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</si>
  <si>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</si>
  <si>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</si>
  <si>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</si>
  <si>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</si>
  <si>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</si>
  <si>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</si>
  <si>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</si>
  <si>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</si>
  <si>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</si>
  <si>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</si>
  <si>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</si>
  <si>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</si>
  <si>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</si>
  <si>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</si>
  <si>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</si>
  <si>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</si>
  <si>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</si>
  <si>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</si>
  <si>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</si>
  <si>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</si>
  <si>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</si>
  <si>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</si>
  <si>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</si>
  <si>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</si>
  <si>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</si>
  <si>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</si>
  <si>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</si>
  <si>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</si>
  <si>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</si>
  <si>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</si>
  <si>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</si>
  <si>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</si>
  <si>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</si>
  <si>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</si>
  <si>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</si>
  <si>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</si>
  <si>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</si>
  <si>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</si>
  <si>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</si>
  <si>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</si>
  <si>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</si>
  <si>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</si>
  <si>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</si>
  <si>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</si>
  <si>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</si>
  <si>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</si>
  <si>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</si>
  <si>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</si>
  <si>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</si>
  <si>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</si>
  <si>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</si>
  <si>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</si>
  <si>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</si>
  <si>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</si>
  <si>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</si>
  <si>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</si>
  <si>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</si>
  <si>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</si>
  <si>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</si>
  <si>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</si>
  <si>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</si>
  <si>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</si>
  <si>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</si>
  <si>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</si>
  <si>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</si>
  <si>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</si>
  <si>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</si>
  <si>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</si>
  <si>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</si>
  <si>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</si>
  <si>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</si>
  <si>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</si>
  <si>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</si>
  <si>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</si>
  <si>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</si>
  <si>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</si>
  <si>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</si>
  <si>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</si>
  <si>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</si>
  <si>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</si>
  <si>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</si>
  <si>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</si>
  <si>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</si>
  <si>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</si>
  <si>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</si>
  <si>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</si>
  <si>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</si>
  <si>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</si>
  <si>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</si>
  <si>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</si>
  <si>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</si>
  <si>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</si>
  <si>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</si>
  <si>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</si>
  <si>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</si>
  <si>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</si>
  <si>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</si>
  <si>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</si>
  <si>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</si>
  <si>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</si>
  <si>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</si>
  <si>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</si>
  <si>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</si>
  <si>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</si>
  <si>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</si>
  <si>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</si>
  <si>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</si>
  <si>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</si>
  <si>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</si>
  <si>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</si>
  <si>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</si>
  <si>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</si>
  <si>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</si>
  <si>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</si>
  <si>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</si>
  <si>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</si>
  <si>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</si>
  <si>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</si>
  <si>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</si>
  <si>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</si>
  <si>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</si>
  <si>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</si>
  <si>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</si>
  <si>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</si>
  <si>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</si>
  <si>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</si>
  <si>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</si>
  <si>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</si>
  <si>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</si>
  <si>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</si>
  <si>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</si>
  <si>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</si>
  <si>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</si>
  <si>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</si>
  <si>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</si>
  <si>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</si>
  <si>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</si>
  <si>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</si>
  <si>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</si>
  <si>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</si>
  <si>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</si>
  <si>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</si>
  <si>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</si>
  <si>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</si>
  <si>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</si>
  <si>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</si>
  <si>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</si>
  <si>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</si>
  <si>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</si>
  <si>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</si>
  <si>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</si>
  <si>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</si>
  <si>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</si>
  <si>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</si>
  <si>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</si>
  <si>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</si>
  <si>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</si>
  <si>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</si>
  <si>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</si>
  <si>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</si>
  <si>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</si>
  <si>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</si>
  <si>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</si>
  <si>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</si>
  <si>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</si>
  <si>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</si>
  <si>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</si>
  <si>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</si>
  <si>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</si>
  <si>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</si>
  <si>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</si>
  <si>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</si>
  <si>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</si>
  <si>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</si>
  <si>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</si>
  <si>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</si>
  <si>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</si>
  <si>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</si>
  <si>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</si>
  <si>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</si>
  <si>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</si>
  <si>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</si>
  <si>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</si>
  <si>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</si>
  <si>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</si>
  <si>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</si>
  <si>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</si>
  <si>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</si>
  <si>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</si>
  <si>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</si>
  <si>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</si>
  <si>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</si>
  <si>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</si>
  <si>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</si>
  <si>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</si>
  <si>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</si>
  <si>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</si>
  <si>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</si>
  <si>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</si>
  <si>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</si>
  <si>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</si>
  <si>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</si>
  <si>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</si>
  <si>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</si>
  <si>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</si>
  <si>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</si>
  <si>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</si>
  <si>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</si>
  <si>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</si>
  <si>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</si>
  <si>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</si>
  <si>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</si>
  <si>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</si>
  <si>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</si>
  <si>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</si>
  <si>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</si>
  <si>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</si>
  <si>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</si>
  <si>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</si>
  <si>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</si>
  <si>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</si>
  <si>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</si>
  <si>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</si>
  <si>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</si>
  <si>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</si>
  <si>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</si>
  <si>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</si>
  <si>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</si>
  <si>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</si>
  <si>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</si>
  <si>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</si>
  <si>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</si>
  <si>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</si>
  <si>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</si>
  <si>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</si>
  <si>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</si>
  <si>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</si>
  <si>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</si>
  <si>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</si>
  <si>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</si>
  <si>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</si>
  <si>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</si>
  <si>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</si>
  <si>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</si>
  <si>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</si>
  <si>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</si>
  <si>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</si>
  <si>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</si>
  <si>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</si>
  <si>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</si>
  <si>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</si>
  <si>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</si>
  <si>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</si>
  <si>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</si>
  <si>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</si>
  <si>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</si>
  <si>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</si>
  <si>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</si>
  <si>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</si>
  <si>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</si>
  <si>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</si>
  <si>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</si>
  <si>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</si>
  <si>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</si>
  <si>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</si>
  <si>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</si>
  <si>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</si>
  <si>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</si>
  <si>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</si>
  <si>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</si>
  <si>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</si>
  <si>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</si>
  <si>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</si>
  <si>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</si>
  <si>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</si>
  <si>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</si>
  <si>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</si>
  <si>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</si>
  <si>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</si>
  <si>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</si>
  <si>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</si>
  <si>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</si>
  <si>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</si>
  <si>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</si>
  <si>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</si>
  <si>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</si>
  <si>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</si>
  <si>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</si>
  <si>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</si>
  <si>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</si>
  <si>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</si>
  <si>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</si>
  <si>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</si>
  <si>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</si>
  <si>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</si>
  <si>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</si>
  <si>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</si>
  <si>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</si>
  <si>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</si>
  <si>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</si>
  <si>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</si>
  <si>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</si>
  <si>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</si>
  <si>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</si>
  <si>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</si>
  <si>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</si>
  <si>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</si>
  <si>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</si>
  <si>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</si>
  <si>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</si>
  <si>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</si>
  <si>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</si>
  <si>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</si>
  <si>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</si>
  <si>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</si>
  <si>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</si>
  <si>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</si>
  <si>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</si>
  <si>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</si>
  <si>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</si>
  <si>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</si>
  <si>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</si>
  <si>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</si>
  <si>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</si>
  <si>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</si>
  <si>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</si>
  <si>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</si>
  <si>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</si>
  <si>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</si>
  <si>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</si>
  <si>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</si>
  <si>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</si>
  <si>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</si>
  <si>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</si>
  <si>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</si>
  <si>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</si>
  <si>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</si>
  <si>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</si>
  <si>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</si>
  <si>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</si>
  <si>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</si>
  <si>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</si>
  <si>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</si>
  <si>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</si>
  <si>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</si>
  <si>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</si>
  <si>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</si>
  <si>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</si>
  <si>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</si>
  <si>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</si>
  <si>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</si>
  <si>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</si>
  <si>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</si>
  <si>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</si>
  <si>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</si>
  <si>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</si>
  <si>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</si>
  <si>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</si>
  <si>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</si>
  <si>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</si>
  <si>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</si>
  <si>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</si>
  <si>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</si>
  <si>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</si>
  <si>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</si>
  <si>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</si>
  <si>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</si>
  <si>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</si>
  <si>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</si>
  <si>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</si>
  <si>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</si>
  <si>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</si>
  <si>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</si>
  <si>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</si>
  <si>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</si>
  <si>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</si>
  <si>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</si>
  <si>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</si>
  <si>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</si>
  <si>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</si>
  <si>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</si>
  <si>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</si>
  <si>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</si>
  <si>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</si>
  <si>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</si>
  <si>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</si>
  <si>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</si>
  <si>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</si>
  <si>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</si>
  <si>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</si>
  <si>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</si>
  <si>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</si>
  <si>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</si>
  <si>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</si>
  <si>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</si>
  <si>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</si>
  <si>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</si>
  <si>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</si>
  <si>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</si>
  <si>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</si>
  <si>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</si>
  <si>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</si>
  <si>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</si>
  <si>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</si>
  <si>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</si>
  <si>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</si>
  <si>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</si>
  <si>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</si>
  <si>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</si>
  <si>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</si>
  <si>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</si>
  <si>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</si>
  <si>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</si>
  <si>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</si>
  <si>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</si>
  <si>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</si>
  <si>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</si>
  <si>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</si>
  <si>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</si>
  <si>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</si>
  <si>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</si>
  <si>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</si>
  <si>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</si>
  <si>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</si>
  <si>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</si>
  <si>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</si>
  <si>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</si>
  <si>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</si>
  <si>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</si>
  <si>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</si>
  <si>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</si>
  <si>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</si>
  <si>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</si>
  <si>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</si>
  <si>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</si>
  <si>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</si>
  <si>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</si>
  <si>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</si>
  <si>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</si>
  <si>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</si>
  <si>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</si>
  <si>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</si>
  <si>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</si>
  <si>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</si>
  <si>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</si>
  <si>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</si>
  <si>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</si>
  <si>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</si>
  <si>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</si>
  <si>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</si>
  <si>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</si>
  <si>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</si>
  <si>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</si>
  <si>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</si>
  <si>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</si>
  <si>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</si>
  <si>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</si>
  <si>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</si>
  <si>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</si>
  <si>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</si>
  <si>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</si>
  <si>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</si>
  <si>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</si>
  <si>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</si>
  <si>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</si>
  <si>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</si>
  <si>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</si>
  <si>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</si>
  <si>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</si>
  <si>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</si>
  <si>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</si>
  <si>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</si>
  <si>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</si>
  <si>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</si>
  <si>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</si>
  <si>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</si>
  <si>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</si>
  <si>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</si>
  <si>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</si>
  <si>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</si>
  <si>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</si>
  <si>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</si>
  <si>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</si>
  <si>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</si>
  <si>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</si>
  <si>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</si>
  <si>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</si>
  <si>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</si>
  <si>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</si>
  <si>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</si>
  <si>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</si>
  <si>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</si>
  <si>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</si>
  <si>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</si>
  <si>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</si>
  <si>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</si>
  <si>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</si>
  <si>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</si>
  <si>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</si>
  <si>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</si>
  <si>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</si>
  <si>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</si>
  <si>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</si>
  <si>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</si>
  <si>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</si>
  <si>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</si>
  <si>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</si>
  <si>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</si>
  <si>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</si>
  <si>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</si>
  <si>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</si>
  <si>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</si>
  <si>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</si>
  <si>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</si>
  <si>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</si>
  <si>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</si>
  <si>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</si>
  <si>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</si>
  <si>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</si>
  <si>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</si>
  <si>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</si>
  <si>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</si>
  <si>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</si>
  <si>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</si>
  <si>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</si>
  <si>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</si>
  <si>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</si>
  <si>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</si>
  <si>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</si>
  <si>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</si>
  <si>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</si>
  <si>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</si>
  <si>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</si>
  <si>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</si>
  <si>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</si>
  <si>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</si>
  <si>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</si>
  <si>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</si>
  <si>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</si>
  <si>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</si>
  <si>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</si>
  <si>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</si>
  <si>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</si>
  <si>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</si>
  <si>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</si>
  <si>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</si>
  <si>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</si>
  <si>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</si>
  <si>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</si>
  <si>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</si>
  <si>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Years (Order Date)</t>
  </si>
  <si>
    <t>Months (Order Date)</t>
  </si>
  <si>
    <t>2019</t>
  </si>
  <si>
    <t>Jan</t>
  </si>
  <si>
    <t>Feb</t>
  </si>
  <si>
    <t>Mar</t>
  </si>
  <si>
    <t>Apr</t>
  </si>
  <si>
    <t>May</t>
  </si>
  <si>
    <t>Jun</t>
  </si>
  <si>
    <t>Jul</t>
  </si>
  <si>
    <t>Aug</t>
  </si>
  <si>
    <t>Sep</t>
  </si>
  <si>
    <t>Oct</t>
  </si>
  <si>
    <t>Nov</t>
  </si>
  <si>
    <t>Dec</t>
  </si>
  <si>
    <t>2020</t>
  </si>
  <si>
    <t>2021</t>
  </si>
  <si>
    <t>2022</t>
  </si>
  <si>
    <t>Sum of Sales</t>
  </si>
  <si>
    <t>Arabica</t>
  </si>
  <si>
    <t>Excelsa</t>
  </si>
  <si>
    <t>Liberica</t>
  </si>
  <si>
    <t>Robusta</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</si>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</sst>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165" fontId="0" fillId="0" borderId="0" xfId="0" applyNumberFormat="1"/>
  </cellXfs>
  <cellStyles count="1">
    <cellStyle name="Normal" xfId="0" builtinId="0"/>
  </cellStyles>
  <dxfs count="10">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color theme="0"/>
      </font>
      <fill>
        <patternFill patternType="solid">
          <fgColor theme="0"/>
          <bgColor theme="4"/>
        </patternFill>
      </fill>
      <border>
        <left style="thin">
          <color theme="0"/>
        </left>
        <right style="thin">
          <color theme="0"/>
        </right>
        <top style="thin">
          <color theme="0"/>
        </top>
        <bottom style="thin">
          <color theme="0"/>
        </bottom>
      </border>
    </dxf>
  </dxfs>
  <tableStyles count="1" defaultTableStyle="TableStyleMedium2" defaultPivotStyle="PivotStyleMedium9">
    <tableStyle name="Timeline Style 1" pivot="0" table="0" count="8" xr9:uid="{E645B7CA-7727-4CF5-8CC7-AB2E9412E4C7}">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6795556505021"/>
              <bgColor theme="2"/>
            </patternFill>
          </fill>
        </dxf>
        <dxf>
          <fill>
            <patternFill patternType="solid">
              <fgColor theme="0"/>
              <bgColor rgb="FF00206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1 - Coffee Orders.xlsx]TotalSales!PivotTable1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841E-4AD8-A856-890282EF9609}"/>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841E-4AD8-A856-890282EF9609}"/>
            </c:ext>
          </c:extLst>
        </c:ser>
        <c:ser>
          <c:idx val="2"/>
          <c:order val="2"/>
          <c:tx>
            <c:strRef>
              <c:f>TotalSales!$E$3:$E$4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841E-4AD8-A856-890282EF9609}"/>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841E-4AD8-A856-890282EF9609}"/>
            </c:ext>
          </c:extLst>
        </c:ser>
        <c:dLbls>
          <c:showLegendKey val="0"/>
          <c:showVal val="0"/>
          <c:showCatName val="0"/>
          <c:showSerName val="0"/>
          <c:showPercent val="0"/>
          <c:showBubbleSize val="0"/>
        </c:dLbls>
        <c:marker val="1"/>
        <c:smooth val="0"/>
        <c:axId val="1034338975"/>
        <c:axId val="1047284895"/>
      </c:lineChart>
      <c:catAx>
        <c:axId val="103433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284895"/>
        <c:crosses val="autoZero"/>
        <c:auto val="1"/>
        <c:lblAlgn val="ctr"/>
        <c:lblOffset val="100"/>
        <c:noMultiLvlLbl val="0"/>
      </c:catAx>
      <c:valAx>
        <c:axId val="1047284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Sales (in</a:t>
                </a:r>
                <a:r>
                  <a:rPr lang="en-US" baseline="0"/>
                  <a:t>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33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1 - Coffee Orders.xlsx]SalesBarChart!PivotTable1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FFC0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pivotFmt>
      <c:pivotFmt>
        <c:idx val="5"/>
        <c:spPr>
          <a:solidFill>
            <a:srgbClr val="7030A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rgbClr val="7030A0"/>
          </a:solidFill>
          <a:ln>
            <a:noFill/>
          </a:ln>
          <a:effectLst/>
        </c:spPr>
      </c:pivotFmt>
    </c:pivotFmts>
    <c:plotArea>
      <c:layout/>
      <c:barChart>
        <c:barDir val="bar"/>
        <c:grouping val="clustered"/>
        <c:varyColors val="0"/>
        <c:ser>
          <c:idx val="0"/>
          <c:order val="0"/>
          <c:tx>
            <c:strRef>
              <c:f>SalesBarChart!$B$3</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DF1F-4FAE-B433-C897C671823D}"/>
              </c:ext>
            </c:extLst>
          </c:dPt>
          <c:dPt>
            <c:idx val="1"/>
            <c:invertIfNegative val="0"/>
            <c:bubble3D val="0"/>
            <c:spPr>
              <a:solidFill>
                <a:srgbClr val="7030A0"/>
              </a:solidFill>
              <a:ln>
                <a:noFill/>
              </a:ln>
              <a:effectLst/>
            </c:spPr>
            <c:extLst>
              <c:ext xmlns:c16="http://schemas.microsoft.com/office/drawing/2014/chart" uri="{C3380CC4-5D6E-409C-BE32-E72D297353CC}">
                <c16:uniqueId val="{00000003-DF1F-4FAE-B433-C897C671823D}"/>
              </c:ext>
            </c:extLst>
          </c:dPt>
          <c:cat>
            <c:strRef>
              <c:f>SalesBarChart!$A$4:$A$6</c:f>
              <c:strCache>
                <c:ptCount val="3"/>
                <c:pt idx="0">
                  <c:v>Ireland</c:v>
                </c:pt>
                <c:pt idx="1">
                  <c:v>United Kingdom</c:v>
                </c:pt>
                <c:pt idx="2">
                  <c:v>United States</c:v>
                </c:pt>
              </c:strCache>
            </c:strRef>
          </c:cat>
          <c:val>
            <c:numRef>
              <c:f>SalesBarChart!$B$4:$B$6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5-FDEF-4684-B4EA-597A3205648E}"/>
            </c:ext>
          </c:extLst>
        </c:ser>
        <c:dLbls>
          <c:showLegendKey val="0"/>
          <c:showVal val="0"/>
          <c:showCatName val="0"/>
          <c:showSerName val="0"/>
          <c:showPercent val="0"/>
          <c:showBubbleSize val="0"/>
        </c:dLbls>
        <c:gapWidth val="182"/>
        <c:axId val="284344207"/>
        <c:axId val="980026351"/>
      </c:barChart>
      <c:catAx>
        <c:axId val="284344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26351"/>
        <c:crosses val="autoZero"/>
        <c:auto val="1"/>
        <c:lblAlgn val="ctr"/>
        <c:lblOffset val="100"/>
        <c:noMultiLvlLbl val="0"/>
      </c:catAx>
      <c:valAx>
        <c:axId val="9800263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4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1 - Coffee Orders.xlsx]Top5Customers!PivotTable1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BF15-448B-950C-A71D57F70E51}"/>
            </c:ext>
          </c:extLst>
        </c:ser>
        <c:dLbls>
          <c:dLblPos val="outEnd"/>
          <c:showLegendKey val="0"/>
          <c:showVal val="1"/>
          <c:showCatName val="0"/>
          <c:showSerName val="0"/>
          <c:showPercent val="0"/>
          <c:showBubbleSize val="0"/>
        </c:dLbls>
        <c:gapWidth val="182"/>
        <c:axId val="291910991"/>
        <c:axId val="141117999"/>
      </c:barChart>
      <c:catAx>
        <c:axId val="29191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17999"/>
        <c:crosses val="autoZero"/>
        <c:auto val="1"/>
        <c:lblAlgn val="ctr"/>
        <c:lblOffset val="100"/>
        <c:noMultiLvlLbl val="0"/>
      </c:catAx>
      <c:valAx>
        <c:axId val="1411179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91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12700</xdr:rowOff>
    </xdr:from>
    <xdr:to>
      <xdr:col>26</xdr:col>
      <xdr:colOff>0</xdr:colOff>
      <xdr:row>4</xdr:row>
      <xdr:rowOff>177800</xdr:rowOff>
    </xdr:to>
    <xdr:sp macro="" textlink="">
      <xdr:nvSpPr>
        <xdr:cNvPr id="7" name="Rectangle 6">
          <a:extLst>
            <a:ext uri="{FF2B5EF4-FFF2-40B4-BE49-F238E27FC236}">
              <a16:creationId xmlns:a16="http://schemas.microsoft.com/office/drawing/2014/main" id="{7497B501-1668-51BD-835C-937958CF155D}"/>
            </a:ext>
          </a:extLst>
        </xdr:cNvPr>
        <xdr:cNvSpPr/>
      </xdr:nvSpPr>
      <xdr:spPr>
        <a:xfrm>
          <a:off x="127000" y="76200"/>
          <a:ext cx="15227300" cy="717550"/>
        </a:xfrm>
        <a:prstGeom prst="rect">
          <a:avLst/>
        </a:prstGeom>
        <a:ln w="28575">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COFFEE SALES DASHBOARD</a:t>
          </a:r>
        </a:p>
      </xdr:txBody>
    </xdr:sp>
    <xdr:clientData/>
  </xdr:twoCellAnchor>
  <xdr:twoCellAnchor>
    <xdr:from>
      <xdr:col>1</xdr:col>
      <xdr:colOff>0</xdr:colOff>
      <xdr:row>16</xdr:row>
      <xdr:rowOff>0</xdr:rowOff>
    </xdr:from>
    <xdr:to>
      <xdr:col>16</xdr:col>
      <xdr:colOff>0</xdr:colOff>
      <xdr:row>41</xdr:row>
      <xdr:rowOff>0</xdr:rowOff>
    </xdr:to>
    <xdr:graphicFrame macro="">
      <xdr:nvGraphicFramePr>
        <xdr:cNvPr id="8" name="Chart 7">
          <a:extLst>
            <a:ext uri="{FF2B5EF4-FFF2-40B4-BE49-F238E27FC236}">
              <a16:creationId xmlns:a16="http://schemas.microsoft.com/office/drawing/2014/main" id="{545CD15B-E8A0-43BE-98BE-CAB3AB8B6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0</xdr:colOff>
      <xdr:row>10</xdr:row>
      <xdr:rowOff>0</xdr:rowOff>
    </xdr:from>
    <xdr:to>
      <xdr:col>23</xdr:col>
      <xdr:colOff>0</xdr:colOff>
      <xdr:row>15</xdr:row>
      <xdr:rowOff>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5E2C7CE8-128D-4632-B3EA-81907E90D8D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49000" y="1678781"/>
              <a:ext cx="2428875" cy="89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25</xdr:col>
      <xdr:colOff>549276</xdr:colOff>
      <xdr:row>9</xdr:row>
      <xdr:rowOff>85725</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01FEA3A4-F9AD-4E76-BA9F-9D90D81F391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49000" y="964406"/>
              <a:ext cx="4192589" cy="618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127000</xdr:colOff>
      <xdr:row>9</xdr:row>
      <xdr:rowOff>180975</xdr:rowOff>
    </xdr:from>
    <xdr:to>
      <xdr:col>25</xdr:col>
      <xdr:colOff>577850</xdr:colOff>
      <xdr:row>15</xdr:row>
      <xdr:rowOff>0</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54935A8E-5531-4A7D-AF01-8E10746E3CD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601700" y="1677988"/>
              <a:ext cx="1671638" cy="893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6</xdr:row>
      <xdr:rowOff>0</xdr:rowOff>
    </xdr:from>
    <xdr:to>
      <xdr:col>18</xdr:col>
      <xdr:colOff>361950</xdr:colOff>
      <xdr:row>15</xdr:row>
      <xdr:rowOff>12700</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AB0562C4-6ADF-42D4-B7D6-790D34B3CB7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063" y="964406"/>
              <a:ext cx="10684668" cy="161686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133350</xdr:colOff>
      <xdr:row>16</xdr:row>
      <xdr:rowOff>0</xdr:rowOff>
    </xdr:from>
    <xdr:to>
      <xdr:col>26</xdr:col>
      <xdr:colOff>1</xdr:colOff>
      <xdr:row>27</xdr:row>
      <xdr:rowOff>88900</xdr:rowOff>
    </xdr:to>
    <xdr:graphicFrame macro="">
      <xdr:nvGraphicFramePr>
        <xdr:cNvPr id="13" name="Chart 12">
          <a:extLst>
            <a:ext uri="{FF2B5EF4-FFF2-40B4-BE49-F238E27FC236}">
              <a16:creationId xmlns:a16="http://schemas.microsoft.com/office/drawing/2014/main" id="{1FE29BB7-683E-4F81-8E7B-8873FB312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146050</xdr:colOff>
      <xdr:row>28</xdr:row>
      <xdr:rowOff>82550</xdr:rowOff>
    </xdr:from>
    <xdr:to>
      <xdr:col>26</xdr:col>
      <xdr:colOff>0</xdr:colOff>
      <xdr:row>40</xdr:row>
      <xdr:rowOff>120650</xdr:rowOff>
    </xdr:to>
    <xdr:graphicFrame macro="">
      <xdr:nvGraphicFramePr>
        <xdr:cNvPr id="14" name="Chart 13">
          <a:extLst>
            <a:ext uri="{FF2B5EF4-FFF2-40B4-BE49-F238E27FC236}">
              <a16:creationId xmlns:a16="http://schemas.microsoft.com/office/drawing/2014/main" id="{225E87BF-938D-42C6-9CEC-37B7583CD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lla Koh" refreshedDate="45176.792136574077" createdVersion="8" refreshedVersion="8" minRefreshableVersion="3" recordCount="1000" xr:uid="{125D084B-0362-435D-8DF9-3DD60804825E}">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08333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87FB99-9F7D-4E6A-B083-363733698E95}"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Total Sales" fld="12" baseField="0" baseItem="0"/>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CCBC19-ACF5-4AD9-A1E0-166E9CA12CC6}"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1" numFmtId="165"/>
  </dataFields>
  <chartFormats count="3">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76F6EC-3008-4B8C-A7E9-C5D2C1F7CAD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55" numFmtId="165"/>
  </dataFields>
  <chartFormats count="3">
    <chartFormat chart="4"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CC4909E-BA98-4032-BE02-CC5E01484E9D}" sourceName="Size">
  <pivotTables>
    <pivotTable tabId="18" name="PivotTable1"/>
    <pivotTable tabId="19" name="PivotTable1"/>
    <pivotTable tabId="20" name="PivotTable1"/>
  </pivotTables>
  <data>
    <tabular pivotCacheId="170833337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878C34E-5F8B-4F53-BF84-E2AE588758FB}" sourceName="Roast Type Name">
  <pivotTables>
    <pivotTable tabId="18" name="PivotTable1"/>
    <pivotTable tabId="19" name="PivotTable1"/>
    <pivotTable tabId="20" name="PivotTable1"/>
  </pivotTables>
  <data>
    <tabular pivotCacheId="170833337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810CB0E-0411-468E-85A2-D228B3FD2E15}" sourceName="Loyalty Card">
  <pivotTables>
    <pivotTable tabId="18" name="PivotTable1"/>
    <pivotTable tabId="19" name="PivotTable1"/>
    <pivotTable tabId="20" name="PivotTable1"/>
  </pivotTables>
  <data>
    <tabular pivotCacheId="17083333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E46C169-C6A7-4362-BF4F-5B30C06EEC92}" cache="Slicer_Size" caption="Size" columnCount="2" style="SlicerStyleDark1" rowHeight="241300"/>
  <slicer name="Roast Type Name" xr10:uid="{B5900640-30A8-4ADC-9872-8FA3C4076D8A}" cache="Slicer_Roast_Type_Name" caption="Roast Type Name" columnCount="3" style="SlicerStyleDark1" rowHeight="241300"/>
  <slicer name="Loyalty Card" xr10:uid="{49C12ECD-74AB-46A2-A111-D6091B13F3B6}"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DDEE5D-C1DB-4B7A-8CBB-F1CF7B41A0C0}" name="Orders" displayName="Orders" ref="A1:P1001" totalsRowShown="0" headerRowDxfId="7">
  <autoFilter ref="A1:P1001" xr:uid="{D0DDEE5D-C1DB-4B7A-8CBB-F1CF7B41A0C0}"/>
  <tableColumns count="16">
    <tableColumn id="1" xr3:uid="{9B697A7B-BCE8-4FAD-A5D7-BE9F66327AE0}" name="Order ID" dataDxfId="6"/>
    <tableColumn id="2" xr3:uid="{7630570D-E581-490B-9B86-B2CB98101569}" name="Order Date" dataDxfId="5"/>
    <tableColumn id="3" xr3:uid="{C04E6A6E-0BE4-4B60-B76D-77E5AC80F9C1}" name="Customer ID" dataDxfId="4"/>
    <tableColumn id="4" xr3:uid="{78D79C2F-E902-4EF5-84EA-A57B273B8EF0}" name="Product ID"/>
    <tableColumn id="5" xr3:uid="{AB58565F-A0DB-44DD-AA34-AF4BF3C3B702}" name="Quantity" dataDxfId="3"/>
    <tableColumn id="6" xr3:uid="{46B7AE3C-E943-4DDF-8011-FA708A235001}" name="Customer Name" dataDxfId="2">
      <calculatedColumnFormula>_xlfn.XLOOKUP(orders!C2,customers!$A$1:$A$1001,customers!$B$1:$B$1001,,0)</calculatedColumnFormula>
    </tableColumn>
    <tableColumn id="7" xr3:uid="{CE7E080E-6EB4-4BEC-8D53-6F1FA23400B9}" name="Email" dataDxfId="1">
      <calculatedColumnFormula>IF(_xlfn.XLOOKUP(C2,customers!$A$1:$A$1001,customers!$C$1:$C$1001,,0)=0,"",_xlfn.XLOOKUP(C2,customers!$A$1:$A$1001,customers!$C$1:$C$1001,,0))</calculatedColumnFormula>
    </tableColumn>
    <tableColumn id="8" xr3:uid="{24D019AA-35A7-4265-B951-DE2CB24F3951}" name="Country" dataDxfId="0">
      <calculatedColumnFormula>_xlfn.XLOOKUP(C2,customers!$A:$A,customers!$G:$G,,0)</calculatedColumnFormula>
    </tableColumn>
    <tableColumn id="9" xr3:uid="{7DBC0E43-B160-48BC-A42B-C32AD1025B7B}" name="Coffee Type">
      <calculatedColumnFormula>INDEX(products!$A$1:$G$49,MATCH(orders!$D2,products!$A$1:$A$49,0),MATCH(orders!I$1,products!$A$1:$G$1,0))</calculatedColumnFormula>
    </tableColumn>
    <tableColumn id="10" xr3:uid="{FDC04FA4-1A94-44E7-9067-E8DA0B4E7CF8}" name="Roast Type">
      <calculatedColumnFormula>INDEX(products!$A$1:$G$49,MATCH(orders!$D2,products!$A$1:$A$49,0),MATCH(orders!J$1,products!$A$1:$G$1,0))</calculatedColumnFormula>
    </tableColumn>
    <tableColumn id="11" xr3:uid="{ED831315-8ADC-4F0B-9435-53F5ADCB55CA}" name="Size">
      <calculatedColumnFormula>INDEX(products!$A$1:$G$49,MATCH(orders!$D2,products!$A$1:$A$49,0),MATCH(orders!K$1,products!$A$1:$G$1,0))</calculatedColumnFormula>
    </tableColumn>
    <tableColumn id="12" xr3:uid="{0F23630A-8E63-4E21-9467-2FE894CBB02A}" name="Unit Price">
      <calculatedColumnFormula>INDEX(products!$A$1:$G$49,MATCH(orders!$D2,products!$A$1:$A$49,0),MATCH(orders!L$1,products!$A$1:$G$1,0))</calculatedColumnFormula>
    </tableColumn>
    <tableColumn id="13" xr3:uid="{11CFCD26-44C7-44E0-9981-62E7F85A6CCC}" name="Sales">
      <calculatedColumnFormula>L2*E2</calculatedColumnFormula>
    </tableColumn>
    <tableColumn id="14" xr3:uid="{B8A42E2B-D700-4D39-AA00-49D0D77F7187}" name="Coffee Type Name">
      <calculatedColumnFormula>IF(I2="Rob","Robusta",IF(I2="Ara","Arabica",IF(I2="Exc","Excelsa",IF(I2="Lib","Liberica",""))))</calculatedColumnFormula>
    </tableColumn>
    <tableColumn id="15" xr3:uid="{E87DB2F6-A0F2-45BC-8AB3-93E9B10E4028}" name="Roast Type Name">
      <calculatedColumnFormula>IF(J2="L","Light",IF(J2="M","Medium",IF(J2="D","Dark","")))</calculatedColumnFormula>
    </tableColumn>
    <tableColumn id="16" xr3:uid="{010C6C2F-774E-454A-AE2B-CEE236DB105C}" name="Loyalty Card">
      <calculatedColumnFormula>_xlfn.XLOOKUP(C2,customers!$A$1:$A$1001,customers!$I$1:$I$1001,,0,)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ADC48EC-1DA9-4A0F-88D2-FF5D824F5B5B}" sourceName="Order Date">
  <pivotTables>
    <pivotTable tabId="18" name="PivotTable1"/>
    <pivotTable tabId="19" name="PivotTable1"/>
    <pivotTable tabId="20" name="PivotTable1"/>
  </pivotTables>
  <state minimalRefreshVersion="6" lastRefreshVersion="6" pivotCacheId="170833337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C410AF5-D122-4B45-BFFD-40CE6378163E}" cache="NativeTimeline_Order_Date" caption="Order Date" level="2" selectionLevel="2" scrollPosition="2019-07-30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60BE2-ED32-449B-B817-07BC8D6C67F8}">
  <dimension ref="A1"/>
  <sheetViews>
    <sheetView tabSelected="1" zoomScale="80" zoomScaleNormal="80" workbookViewId="0">
      <selection activeCell="AD21" sqref="AD21"/>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9B04D-7CC3-4212-8D01-C72E733C4B26}">
  <dimension ref="A3:F48"/>
  <sheetViews>
    <sheetView workbookViewId="0">
      <selection activeCell="E33" sqref="E33"/>
    </sheetView>
  </sheetViews>
  <sheetFormatPr defaultRowHeight="14.5" x14ac:dyDescent="0.35"/>
  <cols>
    <col min="1" max="1" width="12.54296875" bestFit="1" customWidth="1"/>
    <col min="2" max="2" width="20.90625" bestFit="1" customWidth="1"/>
    <col min="3" max="3" width="18.453125" bestFit="1" customWidth="1"/>
    <col min="4" max="6" width="7.81640625" bestFit="1" customWidth="1"/>
    <col min="7" max="7" width="10.7265625" bestFit="1" customWidth="1"/>
  </cols>
  <sheetData>
    <row r="3" spans="1:6" x14ac:dyDescent="0.35">
      <c r="A3" s="4" t="s">
        <v>6221</v>
      </c>
      <c r="C3" s="4" t="s">
        <v>6196</v>
      </c>
    </row>
    <row r="4" spans="1:6" x14ac:dyDescent="0.35">
      <c r="A4" s="4" t="s">
        <v>6198</v>
      </c>
      <c r="B4" s="4" t="s">
        <v>6199</v>
      </c>
      <c r="C4" t="s">
        <v>6217</v>
      </c>
      <c r="D4" t="s">
        <v>6218</v>
      </c>
      <c r="E4" t="s">
        <v>6219</v>
      </c>
      <c r="F4" t="s">
        <v>6220</v>
      </c>
    </row>
    <row r="5" spans="1:6" x14ac:dyDescent="0.35">
      <c r="A5" t="s">
        <v>6200</v>
      </c>
      <c r="B5" t="s">
        <v>6201</v>
      </c>
      <c r="C5">
        <v>186.85499999999999</v>
      </c>
      <c r="D5">
        <v>305.97000000000003</v>
      </c>
      <c r="E5">
        <v>213.15999999999997</v>
      </c>
      <c r="F5">
        <v>123</v>
      </c>
    </row>
    <row r="6" spans="1:6" x14ac:dyDescent="0.35">
      <c r="B6" t="s">
        <v>6202</v>
      </c>
      <c r="C6">
        <v>251.96499999999997</v>
      </c>
      <c r="D6">
        <v>129.46</v>
      </c>
      <c r="E6">
        <v>434.03999999999996</v>
      </c>
      <c r="F6">
        <v>171.93999999999997</v>
      </c>
    </row>
    <row r="7" spans="1:6" x14ac:dyDescent="0.35">
      <c r="B7" t="s">
        <v>6203</v>
      </c>
      <c r="C7">
        <v>224.94499999999999</v>
      </c>
      <c r="D7">
        <v>349.12</v>
      </c>
      <c r="E7">
        <v>321.04000000000002</v>
      </c>
      <c r="F7">
        <v>126.035</v>
      </c>
    </row>
    <row r="8" spans="1:6" x14ac:dyDescent="0.35">
      <c r="B8" t="s">
        <v>6204</v>
      </c>
      <c r="C8">
        <v>307.12</v>
      </c>
      <c r="D8">
        <v>681.07499999999993</v>
      </c>
      <c r="E8">
        <v>533.70499999999993</v>
      </c>
      <c r="F8">
        <v>158.85</v>
      </c>
    </row>
    <row r="9" spans="1:6" x14ac:dyDescent="0.35">
      <c r="B9" t="s">
        <v>6205</v>
      </c>
      <c r="C9">
        <v>53.664999999999992</v>
      </c>
      <c r="D9">
        <v>83.025000000000006</v>
      </c>
      <c r="E9">
        <v>193.83499999999998</v>
      </c>
      <c r="F9">
        <v>68.039999999999992</v>
      </c>
    </row>
    <row r="10" spans="1:6" x14ac:dyDescent="0.35">
      <c r="B10" t="s">
        <v>6206</v>
      </c>
      <c r="C10">
        <v>163.01999999999998</v>
      </c>
      <c r="D10">
        <v>678.3599999999999</v>
      </c>
      <c r="E10">
        <v>171.04500000000002</v>
      </c>
      <c r="F10">
        <v>372.255</v>
      </c>
    </row>
    <row r="11" spans="1:6" x14ac:dyDescent="0.35">
      <c r="B11" t="s">
        <v>6207</v>
      </c>
      <c r="C11">
        <v>345.02</v>
      </c>
      <c r="D11">
        <v>273.86999999999995</v>
      </c>
      <c r="E11">
        <v>184.12999999999997</v>
      </c>
      <c r="F11">
        <v>201.11499999999998</v>
      </c>
    </row>
    <row r="12" spans="1:6" x14ac:dyDescent="0.35">
      <c r="B12" t="s">
        <v>6208</v>
      </c>
      <c r="C12">
        <v>334.89</v>
      </c>
      <c r="D12">
        <v>70.95</v>
      </c>
      <c r="E12">
        <v>134.23000000000002</v>
      </c>
      <c r="F12">
        <v>166.27499999999998</v>
      </c>
    </row>
    <row r="13" spans="1:6" x14ac:dyDescent="0.35">
      <c r="B13" t="s">
        <v>6209</v>
      </c>
      <c r="C13">
        <v>178.70999999999998</v>
      </c>
      <c r="D13">
        <v>166.1</v>
      </c>
      <c r="E13">
        <v>439.30999999999995</v>
      </c>
      <c r="F13">
        <v>492.9</v>
      </c>
    </row>
    <row r="14" spans="1:6" x14ac:dyDescent="0.35">
      <c r="B14" t="s">
        <v>6210</v>
      </c>
      <c r="C14">
        <v>301.98500000000001</v>
      </c>
      <c r="D14">
        <v>153.76499999999999</v>
      </c>
      <c r="E14">
        <v>215.55499999999998</v>
      </c>
      <c r="F14">
        <v>213.66499999999999</v>
      </c>
    </row>
    <row r="15" spans="1:6" x14ac:dyDescent="0.35">
      <c r="B15" t="s">
        <v>6211</v>
      </c>
      <c r="C15">
        <v>312.83499999999998</v>
      </c>
      <c r="D15">
        <v>63.249999999999993</v>
      </c>
      <c r="E15">
        <v>350.89500000000004</v>
      </c>
      <c r="F15">
        <v>96.405000000000001</v>
      </c>
    </row>
    <row r="16" spans="1:6" x14ac:dyDescent="0.35">
      <c r="B16" t="s">
        <v>6212</v>
      </c>
      <c r="C16">
        <v>265.62</v>
      </c>
      <c r="D16">
        <v>526.51499999999987</v>
      </c>
      <c r="E16">
        <v>187.06</v>
      </c>
      <c r="F16">
        <v>210.58999999999997</v>
      </c>
    </row>
    <row r="17" spans="1:6" x14ac:dyDescent="0.35">
      <c r="A17" t="s">
        <v>6213</v>
      </c>
      <c r="B17" t="s">
        <v>6201</v>
      </c>
      <c r="C17">
        <v>47.25</v>
      </c>
      <c r="D17">
        <v>65.805000000000007</v>
      </c>
      <c r="E17">
        <v>274.67500000000001</v>
      </c>
      <c r="F17">
        <v>179.22</v>
      </c>
    </row>
    <row r="18" spans="1:6" x14ac:dyDescent="0.35">
      <c r="B18" t="s">
        <v>6202</v>
      </c>
      <c r="C18">
        <v>745.44999999999993</v>
      </c>
      <c r="D18">
        <v>428.88499999999999</v>
      </c>
      <c r="E18">
        <v>194.17499999999998</v>
      </c>
      <c r="F18">
        <v>429.82999999999993</v>
      </c>
    </row>
    <row r="19" spans="1:6" x14ac:dyDescent="0.35">
      <c r="B19" t="s">
        <v>6203</v>
      </c>
      <c r="C19">
        <v>130.47</v>
      </c>
      <c r="D19">
        <v>271.48500000000001</v>
      </c>
      <c r="E19">
        <v>281.20499999999998</v>
      </c>
      <c r="F19">
        <v>231.63000000000002</v>
      </c>
    </row>
    <row r="20" spans="1:6" x14ac:dyDescent="0.35">
      <c r="B20" t="s">
        <v>6204</v>
      </c>
      <c r="C20">
        <v>27</v>
      </c>
      <c r="D20">
        <v>347.26</v>
      </c>
      <c r="E20">
        <v>147.51</v>
      </c>
      <c r="F20">
        <v>240.04</v>
      </c>
    </row>
    <row r="21" spans="1:6" x14ac:dyDescent="0.35">
      <c r="B21" t="s">
        <v>6205</v>
      </c>
      <c r="C21">
        <v>255.11499999999995</v>
      </c>
      <c r="D21">
        <v>541.73</v>
      </c>
      <c r="E21">
        <v>83.43</v>
      </c>
      <c r="F21">
        <v>59.079999999999991</v>
      </c>
    </row>
    <row r="22" spans="1:6" x14ac:dyDescent="0.35">
      <c r="B22" t="s">
        <v>6206</v>
      </c>
      <c r="C22">
        <v>584.78999999999985</v>
      </c>
      <c r="D22">
        <v>357.42999999999995</v>
      </c>
      <c r="E22">
        <v>355.34</v>
      </c>
      <c r="F22">
        <v>140.88</v>
      </c>
    </row>
    <row r="23" spans="1:6" x14ac:dyDescent="0.35">
      <c r="B23" t="s">
        <v>6207</v>
      </c>
      <c r="C23">
        <v>430.62</v>
      </c>
      <c r="D23">
        <v>227.42500000000001</v>
      </c>
      <c r="E23">
        <v>236.315</v>
      </c>
      <c r="F23">
        <v>414.58499999999992</v>
      </c>
    </row>
    <row r="24" spans="1:6" x14ac:dyDescent="0.35">
      <c r="B24" t="s">
        <v>6208</v>
      </c>
      <c r="C24">
        <v>22.5</v>
      </c>
      <c r="D24">
        <v>77.72</v>
      </c>
      <c r="E24">
        <v>60.5</v>
      </c>
      <c r="F24">
        <v>139.67999999999998</v>
      </c>
    </row>
    <row r="25" spans="1:6" x14ac:dyDescent="0.35">
      <c r="B25" t="s">
        <v>6209</v>
      </c>
      <c r="C25">
        <v>126.14999999999999</v>
      </c>
      <c r="D25">
        <v>195.11</v>
      </c>
      <c r="E25">
        <v>89.13</v>
      </c>
      <c r="F25">
        <v>302.65999999999997</v>
      </c>
    </row>
    <row r="26" spans="1:6" x14ac:dyDescent="0.35">
      <c r="B26" t="s">
        <v>6210</v>
      </c>
      <c r="C26">
        <v>376.03</v>
      </c>
      <c r="D26">
        <v>523.24</v>
      </c>
      <c r="E26">
        <v>440.96499999999997</v>
      </c>
      <c r="F26">
        <v>174.46999999999997</v>
      </c>
    </row>
    <row r="27" spans="1:6" x14ac:dyDescent="0.35">
      <c r="B27" t="s">
        <v>6211</v>
      </c>
      <c r="C27">
        <v>515.17999999999995</v>
      </c>
      <c r="D27">
        <v>142.56</v>
      </c>
      <c r="E27">
        <v>347.03999999999996</v>
      </c>
      <c r="F27">
        <v>104.08499999999999</v>
      </c>
    </row>
    <row r="28" spans="1:6" x14ac:dyDescent="0.35">
      <c r="B28" t="s">
        <v>6212</v>
      </c>
      <c r="C28">
        <v>95.859999999999985</v>
      </c>
      <c r="D28">
        <v>484.76</v>
      </c>
      <c r="E28">
        <v>94.17</v>
      </c>
      <c r="F28">
        <v>77.10499999999999</v>
      </c>
    </row>
    <row r="29" spans="1:6" x14ac:dyDescent="0.35">
      <c r="A29" t="s">
        <v>6214</v>
      </c>
      <c r="B29" t="s">
        <v>6201</v>
      </c>
      <c r="C29">
        <v>258.34500000000003</v>
      </c>
      <c r="D29">
        <v>139.625</v>
      </c>
      <c r="E29">
        <v>279.52000000000004</v>
      </c>
      <c r="F29">
        <v>160.19499999999999</v>
      </c>
    </row>
    <row r="30" spans="1:6" x14ac:dyDescent="0.35">
      <c r="B30" t="s">
        <v>6202</v>
      </c>
      <c r="C30">
        <v>342.2</v>
      </c>
      <c r="D30">
        <v>284.24999999999994</v>
      </c>
      <c r="E30">
        <v>251.83</v>
      </c>
      <c r="F30">
        <v>80.550000000000011</v>
      </c>
    </row>
    <row r="31" spans="1:6" x14ac:dyDescent="0.35">
      <c r="B31" t="s">
        <v>6203</v>
      </c>
      <c r="C31">
        <v>418.30499999999989</v>
      </c>
      <c r="D31">
        <v>468.125</v>
      </c>
      <c r="E31">
        <v>405.05500000000006</v>
      </c>
      <c r="F31">
        <v>253.15499999999997</v>
      </c>
    </row>
    <row r="32" spans="1:6" x14ac:dyDescent="0.35">
      <c r="B32" t="s">
        <v>6204</v>
      </c>
      <c r="C32">
        <v>102.32999999999998</v>
      </c>
      <c r="D32">
        <v>242.14000000000001</v>
      </c>
      <c r="E32">
        <v>554.875</v>
      </c>
      <c r="F32">
        <v>106.23999999999998</v>
      </c>
    </row>
    <row r="33" spans="1:6" x14ac:dyDescent="0.35">
      <c r="B33" t="s">
        <v>6205</v>
      </c>
      <c r="C33">
        <v>234.71999999999997</v>
      </c>
      <c r="D33">
        <v>133.08000000000001</v>
      </c>
      <c r="E33">
        <v>267.2</v>
      </c>
      <c r="F33">
        <v>272.68999999999994</v>
      </c>
    </row>
    <row r="34" spans="1:6" x14ac:dyDescent="0.35">
      <c r="B34" t="s">
        <v>6206</v>
      </c>
      <c r="C34">
        <v>430.39</v>
      </c>
      <c r="D34">
        <v>136.20500000000001</v>
      </c>
      <c r="E34">
        <v>209.6</v>
      </c>
      <c r="F34">
        <v>88.334999999999994</v>
      </c>
    </row>
    <row r="35" spans="1:6" x14ac:dyDescent="0.35">
      <c r="B35" t="s">
        <v>6207</v>
      </c>
      <c r="C35">
        <v>109.005</v>
      </c>
      <c r="D35">
        <v>393.57499999999999</v>
      </c>
      <c r="E35">
        <v>61.034999999999997</v>
      </c>
      <c r="F35">
        <v>199.48999999999998</v>
      </c>
    </row>
    <row r="36" spans="1:6" x14ac:dyDescent="0.35">
      <c r="B36" t="s">
        <v>6208</v>
      </c>
      <c r="C36">
        <v>287.52499999999998</v>
      </c>
      <c r="D36">
        <v>288.67</v>
      </c>
      <c r="E36">
        <v>125.58</v>
      </c>
      <c r="F36">
        <v>374.13499999999999</v>
      </c>
    </row>
    <row r="37" spans="1:6" x14ac:dyDescent="0.35">
      <c r="B37" t="s">
        <v>6209</v>
      </c>
      <c r="C37">
        <v>840.92999999999984</v>
      </c>
      <c r="D37">
        <v>409.875</v>
      </c>
      <c r="E37">
        <v>171.32999999999998</v>
      </c>
      <c r="F37">
        <v>221.43999999999997</v>
      </c>
    </row>
    <row r="38" spans="1:6" x14ac:dyDescent="0.35">
      <c r="B38" t="s">
        <v>6210</v>
      </c>
      <c r="C38">
        <v>299.07</v>
      </c>
      <c r="D38">
        <v>260.32499999999999</v>
      </c>
      <c r="E38">
        <v>584.64</v>
      </c>
      <c r="F38">
        <v>256.36500000000001</v>
      </c>
    </row>
    <row r="39" spans="1:6" x14ac:dyDescent="0.35">
      <c r="B39" t="s">
        <v>6211</v>
      </c>
      <c r="C39">
        <v>323.32499999999999</v>
      </c>
      <c r="D39">
        <v>565.57000000000005</v>
      </c>
      <c r="E39">
        <v>537.80999999999995</v>
      </c>
      <c r="F39">
        <v>189.47499999999999</v>
      </c>
    </row>
    <row r="40" spans="1:6" x14ac:dyDescent="0.35">
      <c r="B40" t="s">
        <v>6212</v>
      </c>
      <c r="C40">
        <v>399.48499999999996</v>
      </c>
      <c r="D40">
        <v>148.19999999999999</v>
      </c>
      <c r="E40">
        <v>388.21999999999997</v>
      </c>
      <c r="F40">
        <v>212.07499999999999</v>
      </c>
    </row>
    <row r="41" spans="1:6" x14ac:dyDescent="0.35">
      <c r="A41" t="s">
        <v>6215</v>
      </c>
      <c r="B41" t="s">
        <v>6201</v>
      </c>
      <c r="C41">
        <v>112.69499999999999</v>
      </c>
      <c r="D41">
        <v>166.32</v>
      </c>
      <c r="E41">
        <v>843.71499999999992</v>
      </c>
      <c r="F41">
        <v>146.685</v>
      </c>
    </row>
    <row r="42" spans="1:6" x14ac:dyDescent="0.35">
      <c r="B42" t="s">
        <v>6202</v>
      </c>
      <c r="C42">
        <v>114.87999999999998</v>
      </c>
      <c r="D42">
        <v>133.815</v>
      </c>
      <c r="E42">
        <v>91.175000000000011</v>
      </c>
      <c r="F42">
        <v>53.759999999999991</v>
      </c>
    </row>
    <row r="43" spans="1:6" x14ac:dyDescent="0.35">
      <c r="B43" t="s">
        <v>6203</v>
      </c>
      <c r="C43">
        <v>277.76</v>
      </c>
      <c r="D43">
        <v>175.41</v>
      </c>
      <c r="E43">
        <v>462.50999999999993</v>
      </c>
      <c r="F43">
        <v>399.52499999999998</v>
      </c>
    </row>
    <row r="44" spans="1:6" x14ac:dyDescent="0.35">
      <c r="B44" t="s">
        <v>6204</v>
      </c>
      <c r="C44">
        <v>197.89499999999998</v>
      </c>
      <c r="D44">
        <v>289.755</v>
      </c>
      <c r="E44">
        <v>88.545000000000002</v>
      </c>
      <c r="F44">
        <v>200.25499999999997</v>
      </c>
    </row>
    <row r="45" spans="1:6" x14ac:dyDescent="0.35">
      <c r="B45" t="s">
        <v>6205</v>
      </c>
      <c r="C45">
        <v>193.11499999999998</v>
      </c>
      <c r="D45">
        <v>212.49499999999998</v>
      </c>
      <c r="E45">
        <v>292.29000000000002</v>
      </c>
      <c r="F45">
        <v>304.46999999999997</v>
      </c>
    </row>
    <row r="46" spans="1:6" x14ac:dyDescent="0.35">
      <c r="B46" t="s">
        <v>6206</v>
      </c>
      <c r="C46">
        <v>179.79</v>
      </c>
      <c r="D46">
        <v>426.2</v>
      </c>
      <c r="E46">
        <v>170.08999999999997</v>
      </c>
      <c r="F46">
        <v>379.31</v>
      </c>
    </row>
    <row r="47" spans="1:6" x14ac:dyDescent="0.35">
      <c r="B47" t="s">
        <v>6207</v>
      </c>
      <c r="C47">
        <v>247.28999999999996</v>
      </c>
      <c r="D47">
        <v>246.685</v>
      </c>
      <c r="E47">
        <v>271.05499999999995</v>
      </c>
      <c r="F47">
        <v>141.69999999999999</v>
      </c>
    </row>
    <row r="48" spans="1:6" x14ac:dyDescent="0.35">
      <c r="B48" t="s">
        <v>6208</v>
      </c>
      <c r="C48">
        <v>116.39499999999998</v>
      </c>
      <c r="D48">
        <v>41.25</v>
      </c>
      <c r="E48">
        <v>15.54</v>
      </c>
      <c r="F4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7FFEB-DBAA-41EB-B751-ED00617CAA86}">
  <dimension ref="A3:B6"/>
  <sheetViews>
    <sheetView workbookViewId="0">
      <selection activeCell="B5" sqref="B5"/>
    </sheetView>
  </sheetViews>
  <sheetFormatPr defaultRowHeight="14.5" x14ac:dyDescent="0.35"/>
  <cols>
    <col min="1" max="1" width="14.1796875" bestFit="1" customWidth="1"/>
    <col min="2" max="2" width="11.26953125" bestFit="1" customWidth="1"/>
    <col min="3" max="3" width="7.453125" bestFit="1" customWidth="1"/>
    <col min="4" max="4" width="7.7265625" bestFit="1" customWidth="1"/>
    <col min="5" max="5" width="8.81640625" bestFit="1" customWidth="1"/>
    <col min="6" max="6" width="7.81640625" bestFit="1" customWidth="1"/>
    <col min="7" max="7" width="10.7265625" bestFit="1" customWidth="1"/>
  </cols>
  <sheetData>
    <row r="3" spans="1:2" x14ac:dyDescent="0.35">
      <c r="A3" s="4" t="s">
        <v>7</v>
      </c>
      <c r="B3" t="s">
        <v>6216</v>
      </c>
    </row>
    <row r="4" spans="1:2" x14ac:dyDescent="0.35">
      <c r="A4" t="s">
        <v>318</v>
      </c>
      <c r="B4" s="5">
        <v>6696.8649999999989</v>
      </c>
    </row>
    <row r="5" spans="1:2" x14ac:dyDescent="0.35">
      <c r="A5" t="s">
        <v>28</v>
      </c>
      <c r="B5" s="5">
        <v>2798.5050000000001</v>
      </c>
    </row>
    <row r="6" spans="1:2" x14ac:dyDescent="0.35">
      <c r="A6" t="s">
        <v>19</v>
      </c>
      <c r="B6" s="5">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A9735-0F39-4370-96E6-FE2CA5B3C31E}">
  <dimension ref="A3:B8"/>
  <sheetViews>
    <sheetView workbookViewId="0">
      <selection activeCell="A3" sqref="A3"/>
    </sheetView>
  </sheetViews>
  <sheetFormatPr defaultRowHeight="14.5" x14ac:dyDescent="0.35"/>
  <cols>
    <col min="1" max="1" width="16.7265625" bestFit="1" customWidth="1"/>
    <col min="2" max="2" width="11.26953125" bestFit="1" customWidth="1"/>
    <col min="3" max="3" width="11.54296875" bestFit="1" customWidth="1"/>
    <col min="4" max="4" width="7.7265625" bestFit="1" customWidth="1"/>
    <col min="5" max="5" width="8.81640625" bestFit="1" customWidth="1"/>
    <col min="6" max="6" width="7.81640625" bestFit="1" customWidth="1"/>
    <col min="7" max="7" width="10.7265625" bestFit="1" customWidth="1"/>
  </cols>
  <sheetData>
    <row r="3" spans="1:2" x14ac:dyDescent="0.35">
      <c r="A3" s="4" t="s">
        <v>4</v>
      </c>
      <c r="B3" t="s">
        <v>6216</v>
      </c>
    </row>
    <row r="4" spans="1:2" x14ac:dyDescent="0.35">
      <c r="A4" t="s">
        <v>3753</v>
      </c>
      <c r="B4" s="5">
        <v>278.01</v>
      </c>
    </row>
    <row r="5" spans="1:2" x14ac:dyDescent="0.35">
      <c r="A5" t="s">
        <v>1598</v>
      </c>
      <c r="B5" s="5">
        <v>281.67499999999995</v>
      </c>
    </row>
    <row r="6" spans="1:2" x14ac:dyDescent="0.35">
      <c r="A6" t="s">
        <v>2587</v>
      </c>
      <c r="B6" s="5">
        <v>289.11</v>
      </c>
    </row>
    <row r="7" spans="1:2" x14ac:dyDescent="0.35">
      <c r="A7" t="s">
        <v>5765</v>
      </c>
      <c r="B7" s="5">
        <v>307.04499999999996</v>
      </c>
    </row>
    <row r="8" spans="1:2" x14ac:dyDescent="0.35">
      <c r="A8" t="s">
        <v>5114</v>
      </c>
      <c r="B8" s="5">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J2" sqref="J2"/>
    </sheetView>
  </sheetViews>
  <sheetFormatPr defaultRowHeight="14.5" x14ac:dyDescent="0.35"/>
  <cols>
    <col min="1" max="1" width="16.54296875" bestFit="1" customWidth="1"/>
    <col min="2" max="2" width="12" customWidth="1"/>
    <col min="3" max="3" width="17.453125" bestFit="1" customWidth="1"/>
    <col min="4" max="4" width="11.36328125" customWidth="1"/>
    <col min="5" max="5" width="9.81640625" customWidth="1"/>
    <col min="6" max="6" width="22.1796875" bestFit="1" customWidth="1"/>
    <col min="7" max="7" width="36.1796875" bestFit="1" customWidth="1"/>
    <col min="8" max="8" width="14.1796875" bestFit="1" customWidth="1"/>
    <col min="9" max="9" width="12.453125" customWidth="1"/>
    <col min="10" max="10" width="11.7265625" customWidth="1"/>
    <col min="11" max="11" width="5.90625" customWidth="1"/>
    <col min="12" max="12" width="10.6328125" customWidth="1"/>
    <col min="13" max="13" width="6.81640625" customWidth="1"/>
    <col min="14" max="14" width="17.90625" customWidth="1"/>
    <col min="15" max="15" width="17.1796875" customWidth="1"/>
    <col min="16" max="16" width="12.7265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f>L2*E2</f>
        <v>19.899999999999999</v>
      </c>
      <c r="N2" t="str">
        <f>IF(I2="Rob","Robusta",IF(I2="Ara","Arabica",IF(I2="Exc","Excelsa",IF(I2="Lib","Liberica",""))))</f>
        <v>Robusta</v>
      </c>
      <c r="O2" t="str">
        <f>IF(J2="L","Light",IF(J2="M","Medium",IF(J2="D","Dark","")))</f>
        <v>Medium</v>
      </c>
      <c r="P2" t="str">
        <f>_xlfn.XLOOKUP(C2,customers!$A$1:$A$1001,customers!$I$1:$I$1001,,0,)</f>
        <v>Yes</v>
      </c>
    </row>
    <row r="3" spans="1:16" x14ac:dyDescent="0.3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_xlfn.XLOOKUP(C3,customers!$A:$A,customers!$G:$G,,0)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f t="shared" ref="M3:M66" si="0">L3*E3</f>
        <v>41.25</v>
      </c>
      <c r="N3" t="str">
        <f t="shared" ref="N3:N66" si="1">IF(I3="Rob","Robusta",IF(I3="Ara","Arabica",IF(I3="Exc","Excelsa",IF(I3="Lib","Liberica",""))))</f>
        <v>Excelsa</v>
      </c>
      <c r="O3" t="str">
        <f t="shared" ref="O3:O66" si="2">IF(J3="L","Light",IF(J3="M","Medium",IF(J3="D","Dark","")))</f>
        <v>Medium</v>
      </c>
      <c r="P3" t="str">
        <f>_xlfn.XLOOKUP(C3,customers!$A$1:$A$1001,customers!$I$1:$I$1001,,0,)</f>
        <v>Yes</v>
      </c>
    </row>
    <row r="4" spans="1:16" x14ac:dyDescent="0.3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_xlfn.XLOOKUP(C4,customers!$A:$A,customers!$G:$G,,0)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f t="shared" si="0"/>
        <v>12.95</v>
      </c>
      <c r="N4" t="str">
        <f t="shared" si="1"/>
        <v>Arabica</v>
      </c>
      <c r="O4" t="str">
        <f t="shared" si="2"/>
        <v>Light</v>
      </c>
      <c r="P4" t="str">
        <f>_xlfn.XLOOKUP(C4,customers!$A$1:$A$1001,customers!$I$1:$I$1001,,0,)</f>
        <v>Yes</v>
      </c>
    </row>
    <row r="5" spans="1:16" x14ac:dyDescent="0.3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_xlfn.XLOOKUP(C5,customers!$A:$A,customers!$G:$G,,0)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f t="shared" si="0"/>
        <v>27.5</v>
      </c>
      <c r="N5" t="str">
        <f t="shared" si="1"/>
        <v>Excelsa</v>
      </c>
      <c r="O5" t="str">
        <f t="shared" si="2"/>
        <v>Medium</v>
      </c>
      <c r="P5" t="str">
        <f>_xlfn.XLOOKUP(C5,customers!$A$1:$A$1001,customers!$I$1:$I$1001,,0,)</f>
        <v>No</v>
      </c>
    </row>
    <row r="6" spans="1:16" x14ac:dyDescent="0.3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_xlfn.XLOOKUP(C6,customers!$A:$A,customers!$G:$G,,0)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f t="shared" si="0"/>
        <v>54.969999999999992</v>
      </c>
      <c r="N6" t="str">
        <f t="shared" si="1"/>
        <v>Robusta</v>
      </c>
      <c r="O6" t="str">
        <f t="shared" si="2"/>
        <v>Light</v>
      </c>
      <c r="P6" t="str">
        <f>_xlfn.XLOOKUP(C6,customers!$A$1:$A$1001,customers!$I$1:$I$1001,,0,)</f>
        <v>No</v>
      </c>
    </row>
    <row r="7" spans="1:16" x14ac:dyDescent="0.3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_xlfn.XLOOKUP(C7,customers!$A:$A,customers!$G:$G,,0)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f t="shared" si="0"/>
        <v>38.849999999999994</v>
      </c>
      <c r="N7" t="str">
        <f t="shared" si="1"/>
        <v>Liberica</v>
      </c>
      <c r="O7" t="str">
        <f t="shared" si="2"/>
        <v>Dark</v>
      </c>
      <c r="P7" t="str">
        <f>_xlfn.XLOOKUP(C7,customers!$A$1:$A$1001,customers!$I$1:$I$1001,,0,)</f>
        <v>No</v>
      </c>
    </row>
    <row r="8" spans="1:16" x14ac:dyDescent="0.3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_xlfn.XLOOKUP(C8,customers!$A:$A,customers!$G:$G,,0)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f t="shared" si="0"/>
        <v>21.87</v>
      </c>
      <c r="N8" t="str">
        <f t="shared" si="1"/>
        <v>Excelsa</v>
      </c>
      <c r="O8" t="str">
        <f t="shared" si="2"/>
        <v>Dark</v>
      </c>
      <c r="P8" t="str">
        <f>_xlfn.XLOOKUP(C8,customers!$A$1:$A$1001,customers!$I$1:$I$1001,,0,)</f>
        <v>Yes</v>
      </c>
    </row>
    <row r="9" spans="1:16" x14ac:dyDescent="0.3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_xlfn.XLOOKUP(C9,customers!$A:$A,customers!$G:$G,,0)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f t="shared" si="0"/>
        <v>4.7549999999999999</v>
      </c>
      <c r="N9" t="str">
        <f t="shared" si="1"/>
        <v>Liberica</v>
      </c>
      <c r="O9" t="str">
        <f t="shared" si="2"/>
        <v>Light</v>
      </c>
      <c r="P9" t="str">
        <f>_xlfn.XLOOKUP(C9,customers!$A$1:$A$1001,customers!$I$1:$I$1001,,0,)</f>
        <v>Yes</v>
      </c>
    </row>
    <row r="10" spans="1:16" x14ac:dyDescent="0.3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_xlfn.XLOOKUP(C10,customers!$A:$A,customers!$G:$G,,0)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f t="shared" si="0"/>
        <v>17.91</v>
      </c>
      <c r="N10" t="str">
        <f t="shared" si="1"/>
        <v>Robusta</v>
      </c>
      <c r="O10" t="str">
        <f t="shared" si="2"/>
        <v>Medium</v>
      </c>
      <c r="P10" t="str">
        <f>_xlfn.XLOOKUP(C10,customers!$A$1:$A$1001,customers!$I$1:$I$1001,,0,)</f>
        <v>No</v>
      </c>
    </row>
    <row r="11" spans="1:16" x14ac:dyDescent="0.3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_xlfn.XLOOKUP(C11,customers!$A:$A,customers!$G:$G,,0)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f t="shared" si="0"/>
        <v>5.97</v>
      </c>
      <c r="N11" t="str">
        <f t="shared" si="1"/>
        <v>Robusta</v>
      </c>
      <c r="O11" t="str">
        <f t="shared" si="2"/>
        <v>Medium</v>
      </c>
      <c r="P11" t="str">
        <f>_xlfn.XLOOKUP(C11,customers!$A$1:$A$1001,customers!$I$1:$I$1001,,0,)</f>
        <v>No</v>
      </c>
    </row>
    <row r="12" spans="1:16" x14ac:dyDescent="0.3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_xlfn.XLOOKUP(C12,customers!$A:$A,customers!$G:$G,,0)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c r="P12" t="str">
        <f>_xlfn.XLOOKUP(C12,customers!$A$1:$A$1001,customers!$I$1:$I$1001,,0,)</f>
        <v>No</v>
      </c>
    </row>
    <row r="13" spans="1:16" x14ac:dyDescent="0.3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_xlfn.XLOOKUP(C13,customers!$A:$A,customers!$G:$G,,0)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f t="shared" si="0"/>
        <v>170.77499999999998</v>
      </c>
      <c r="N13" t="str">
        <f t="shared" si="1"/>
        <v>Excelsa</v>
      </c>
      <c r="O13" t="str">
        <f t="shared" si="2"/>
        <v>Light</v>
      </c>
      <c r="P13" t="str">
        <f>_xlfn.XLOOKUP(C13,customers!$A$1:$A$1001,customers!$I$1:$I$1001,,0,)</f>
        <v>Yes</v>
      </c>
    </row>
    <row r="14" spans="1:16" x14ac:dyDescent="0.3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_xlfn.XLOOKUP(C14,customers!$A:$A,customers!$G:$G,,0)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f t="shared" si="0"/>
        <v>49.75</v>
      </c>
      <c r="N14" t="str">
        <f t="shared" si="1"/>
        <v>Robusta</v>
      </c>
      <c r="O14" t="str">
        <f t="shared" si="2"/>
        <v>Medium</v>
      </c>
      <c r="P14" t="str">
        <f>_xlfn.XLOOKUP(C14,customers!$A$1:$A$1001,customers!$I$1:$I$1001,,0,)</f>
        <v>No</v>
      </c>
    </row>
    <row r="15" spans="1:16" x14ac:dyDescent="0.3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_xlfn.XLOOKUP(C15,customers!$A:$A,customers!$G:$G,,0)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f t="shared" si="0"/>
        <v>41.169999999999995</v>
      </c>
      <c r="N15" t="str">
        <f t="shared" si="1"/>
        <v>Robusta</v>
      </c>
      <c r="O15" t="str">
        <f t="shared" si="2"/>
        <v>Dark</v>
      </c>
      <c r="P15" t="str">
        <f>_xlfn.XLOOKUP(C15,customers!$A$1:$A$1001,customers!$I$1:$I$1001,,0,)</f>
        <v>No</v>
      </c>
    </row>
    <row r="16" spans="1:16" x14ac:dyDescent="0.3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_xlfn.XLOOKUP(C16,customers!$A:$A,customers!$G:$G,,0)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f t="shared" si="0"/>
        <v>11.654999999999999</v>
      </c>
      <c r="N16" t="str">
        <f t="shared" si="1"/>
        <v>Liberica</v>
      </c>
      <c r="O16" t="str">
        <f t="shared" si="2"/>
        <v>Dark</v>
      </c>
      <c r="P16" t="str">
        <f>_xlfn.XLOOKUP(C16,customers!$A$1:$A$1001,customers!$I$1:$I$1001,,0,)</f>
        <v>Yes</v>
      </c>
    </row>
    <row r="17" spans="1:16" x14ac:dyDescent="0.3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_xlfn.XLOOKUP(C17,customers!$A:$A,customers!$G:$G,,0)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f t="shared" si="0"/>
        <v>114.42499999999998</v>
      </c>
      <c r="N17" t="str">
        <f t="shared" si="1"/>
        <v>Robusta</v>
      </c>
      <c r="O17" t="str">
        <f t="shared" si="2"/>
        <v>Medium</v>
      </c>
      <c r="P17" t="str">
        <f>_xlfn.XLOOKUP(C17,customers!$A$1:$A$1001,customers!$I$1:$I$1001,,0,)</f>
        <v>No</v>
      </c>
    </row>
    <row r="18" spans="1:16" x14ac:dyDescent="0.3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_xlfn.XLOOKUP(C18,customers!$A:$A,customers!$G:$G,,0)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f t="shared" si="0"/>
        <v>20.25</v>
      </c>
      <c r="N18" t="str">
        <f t="shared" si="1"/>
        <v>Arabica</v>
      </c>
      <c r="O18" t="str">
        <f t="shared" si="2"/>
        <v>Medium</v>
      </c>
      <c r="P18" t="str">
        <f>_xlfn.XLOOKUP(C18,customers!$A$1:$A$1001,customers!$I$1:$I$1001,,0,)</f>
        <v>No</v>
      </c>
    </row>
    <row r="19" spans="1:16" x14ac:dyDescent="0.3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_xlfn.XLOOKUP(C19,customers!$A:$A,customers!$G:$G,,0)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Light</v>
      </c>
      <c r="P19" t="str">
        <f>_xlfn.XLOOKUP(C19,customers!$A$1:$A$1001,customers!$I$1:$I$1001,,0,)</f>
        <v>No</v>
      </c>
    </row>
    <row r="20" spans="1:16" x14ac:dyDescent="0.3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_xlfn.XLOOKUP(C20,customers!$A:$A,customers!$G:$G,,0)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f t="shared" si="0"/>
        <v>82.339999999999989</v>
      </c>
      <c r="N20" t="str">
        <f t="shared" si="1"/>
        <v>Robusta</v>
      </c>
      <c r="O20" t="str">
        <f t="shared" si="2"/>
        <v>Dark</v>
      </c>
      <c r="P20" t="str">
        <f>_xlfn.XLOOKUP(C20,customers!$A$1:$A$1001,customers!$I$1:$I$1001,,0,)</f>
        <v>Yes</v>
      </c>
    </row>
    <row r="21" spans="1:16" x14ac:dyDescent="0.3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_xlfn.XLOOKUP(C21,customers!$A:$A,customers!$G:$G,,0)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f t="shared" si="0"/>
        <v>16.875</v>
      </c>
      <c r="N21" t="str">
        <f t="shared" si="1"/>
        <v>Arabica</v>
      </c>
      <c r="O21" t="str">
        <f t="shared" si="2"/>
        <v>Medium</v>
      </c>
      <c r="P21" t="str">
        <f>_xlfn.XLOOKUP(C21,customers!$A$1:$A$1001,customers!$I$1:$I$1001,,0,)</f>
        <v>Yes</v>
      </c>
    </row>
    <row r="22" spans="1:16" x14ac:dyDescent="0.3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_xlfn.XLOOKUP(C22,customers!$A:$A,customers!$G:$G,,0)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f t="shared" si="0"/>
        <v>14.58</v>
      </c>
      <c r="N22" t="str">
        <f t="shared" si="1"/>
        <v>Excelsa</v>
      </c>
      <c r="O22" t="str">
        <f t="shared" si="2"/>
        <v>Dark</v>
      </c>
      <c r="P22" t="str">
        <f>_xlfn.XLOOKUP(C22,customers!$A$1:$A$1001,customers!$I$1:$I$1001,,0,)</f>
        <v>Yes</v>
      </c>
    </row>
    <row r="23" spans="1:16" x14ac:dyDescent="0.3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_xlfn.XLOOKUP(C23,customers!$A:$A,customers!$G:$G,,0)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c r="P23" t="str">
        <f>_xlfn.XLOOKUP(C23,customers!$A$1:$A$1001,customers!$I$1:$I$1001,,0,)</f>
        <v>No</v>
      </c>
    </row>
    <row r="24" spans="1:16" x14ac:dyDescent="0.3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_xlfn.XLOOKUP(C24,customers!$A:$A,customers!$G:$G,,0)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f t="shared" si="0"/>
        <v>91.539999999999992</v>
      </c>
      <c r="N24" t="str">
        <f t="shared" si="1"/>
        <v>Robusta</v>
      </c>
      <c r="O24" t="str">
        <f t="shared" si="2"/>
        <v>Medium</v>
      </c>
      <c r="P24" t="str">
        <f>_xlfn.XLOOKUP(C24,customers!$A$1:$A$1001,customers!$I$1:$I$1001,,0,)</f>
        <v>Yes</v>
      </c>
    </row>
    <row r="25" spans="1:16" x14ac:dyDescent="0.3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_xlfn.XLOOKUP(C25,customers!$A:$A,customers!$G:$G,,0)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c r="P25" t="str">
        <f>_xlfn.XLOOKUP(C25,customers!$A$1:$A$1001,customers!$I$1:$I$1001,,0,)</f>
        <v>Yes</v>
      </c>
    </row>
    <row r="26" spans="1:16" x14ac:dyDescent="0.3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_xlfn.XLOOKUP(C26,customers!$A:$A,customers!$G:$G,,0)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f t="shared" si="0"/>
        <v>11.25</v>
      </c>
      <c r="N26" t="str">
        <f t="shared" si="1"/>
        <v>Arabica</v>
      </c>
      <c r="O26" t="str">
        <f t="shared" si="2"/>
        <v>Medium</v>
      </c>
      <c r="P26" t="str">
        <f>_xlfn.XLOOKUP(C26,customers!$A$1:$A$1001,customers!$I$1:$I$1001,,0,)</f>
        <v>No</v>
      </c>
    </row>
    <row r="27" spans="1:16" x14ac:dyDescent="0.3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_xlfn.XLOOKUP(C27,customers!$A:$A,customers!$G:$G,,0)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f t="shared" si="0"/>
        <v>12.375</v>
      </c>
      <c r="N27" t="str">
        <f t="shared" si="1"/>
        <v>Excelsa</v>
      </c>
      <c r="O27" t="str">
        <f t="shared" si="2"/>
        <v>Medium</v>
      </c>
      <c r="P27" t="str">
        <f>_xlfn.XLOOKUP(C27,customers!$A$1:$A$1001,customers!$I$1:$I$1001,,0,)</f>
        <v>Yes</v>
      </c>
    </row>
    <row r="28" spans="1:16" x14ac:dyDescent="0.3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_xlfn.XLOOKUP(C28,customers!$A:$A,customers!$G:$G,,0)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f t="shared" si="0"/>
        <v>27</v>
      </c>
      <c r="N28" t="str">
        <f t="shared" si="1"/>
        <v>Arabica</v>
      </c>
      <c r="O28" t="str">
        <f t="shared" si="2"/>
        <v>Medium</v>
      </c>
      <c r="P28" t="str">
        <f>_xlfn.XLOOKUP(C28,customers!$A$1:$A$1001,customers!$I$1:$I$1001,,0,)</f>
        <v>Yes</v>
      </c>
    </row>
    <row r="29" spans="1:16" x14ac:dyDescent="0.3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_xlfn.XLOOKUP(C29,customers!$A:$A,customers!$G:$G,,0)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f t="shared" si="0"/>
        <v>16.875</v>
      </c>
      <c r="N29" t="str">
        <f t="shared" si="1"/>
        <v>Arabica</v>
      </c>
      <c r="O29" t="str">
        <f t="shared" si="2"/>
        <v>Medium</v>
      </c>
      <c r="P29" t="str">
        <f>_xlfn.XLOOKUP(C29,customers!$A$1:$A$1001,customers!$I$1:$I$1001,,0,)</f>
        <v>No</v>
      </c>
    </row>
    <row r="30" spans="1:16" x14ac:dyDescent="0.3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_xlfn.XLOOKUP(C30,customers!$A:$A,customers!$G:$G,,0)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f t="shared" si="0"/>
        <v>17.91</v>
      </c>
      <c r="N30" t="str">
        <f t="shared" si="1"/>
        <v>Arabica</v>
      </c>
      <c r="O30" t="str">
        <f t="shared" si="2"/>
        <v>Dark</v>
      </c>
      <c r="P30" t="str">
        <f>_xlfn.XLOOKUP(C30,customers!$A$1:$A$1001,customers!$I$1:$I$1001,,0,)</f>
        <v>No</v>
      </c>
    </row>
    <row r="31" spans="1:16" x14ac:dyDescent="0.3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_xlfn.XLOOKUP(C31,customers!$A:$A,customers!$G:$G,,0)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c r="P31" t="str">
        <f>_xlfn.XLOOKUP(C31,customers!$A$1:$A$1001,customers!$I$1:$I$1001,,0,)</f>
        <v>Yes</v>
      </c>
    </row>
    <row r="32" spans="1:16" x14ac:dyDescent="0.3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_xlfn.XLOOKUP(C32,customers!$A:$A,customers!$G:$G,,0)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f t="shared" si="0"/>
        <v>21.825000000000003</v>
      </c>
      <c r="N32" t="str">
        <f t="shared" si="1"/>
        <v>Liberica</v>
      </c>
      <c r="O32" t="str">
        <f t="shared" si="2"/>
        <v>Medium</v>
      </c>
      <c r="P32" t="str">
        <f>_xlfn.XLOOKUP(C32,customers!$A$1:$A$1001,customers!$I$1:$I$1001,,0,)</f>
        <v>No</v>
      </c>
    </row>
    <row r="33" spans="1:16" x14ac:dyDescent="0.3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_xlfn.XLOOKUP(C33,customers!$A:$A,customers!$G:$G,,0)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f t="shared" si="0"/>
        <v>35.82</v>
      </c>
      <c r="N33" t="str">
        <f t="shared" si="1"/>
        <v>Arabica</v>
      </c>
      <c r="O33" t="str">
        <f t="shared" si="2"/>
        <v>Dark</v>
      </c>
      <c r="P33" t="str">
        <f>_xlfn.XLOOKUP(C33,customers!$A$1:$A$1001,customers!$I$1:$I$1001,,0,)</f>
        <v>No</v>
      </c>
    </row>
    <row r="34" spans="1:16" x14ac:dyDescent="0.3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_xlfn.XLOOKUP(C34,customers!$A:$A,customers!$G:$G,,0)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f t="shared" si="0"/>
        <v>52.38</v>
      </c>
      <c r="N34" t="str">
        <f t="shared" si="1"/>
        <v>Liberica</v>
      </c>
      <c r="O34" t="str">
        <f t="shared" si="2"/>
        <v>Medium</v>
      </c>
      <c r="P34" t="str">
        <f>_xlfn.XLOOKUP(C34,customers!$A$1:$A$1001,customers!$I$1:$I$1001,,0,)</f>
        <v>No</v>
      </c>
    </row>
    <row r="35" spans="1:16" x14ac:dyDescent="0.3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_xlfn.XLOOKUP(C35,customers!$A:$A,customers!$G:$G,,0)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f t="shared" si="0"/>
        <v>23.774999999999999</v>
      </c>
      <c r="N35" t="str">
        <f t="shared" si="1"/>
        <v>Liberica</v>
      </c>
      <c r="O35" t="str">
        <f t="shared" si="2"/>
        <v>Light</v>
      </c>
      <c r="P35" t="str">
        <f>_xlfn.XLOOKUP(C35,customers!$A$1:$A$1001,customers!$I$1:$I$1001,,0,)</f>
        <v>No</v>
      </c>
    </row>
    <row r="36" spans="1:16" x14ac:dyDescent="0.3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_xlfn.XLOOKUP(C36,customers!$A:$A,customers!$G:$G,,0)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f t="shared" si="0"/>
        <v>57.06</v>
      </c>
      <c r="N36" t="str">
        <f t="shared" si="1"/>
        <v>Liberica</v>
      </c>
      <c r="O36" t="str">
        <f t="shared" si="2"/>
        <v>Light</v>
      </c>
      <c r="P36" t="str">
        <f>_xlfn.XLOOKUP(C36,customers!$A$1:$A$1001,customers!$I$1:$I$1001,,0,)</f>
        <v>Yes</v>
      </c>
    </row>
    <row r="37" spans="1:16" x14ac:dyDescent="0.3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_xlfn.XLOOKUP(C37,customers!$A:$A,customers!$G:$G,,0)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f t="shared" si="0"/>
        <v>35.82</v>
      </c>
      <c r="N37" t="str">
        <f t="shared" si="1"/>
        <v>Arabica</v>
      </c>
      <c r="O37" t="str">
        <f t="shared" si="2"/>
        <v>Dark</v>
      </c>
      <c r="P37" t="str">
        <f>_xlfn.XLOOKUP(C37,customers!$A$1:$A$1001,customers!$I$1:$I$1001,,0,)</f>
        <v>No</v>
      </c>
    </row>
    <row r="38" spans="1:16" x14ac:dyDescent="0.3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_xlfn.XLOOKUP(C38,customers!$A:$A,customers!$G:$G,,0)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f t="shared" si="0"/>
        <v>8.73</v>
      </c>
      <c r="N38" t="str">
        <f t="shared" si="1"/>
        <v>Liberica</v>
      </c>
      <c r="O38" t="str">
        <f t="shared" si="2"/>
        <v>Medium</v>
      </c>
      <c r="P38" t="str">
        <f>_xlfn.XLOOKUP(C38,customers!$A$1:$A$1001,customers!$I$1:$I$1001,,0,)</f>
        <v>No</v>
      </c>
    </row>
    <row r="39" spans="1:16" x14ac:dyDescent="0.3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_xlfn.XLOOKUP(C39,customers!$A:$A,customers!$G:$G,,0)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f t="shared" si="0"/>
        <v>28.53</v>
      </c>
      <c r="N39" t="str">
        <f t="shared" si="1"/>
        <v>Liberica</v>
      </c>
      <c r="O39" t="str">
        <f t="shared" si="2"/>
        <v>Light</v>
      </c>
      <c r="P39" t="str">
        <f>_xlfn.XLOOKUP(C39,customers!$A$1:$A$1001,customers!$I$1:$I$1001,,0,)</f>
        <v>No</v>
      </c>
    </row>
    <row r="40" spans="1:16" x14ac:dyDescent="0.3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_xlfn.XLOOKUP(C40,customers!$A:$A,customers!$G:$G,,0)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f t="shared" si="0"/>
        <v>114.42499999999998</v>
      </c>
      <c r="N40" t="str">
        <f t="shared" si="1"/>
        <v>Robusta</v>
      </c>
      <c r="O40" t="str">
        <f t="shared" si="2"/>
        <v>Medium</v>
      </c>
      <c r="P40" t="str">
        <f>_xlfn.XLOOKUP(C40,customers!$A$1:$A$1001,customers!$I$1:$I$1001,,0,)</f>
        <v>No</v>
      </c>
    </row>
    <row r="41" spans="1:16" x14ac:dyDescent="0.3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_xlfn.XLOOKUP(C41,customers!$A:$A,customers!$G:$G,,0)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f t="shared" si="0"/>
        <v>59.699999999999996</v>
      </c>
      <c r="N41" t="str">
        <f t="shared" si="1"/>
        <v>Robusta</v>
      </c>
      <c r="O41" t="str">
        <f t="shared" si="2"/>
        <v>Medium</v>
      </c>
      <c r="P41" t="str">
        <f>_xlfn.XLOOKUP(C41,customers!$A$1:$A$1001,customers!$I$1:$I$1001,,0,)</f>
        <v>Yes</v>
      </c>
    </row>
    <row r="42" spans="1:16" x14ac:dyDescent="0.3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_xlfn.XLOOKUP(C42,customers!$A:$A,customers!$G:$G,,0)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f t="shared" si="0"/>
        <v>43.650000000000006</v>
      </c>
      <c r="N42" t="str">
        <f t="shared" si="1"/>
        <v>Liberica</v>
      </c>
      <c r="O42" t="str">
        <f t="shared" si="2"/>
        <v>Medium</v>
      </c>
      <c r="P42" t="str">
        <f>_xlfn.XLOOKUP(C42,customers!$A$1:$A$1001,customers!$I$1:$I$1001,,0,)</f>
        <v>No</v>
      </c>
    </row>
    <row r="43" spans="1:16" x14ac:dyDescent="0.3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_xlfn.XLOOKUP(C43,customers!$A:$A,customers!$G:$G,,0)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f t="shared" si="0"/>
        <v>7.29</v>
      </c>
      <c r="N43" t="str">
        <f t="shared" si="1"/>
        <v>Excelsa</v>
      </c>
      <c r="O43" t="str">
        <f t="shared" si="2"/>
        <v>Dark</v>
      </c>
      <c r="P43" t="str">
        <f>_xlfn.XLOOKUP(C43,customers!$A$1:$A$1001,customers!$I$1:$I$1001,,0,)</f>
        <v>Yes</v>
      </c>
    </row>
    <row r="44" spans="1:16" x14ac:dyDescent="0.3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_xlfn.XLOOKUP(C44,customers!$A:$A,customers!$G:$G,,0)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f t="shared" si="0"/>
        <v>8.0549999999999997</v>
      </c>
      <c r="N44" t="str">
        <f t="shared" si="1"/>
        <v>Robusta</v>
      </c>
      <c r="O44" t="str">
        <f t="shared" si="2"/>
        <v>Dark</v>
      </c>
      <c r="P44" t="str">
        <f>_xlfn.XLOOKUP(C44,customers!$A$1:$A$1001,customers!$I$1:$I$1001,,0,)</f>
        <v>Yes</v>
      </c>
    </row>
    <row r="45" spans="1:16" x14ac:dyDescent="0.3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_xlfn.XLOOKUP(C45,customers!$A:$A,customers!$G:$G,,0)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f t="shared" si="0"/>
        <v>72.91</v>
      </c>
      <c r="N45" t="str">
        <f t="shared" si="1"/>
        <v>Liberica</v>
      </c>
      <c r="O45" t="str">
        <f t="shared" si="2"/>
        <v>Light</v>
      </c>
      <c r="P45" t="str">
        <f>_xlfn.XLOOKUP(C45,customers!$A$1:$A$1001,customers!$I$1:$I$1001,,0,)</f>
        <v>No</v>
      </c>
    </row>
    <row r="46" spans="1:16" x14ac:dyDescent="0.3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_xlfn.XLOOKUP(C46,customers!$A:$A,customers!$G:$G,,0)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f t="shared" si="0"/>
        <v>16.5</v>
      </c>
      <c r="N46" t="str">
        <f t="shared" si="1"/>
        <v>Excelsa</v>
      </c>
      <c r="O46" t="str">
        <f t="shared" si="2"/>
        <v>Medium</v>
      </c>
      <c r="P46" t="str">
        <f>_xlfn.XLOOKUP(C46,customers!$A$1:$A$1001,customers!$I$1:$I$1001,,0,)</f>
        <v>Yes</v>
      </c>
    </row>
    <row r="47" spans="1:16" x14ac:dyDescent="0.3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_xlfn.XLOOKUP(C47,customers!$A:$A,customers!$G:$G,,0)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f t="shared" si="0"/>
        <v>178.70999999999998</v>
      </c>
      <c r="N47" t="str">
        <f t="shared" si="1"/>
        <v>Liberica</v>
      </c>
      <c r="O47" t="str">
        <f t="shared" si="2"/>
        <v>Dark</v>
      </c>
      <c r="P47" t="str">
        <f>_xlfn.XLOOKUP(C47,customers!$A$1:$A$1001,customers!$I$1:$I$1001,,0,)</f>
        <v>No</v>
      </c>
    </row>
    <row r="48" spans="1:16" x14ac:dyDescent="0.3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_xlfn.XLOOKUP(C48,customers!$A:$A,customers!$G:$G,,0)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f t="shared" si="0"/>
        <v>63.249999999999993</v>
      </c>
      <c r="N48" t="str">
        <f t="shared" si="1"/>
        <v>Excelsa</v>
      </c>
      <c r="O48" t="str">
        <f t="shared" si="2"/>
        <v>Medium</v>
      </c>
      <c r="P48" t="str">
        <f>_xlfn.XLOOKUP(C48,customers!$A$1:$A$1001,customers!$I$1:$I$1001,,0,)</f>
        <v>Yes</v>
      </c>
    </row>
    <row r="49" spans="1:16" x14ac:dyDescent="0.3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_xlfn.XLOOKUP(C49,customers!$A:$A,customers!$G:$G,,0)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Light</v>
      </c>
      <c r="P49" t="str">
        <f>_xlfn.XLOOKUP(C49,customers!$A$1:$A$1001,customers!$I$1:$I$1001,,0,)</f>
        <v>Yes</v>
      </c>
    </row>
    <row r="50" spans="1:16" x14ac:dyDescent="0.3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_xlfn.XLOOKUP(C50,customers!$A:$A,customers!$G:$G,,0)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c r="P50" t="str">
        <f>_xlfn.XLOOKUP(C50,customers!$A$1:$A$1001,customers!$I$1:$I$1001,,0,)</f>
        <v>No</v>
      </c>
    </row>
    <row r="51" spans="1:16" x14ac:dyDescent="0.3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_xlfn.XLOOKUP(C51,customers!$A:$A,customers!$G:$G,,0)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Light</v>
      </c>
      <c r="P51" t="str">
        <f>_xlfn.XLOOKUP(C51,customers!$A$1:$A$1001,customers!$I$1:$I$1001,,0,)</f>
        <v>No</v>
      </c>
    </row>
    <row r="52" spans="1:16" x14ac:dyDescent="0.3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_xlfn.XLOOKUP(C52,customers!$A:$A,customers!$G:$G,,0)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f t="shared" si="0"/>
        <v>15.54</v>
      </c>
      <c r="N52" t="str">
        <f t="shared" si="1"/>
        <v>Liberica</v>
      </c>
      <c r="O52" t="str">
        <f t="shared" si="2"/>
        <v>Dark</v>
      </c>
      <c r="P52" t="str">
        <f>_xlfn.XLOOKUP(C52,customers!$A$1:$A$1001,customers!$I$1:$I$1001,,0,)</f>
        <v>No</v>
      </c>
    </row>
    <row r="53" spans="1:16" x14ac:dyDescent="0.3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_xlfn.XLOOKUP(C53,customers!$A:$A,customers!$G:$G,,0)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f t="shared" si="0"/>
        <v>145.82</v>
      </c>
      <c r="N53" t="str">
        <f t="shared" si="1"/>
        <v>Liberica</v>
      </c>
      <c r="O53" t="str">
        <f t="shared" si="2"/>
        <v>Light</v>
      </c>
      <c r="P53" t="str">
        <f>_xlfn.XLOOKUP(C53,customers!$A$1:$A$1001,customers!$I$1:$I$1001,,0,)</f>
        <v>Yes</v>
      </c>
    </row>
    <row r="54" spans="1:16" x14ac:dyDescent="0.3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_xlfn.XLOOKUP(C54,customers!$A:$A,customers!$G:$G,,0)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f t="shared" si="0"/>
        <v>29.849999999999998</v>
      </c>
      <c r="N54" t="str">
        <f t="shared" si="1"/>
        <v>Robusta</v>
      </c>
      <c r="O54" t="str">
        <f t="shared" si="2"/>
        <v>Medium</v>
      </c>
      <c r="P54" t="str">
        <f>_xlfn.XLOOKUP(C54,customers!$A$1:$A$1001,customers!$I$1:$I$1001,,0,)</f>
        <v>No</v>
      </c>
    </row>
    <row r="55" spans="1:16" x14ac:dyDescent="0.3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_xlfn.XLOOKUP(C55,customers!$A:$A,customers!$G:$G,,0)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f t="shared" si="0"/>
        <v>72.91</v>
      </c>
      <c r="N55" t="str">
        <f t="shared" si="1"/>
        <v>Liberica</v>
      </c>
      <c r="O55" t="str">
        <f t="shared" si="2"/>
        <v>Light</v>
      </c>
      <c r="P55" t="str">
        <f>_xlfn.XLOOKUP(C55,customers!$A$1:$A$1001,customers!$I$1:$I$1001,,0,)</f>
        <v>No</v>
      </c>
    </row>
    <row r="56" spans="1:16" x14ac:dyDescent="0.3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_xlfn.XLOOKUP(C56,customers!$A:$A,customers!$G:$G,,0)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f t="shared" si="0"/>
        <v>72.75</v>
      </c>
      <c r="N56" t="str">
        <f t="shared" si="1"/>
        <v>Liberica</v>
      </c>
      <c r="O56" t="str">
        <f t="shared" si="2"/>
        <v>Medium</v>
      </c>
      <c r="P56" t="str">
        <f>_xlfn.XLOOKUP(C56,customers!$A$1:$A$1001,customers!$I$1:$I$1001,,0,)</f>
        <v>No</v>
      </c>
    </row>
    <row r="57" spans="1:16" x14ac:dyDescent="0.3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_xlfn.XLOOKUP(C57,customers!$A:$A,customers!$G:$G,,0)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f t="shared" si="0"/>
        <v>47.55</v>
      </c>
      <c r="N57" t="str">
        <f t="shared" si="1"/>
        <v>Liberica</v>
      </c>
      <c r="O57" t="str">
        <f t="shared" si="2"/>
        <v>Light</v>
      </c>
      <c r="P57" t="str">
        <f>_xlfn.XLOOKUP(C57,customers!$A$1:$A$1001,customers!$I$1:$I$1001,,0,)</f>
        <v>No</v>
      </c>
    </row>
    <row r="58" spans="1:16" x14ac:dyDescent="0.3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_xlfn.XLOOKUP(C58,customers!$A:$A,customers!$G:$G,,0)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f t="shared" si="0"/>
        <v>10.935</v>
      </c>
      <c r="N58" t="str">
        <f t="shared" si="1"/>
        <v>Excelsa</v>
      </c>
      <c r="O58" t="str">
        <f t="shared" si="2"/>
        <v>Dark</v>
      </c>
      <c r="P58" t="str">
        <f>_xlfn.XLOOKUP(C58,customers!$A$1:$A$1001,customers!$I$1:$I$1001,,0,)</f>
        <v>Yes</v>
      </c>
    </row>
    <row r="59" spans="1:16" x14ac:dyDescent="0.3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_xlfn.XLOOKUP(C59,customers!$A:$A,customers!$G:$G,,0)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f t="shared" si="0"/>
        <v>59.4</v>
      </c>
      <c r="N59" t="str">
        <f t="shared" si="1"/>
        <v>Excelsa</v>
      </c>
      <c r="O59" t="str">
        <f t="shared" si="2"/>
        <v>Light</v>
      </c>
      <c r="P59" t="str">
        <f>_xlfn.XLOOKUP(C59,customers!$A$1:$A$1001,customers!$I$1:$I$1001,,0,)</f>
        <v>No</v>
      </c>
    </row>
    <row r="60" spans="1:16" x14ac:dyDescent="0.3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_xlfn.XLOOKUP(C60,customers!$A:$A,customers!$G:$G,,0)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f t="shared" si="0"/>
        <v>89.35499999999999</v>
      </c>
      <c r="N60" t="str">
        <f t="shared" si="1"/>
        <v>Liberica</v>
      </c>
      <c r="O60" t="str">
        <f t="shared" si="2"/>
        <v>Dark</v>
      </c>
      <c r="P60" t="str">
        <f>_xlfn.XLOOKUP(C60,customers!$A$1:$A$1001,customers!$I$1:$I$1001,,0,)</f>
        <v>Yes</v>
      </c>
    </row>
    <row r="61" spans="1:16" x14ac:dyDescent="0.3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_xlfn.XLOOKUP(C61,customers!$A:$A,customers!$G:$G,,0)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f t="shared" si="0"/>
        <v>26.19</v>
      </c>
      <c r="N61" t="str">
        <f t="shared" si="1"/>
        <v>Liberica</v>
      </c>
      <c r="O61" t="str">
        <f t="shared" si="2"/>
        <v>Medium</v>
      </c>
      <c r="P61" t="str">
        <f>_xlfn.XLOOKUP(C61,customers!$A$1:$A$1001,customers!$I$1:$I$1001,,0,)</f>
        <v>Yes</v>
      </c>
    </row>
    <row r="62" spans="1:16" x14ac:dyDescent="0.3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_xlfn.XLOOKUP(C62,customers!$A:$A,customers!$G:$G,,0)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c r="P62" t="str">
        <f>_xlfn.XLOOKUP(C62,customers!$A$1:$A$1001,customers!$I$1:$I$1001,,0,)</f>
        <v>No</v>
      </c>
    </row>
    <row r="63" spans="1:16" x14ac:dyDescent="0.3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_xlfn.XLOOKUP(C63,customers!$A:$A,customers!$G:$G,,0)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f t="shared" si="0"/>
        <v>26.849999999999994</v>
      </c>
      <c r="N63" t="str">
        <f t="shared" si="1"/>
        <v>Robusta</v>
      </c>
      <c r="O63" t="str">
        <f t="shared" si="2"/>
        <v>Dark</v>
      </c>
      <c r="P63" t="str">
        <f>_xlfn.XLOOKUP(C63,customers!$A$1:$A$1001,customers!$I$1:$I$1001,,0,)</f>
        <v>Yes</v>
      </c>
    </row>
    <row r="64" spans="1:16" x14ac:dyDescent="0.3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_xlfn.XLOOKUP(C64,customers!$A:$A,customers!$G:$G,,0)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f t="shared" si="0"/>
        <v>23.774999999999999</v>
      </c>
      <c r="N64" t="str">
        <f t="shared" si="1"/>
        <v>Liberica</v>
      </c>
      <c r="O64" t="str">
        <f t="shared" si="2"/>
        <v>Light</v>
      </c>
      <c r="P64" t="str">
        <f>_xlfn.XLOOKUP(C64,customers!$A$1:$A$1001,customers!$I$1:$I$1001,,0,)</f>
        <v>Yes</v>
      </c>
    </row>
    <row r="65" spans="1:16" x14ac:dyDescent="0.3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_xlfn.XLOOKUP(C65,customers!$A:$A,customers!$G:$G,,0)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f t="shared" si="0"/>
        <v>6.75</v>
      </c>
      <c r="N65" t="str">
        <f t="shared" si="1"/>
        <v>Arabica</v>
      </c>
      <c r="O65" t="str">
        <f t="shared" si="2"/>
        <v>Medium</v>
      </c>
      <c r="P65" t="str">
        <f>_xlfn.XLOOKUP(C65,customers!$A$1:$A$1001,customers!$I$1:$I$1001,,0,)</f>
        <v>No</v>
      </c>
    </row>
    <row r="66" spans="1:16" x14ac:dyDescent="0.3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_xlfn.XLOOKUP(C66,customers!$A:$A,customers!$G:$G,,0)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f t="shared" si="0"/>
        <v>35.82</v>
      </c>
      <c r="N66" t="str">
        <f t="shared" si="1"/>
        <v>Robusta</v>
      </c>
      <c r="O66" t="str">
        <f t="shared" si="2"/>
        <v>Medium</v>
      </c>
      <c r="P66" t="str">
        <f>_xlfn.XLOOKUP(C66,customers!$A$1:$A$1001,customers!$I$1:$I$1001,,0,)</f>
        <v>Yes</v>
      </c>
    </row>
    <row r="67" spans="1:16" x14ac:dyDescent="0.3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_xlfn.XLOOKUP(C67,customers!$A:$A,customers!$G:$G,,0)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f t="shared" ref="M67:M130" si="3">L67*E67</f>
        <v>82.339999999999989</v>
      </c>
      <c r="N67" t="str">
        <f t="shared" ref="N67:N130" si="4">IF(I67="Rob","Robusta",IF(I67="Ara","Arabica",IF(I67="Exc","Excelsa",IF(I67="Lib","Liberica",""))))</f>
        <v>Robusta</v>
      </c>
      <c r="O67" t="str">
        <f t="shared" ref="O67:O130" si="5">IF(J67="L","Light",IF(J67="M","Medium",IF(J67="D","Dark","")))</f>
        <v>Dark</v>
      </c>
      <c r="P67" t="str">
        <f>_xlfn.XLOOKUP(C67,customers!$A$1:$A$1001,customers!$I$1:$I$1001,,0,)</f>
        <v>Yes</v>
      </c>
    </row>
    <row r="68" spans="1:16" x14ac:dyDescent="0.3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_xlfn.XLOOKUP(C68,customers!$A:$A,customers!$G:$G,,0)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f t="shared" si="3"/>
        <v>7.169999999999999</v>
      </c>
      <c r="N68" t="str">
        <f t="shared" si="4"/>
        <v>Robusta</v>
      </c>
      <c r="O68" t="str">
        <f t="shared" si="5"/>
        <v>Light</v>
      </c>
      <c r="P68" t="str">
        <f>_xlfn.XLOOKUP(C68,customers!$A$1:$A$1001,customers!$I$1:$I$1001,,0,)</f>
        <v>Yes</v>
      </c>
    </row>
    <row r="69" spans="1:16" x14ac:dyDescent="0.3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_xlfn.XLOOKUP(C69,customers!$A:$A,customers!$G:$G,,0)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f t="shared" si="3"/>
        <v>9.51</v>
      </c>
      <c r="N69" t="str">
        <f t="shared" si="4"/>
        <v>Liberica</v>
      </c>
      <c r="O69" t="str">
        <f t="shared" si="5"/>
        <v>Light</v>
      </c>
      <c r="P69" t="str">
        <f>_xlfn.XLOOKUP(C69,customers!$A$1:$A$1001,customers!$I$1:$I$1001,,0,)</f>
        <v>No</v>
      </c>
    </row>
    <row r="70" spans="1:16" x14ac:dyDescent="0.3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_xlfn.XLOOKUP(C70,customers!$A:$A,customers!$G:$G,,0)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f t="shared" si="3"/>
        <v>2.9849999999999999</v>
      </c>
      <c r="N70" t="str">
        <f t="shared" si="4"/>
        <v>Robusta</v>
      </c>
      <c r="O70" t="str">
        <f t="shared" si="5"/>
        <v>Medium</v>
      </c>
      <c r="P70" t="str">
        <f>_xlfn.XLOOKUP(C70,customers!$A$1:$A$1001,customers!$I$1:$I$1001,,0,)</f>
        <v>No</v>
      </c>
    </row>
    <row r="71" spans="1:16" x14ac:dyDescent="0.3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_xlfn.XLOOKUP(C71,customers!$A:$A,customers!$G:$G,,0)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f t="shared" si="3"/>
        <v>59.699999999999996</v>
      </c>
      <c r="N71" t="str">
        <f t="shared" si="4"/>
        <v>Robusta</v>
      </c>
      <c r="O71" t="str">
        <f t="shared" si="5"/>
        <v>Medium</v>
      </c>
      <c r="P71" t="str">
        <f>_xlfn.XLOOKUP(C71,customers!$A$1:$A$1001,customers!$I$1:$I$1001,,0,)</f>
        <v>Yes</v>
      </c>
    </row>
    <row r="72" spans="1:16" x14ac:dyDescent="0.3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_xlfn.XLOOKUP(C72,customers!$A:$A,customers!$G:$G,,0)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f t="shared" si="3"/>
        <v>136.61999999999998</v>
      </c>
      <c r="N72" t="str">
        <f t="shared" si="4"/>
        <v>Excelsa</v>
      </c>
      <c r="O72" t="str">
        <f t="shared" si="5"/>
        <v>Light</v>
      </c>
      <c r="P72" t="str">
        <f>_xlfn.XLOOKUP(C72,customers!$A$1:$A$1001,customers!$I$1:$I$1001,,0,)</f>
        <v>No</v>
      </c>
    </row>
    <row r="73" spans="1:16" x14ac:dyDescent="0.3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_xlfn.XLOOKUP(C73,customers!$A:$A,customers!$G:$G,,0)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f t="shared" si="3"/>
        <v>9.51</v>
      </c>
      <c r="N73" t="str">
        <f t="shared" si="4"/>
        <v>Liberica</v>
      </c>
      <c r="O73" t="str">
        <f t="shared" si="5"/>
        <v>Light</v>
      </c>
      <c r="P73" t="str">
        <f>_xlfn.XLOOKUP(C73,customers!$A$1:$A$1001,customers!$I$1:$I$1001,,0,)</f>
        <v>No</v>
      </c>
    </row>
    <row r="74" spans="1:16" x14ac:dyDescent="0.3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_xlfn.XLOOKUP(C74,customers!$A:$A,customers!$G:$G,,0)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Medium</v>
      </c>
      <c r="P74" t="str">
        <f>_xlfn.XLOOKUP(C74,customers!$A$1:$A$1001,customers!$I$1:$I$1001,,0,)</f>
        <v>No</v>
      </c>
    </row>
    <row r="75" spans="1:16" x14ac:dyDescent="0.3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_xlfn.XLOOKUP(C75,customers!$A:$A,customers!$G:$G,,0)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f t="shared" si="3"/>
        <v>21.825000000000003</v>
      </c>
      <c r="N75" t="str">
        <f t="shared" si="4"/>
        <v>Liberica</v>
      </c>
      <c r="O75" t="str">
        <f t="shared" si="5"/>
        <v>Medium</v>
      </c>
      <c r="P75" t="str">
        <f>_xlfn.XLOOKUP(C75,customers!$A$1:$A$1001,customers!$I$1:$I$1001,,0,)</f>
        <v>Yes</v>
      </c>
    </row>
    <row r="76" spans="1:16" x14ac:dyDescent="0.3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_xlfn.XLOOKUP(C76,customers!$A:$A,customers!$G:$G,,0)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f t="shared" si="3"/>
        <v>17.82</v>
      </c>
      <c r="N76" t="str">
        <f t="shared" si="4"/>
        <v>Excelsa</v>
      </c>
      <c r="O76" t="str">
        <f t="shared" si="5"/>
        <v>Light</v>
      </c>
      <c r="P76" t="str">
        <f>_xlfn.XLOOKUP(C76,customers!$A$1:$A$1001,customers!$I$1:$I$1001,,0,)</f>
        <v>Yes</v>
      </c>
    </row>
    <row r="77" spans="1:16" x14ac:dyDescent="0.3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_xlfn.XLOOKUP(C77,customers!$A:$A,customers!$G:$G,,0)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f t="shared" si="3"/>
        <v>53.699999999999996</v>
      </c>
      <c r="N77" t="str">
        <f t="shared" si="4"/>
        <v>Robusta</v>
      </c>
      <c r="O77" t="str">
        <f t="shared" si="5"/>
        <v>Dark</v>
      </c>
      <c r="P77" t="str">
        <f>_xlfn.XLOOKUP(C77,customers!$A$1:$A$1001,customers!$I$1:$I$1001,,0,)</f>
        <v>Yes</v>
      </c>
    </row>
    <row r="78" spans="1:16" x14ac:dyDescent="0.3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_xlfn.XLOOKUP(C78,customers!$A:$A,customers!$G:$G,,0)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f t="shared" si="3"/>
        <v>3.5849999999999995</v>
      </c>
      <c r="N78" t="str">
        <f t="shared" si="4"/>
        <v>Robusta</v>
      </c>
      <c r="O78" t="str">
        <f t="shared" si="5"/>
        <v>Light</v>
      </c>
      <c r="P78" t="str">
        <f>_xlfn.XLOOKUP(C78,customers!$A$1:$A$1001,customers!$I$1:$I$1001,,0,)</f>
        <v>Yes</v>
      </c>
    </row>
    <row r="79" spans="1:16" x14ac:dyDescent="0.3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_xlfn.XLOOKUP(C79,customers!$A:$A,customers!$G:$G,,0)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f t="shared" si="3"/>
        <v>7.29</v>
      </c>
      <c r="N79" t="str">
        <f t="shared" si="4"/>
        <v>Excelsa</v>
      </c>
      <c r="O79" t="str">
        <f t="shared" si="5"/>
        <v>Dark</v>
      </c>
      <c r="P79" t="str">
        <f>_xlfn.XLOOKUP(C79,customers!$A$1:$A$1001,customers!$I$1:$I$1001,,0,)</f>
        <v>No</v>
      </c>
    </row>
    <row r="80" spans="1:16" x14ac:dyDescent="0.3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_xlfn.XLOOKUP(C80,customers!$A:$A,customers!$G:$G,,0)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f t="shared" si="3"/>
        <v>40.5</v>
      </c>
      <c r="N80" t="str">
        <f t="shared" si="4"/>
        <v>Arabica</v>
      </c>
      <c r="O80" t="str">
        <f t="shared" si="5"/>
        <v>Medium</v>
      </c>
      <c r="P80" t="str">
        <f>_xlfn.XLOOKUP(C80,customers!$A$1:$A$1001,customers!$I$1:$I$1001,,0,)</f>
        <v>Yes</v>
      </c>
    </row>
    <row r="81" spans="1:16" x14ac:dyDescent="0.3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_xlfn.XLOOKUP(C81,customers!$A:$A,customers!$G:$G,,0)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f t="shared" si="3"/>
        <v>47.8</v>
      </c>
      <c r="N81" t="str">
        <f t="shared" si="4"/>
        <v>Robusta</v>
      </c>
      <c r="O81" t="str">
        <f t="shared" si="5"/>
        <v>Light</v>
      </c>
      <c r="P81" t="str">
        <f>_xlfn.XLOOKUP(C81,customers!$A$1:$A$1001,customers!$I$1:$I$1001,,0,)</f>
        <v>No</v>
      </c>
    </row>
    <row r="82" spans="1:16" x14ac:dyDescent="0.3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_xlfn.XLOOKUP(C82,customers!$A:$A,customers!$G:$G,,0)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Light</v>
      </c>
      <c r="P82" t="str">
        <f>_xlfn.XLOOKUP(C82,customers!$A$1:$A$1001,customers!$I$1:$I$1001,,0,)</f>
        <v>Yes</v>
      </c>
    </row>
    <row r="83" spans="1:16" x14ac:dyDescent="0.3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_xlfn.XLOOKUP(C83,customers!$A:$A,customers!$G:$G,,0)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f t="shared" si="3"/>
        <v>109.36499999999999</v>
      </c>
      <c r="N83" t="str">
        <f t="shared" si="4"/>
        <v>Liberica</v>
      </c>
      <c r="O83" t="str">
        <f t="shared" si="5"/>
        <v>Light</v>
      </c>
      <c r="P83" t="str">
        <f>_xlfn.XLOOKUP(C83,customers!$A$1:$A$1001,customers!$I$1:$I$1001,,0,)</f>
        <v>Yes</v>
      </c>
    </row>
    <row r="84" spans="1:16" x14ac:dyDescent="0.3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_xlfn.XLOOKUP(C84,customers!$A:$A,customers!$G:$G,,0)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f t="shared" si="3"/>
        <v>100.39499999999998</v>
      </c>
      <c r="N84" t="str">
        <f t="shared" si="4"/>
        <v>Liberica</v>
      </c>
      <c r="O84" t="str">
        <f t="shared" si="5"/>
        <v>Medium</v>
      </c>
      <c r="P84" t="str">
        <f>_xlfn.XLOOKUP(C84,customers!$A$1:$A$1001,customers!$I$1:$I$1001,,0,)</f>
        <v>Yes</v>
      </c>
    </row>
    <row r="85" spans="1:16" x14ac:dyDescent="0.3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_xlfn.XLOOKUP(C85,customers!$A:$A,customers!$G:$G,,0)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f t="shared" si="3"/>
        <v>82.339999999999989</v>
      </c>
      <c r="N85" t="str">
        <f t="shared" si="4"/>
        <v>Robusta</v>
      </c>
      <c r="O85" t="str">
        <f t="shared" si="5"/>
        <v>Dark</v>
      </c>
      <c r="P85" t="str">
        <f>_xlfn.XLOOKUP(C85,customers!$A$1:$A$1001,customers!$I$1:$I$1001,,0,)</f>
        <v>Yes</v>
      </c>
    </row>
    <row r="86" spans="1:16" x14ac:dyDescent="0.3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_xlfn.XLOOKUP(C86,customers!$A:$A,customers!$G:$G,,0)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f t="shared" si="3"/>
        <v>9.51</v>
      </c>
      <c r="N86" t="str">
        <f t="shared" si="4"/>
        <v>Liberica</v>
      </c>
      <c r="O86" t="str">
        <f t="shared" si="5"/>
        <v>Light</v>
      </c>
      <c r="P86" t="str">
        <f>_xlfn.XLOOKUP(C86,customers!$A$1:$A$1001,customers!$I$1:$I$1001,,0,)</f>
        <v>No</v>
      </c>
    </row>
    <row r="87" spans="1:16" x14ac:dyDescent="0.3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_xlfn.XLOOKUP(C87,customers!$A:$A,customers!$G:$G,,0)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Light</v>
      </c>
      <c r="P87" t="str">
        <f>_xlfn.XLOOKUP(C87,customers!$A$1:$A$1001,customers!$I$1:$I$1001,,0,)</f>
        <v>No</v>
      </c>
    </row>
    <row r="88" spans="1:16" x14ac:dyDescent="0.3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_xlfn.XLOOKUP(C88,customers!$A:$A,customers!$G:$G,,0)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c r="P88" t="str">
        <f>_xlfn.XLOOKUP(C88,customers!$A$1:$A$1001,customers!$I$1:$I$1001,,0,)</f>
        <v>No</v>
      </c>
    </row>
    <row r="89" spans="1:16" x14ac:dyDescent="0.3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_xlfn.XLOOKUP(C89,customers!$A:$A,customers!$G:$G,,0)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f t="shared" si="3"/>
        <v>33.75</v>
      </c>
      <c r="N89" t="str">
        <f t="shared" si="4"/>
        <v>Arabica</v>
      </c>
      <c r="O89" t="str">
        <f t="shared" si="5"/>
        <v>Medium</v>
      </c>
      <c r="P89" t="str">
        <f>_xlfn.XLOOKUP(C89,customers!$A$1:$A$1001,customers!$I$1:$I$1001,,0,)</f>
        <v>No</v>
      </c>
    </row>
    <row r="90" spans="1:16" x14ac:dyDescent="0.3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_xlfn.XLOOKUP(C90,customers!$A:$A,customers!$G:$G,,0)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f t="shared" si="3"/>
        <v>35.849999999999994</v>
      </c>
      <c r="N90" t="str">
        <f t="shared" si="4"/>
        <v>Robusta</v>
      </c>
      <c r="O90" t="str">
        <f t="shared" si="5"/>
        <v>Light</v>
      </c>
      <c r="P90" t="str">
        <f>_xlfn.XLOOKUP(C90,customers!$A$1:$A$1001,customers!$I$1:$I$1001,,0,)</f>
        <v>No</v>
      </c>
    </row>
    <row r="91" spans="1:16" x14ac:dyDescent="0.3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_xlfn.XLOOKUP(C91,customers!$A:$A,customers!$G:$G,,0)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Light</v>
      </c>
      <c r="P91" t="str">
        <f>_xlfn.XLOOKUP(C91,customers!$A$1:$A$1001,customers!$I$1:$I$1001,,0,)</f>
        <v>No</v>
      </c>
    </row>
    <row r="92" spans="1:16" x14ac:dyDescent="0.3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_xlfn.XLOOKUP(C92,customers!$A:$A,customers!$G:$G,,0)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f t="shared" si="3"/>
        <v>51.8</v>
      </c>
      <c r="N92" t="str">
        <f t="shared" si="4"/>
        <v>Arabica</v>
      </c>
      <c r="O92" t="str">
        <f t="shared" si="5"/>
        <v>Light</v>
      </c>
      <c r="P92" t="str">
        <f>_xlfn.XLOOKUP(C92,customers!$A$1:$A$1001,customers!$I$1:$I$1001,,0,)</f>
        <v>Yes</v>
      </c>
    </row>
    <row r="93" spans="1:16" x14ac:dyDescent="0.3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_xlfn.XLOOKUP(C93,customers!$A:$A,customers!$G:$G,,0)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Medium</v>
      </c>
      <c r="P93" t="str">
        <f>_xlfn.XLOOKUP(C93,customers!$A$1:$A$1001,customers!$I$1:$I$1001,,0,)</f>
        <v>No</v>
      </c>
    </row>
    <row r="94" spans="1:16" x14ac:dyDescent="0.3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_xlfn.XLOOKUP(C94,customers!$A:$A,customers!$G:$G,,0)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f t="shared" si="3"/>
        <v>44.55</v>
      </c>
      <c r="N94" t="str">
        <f t="shared" si="4"/>
        <v>Excelsa</v>
      </c>
      <c r="O94" t="str">
        <f t="shared" si="5"/>
        <v>Light</v>
      </c>
      <c r="P94" t="str">
        <f>_xlfn.XLOOKUP(C94,customers!$A$1:$A$1001,customers!$I$1:$I$1001,,0,)</f>
        <v>Yes</v>
      </c>
    </row>
    <row r="95" spans="1:16" x14ac:dyDescent="0.3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_xlfn.XLOOKUP(C95,customers!$A:$A,customers!$G:$G,,0)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f t="shared" si="3"/>
        <v>35.64</v>
      </c>
      <c r="N95" t="str">
        <f t="shared" si="4"/>
        <v>Excelsa</v>
      </c>
      <c r="O95" t="str">
        <f t="shared" si="5"/>
        <v>Light</v>
      </c>
      <c r="P95" t="str">
        <f>_xlfn.XLOOKUP(C95,customers!$A$1:$A$1001,customers!$I$1:$I$1001,,0,)</f>
        <v>Yes</v>
      </c>
    </row>
    <row r="96" spans="1:16" x14ac:dyDescent="0.3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_xlfn.XLOOKUP(C96,customers!$A:$A,customers!$G:$G,,0)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c r="P96" t="str">
        <f>_xlfn.XLOOKUP(C96,customers!$A$1:$A$1001,customers!$I$1:$I$1001,,0,)</f>
        <v>Yes</v>
      </c>
    </row>
    <row r="97" spans="1:16" x14ac:dyDescent="0.3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_xlfn.XLOOKUP(C97,customers!$A:$A,customers!$G:$G,,0)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Medium</v>
      </c>
      <c r="P97" t="str">
        <f>_xlfn.XLOOKUP(C97,customers!$A$1:$A$1001,customers!$I$1:$I$1001,,0,)</f>
        <v>No</v>
      </c>
    </row>
    <row r="98" spans="1:16" x14ac:dyDescent="0.3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_xlfn.XLOOKUP(C98,customers!$A:$A,customers!$G:$G,,0)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c r="P98" t="str">
        <f>_xlfn.XLOOKUP(C98,customers!$A$1:$A$1001,customers!$I$1:$I$1001,,0,)</f>
        <v>No</v>
      </c>
    </row>
    <row r="99" spans="1:16" x14ac:dyDescent="0.3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_xlfn.XLOOKUP(C99,customers!$A:$A,customers!$G:$G,,0)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f t="shared" si="3"/>
        <v>13.5</v>
      </c>
      <c r="N99" t="str">
        <f t="shared" si="4"/>
        <v>Arabica</v>
      </c>
      <c r="O99" t="str">
        <f t="shared" si="5"/>
        <v>Medium</v>
      </c>
      <c r="P99" t="str">
        <f>_xlfn.XLOOKUP(C99,customers!$A$1:$A$1001,customers!$I$1:$I$1001,,0,)</f>
        <v>No</v>
      </c>
    </row>
    <row r="100" spans="1:16" x14ac:dyDescent="0.3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_xlfn.XLOOKUP(C100,customers!$A:$A,customers!$G:$G,,0)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c r="P100" t="str">
        <f>_xlfn.XLOOKUP(C100,customers!$A$1:$A$1001,customers!$I$1:$I$1001,,0,)</f>
        <v>No</v>
      </c>
    </row>
    <row r="101" spans="1:16" x14ac:dyDescent="0.3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_xlfn.XLOOKUP(C101,customers!$A:$A,customers!$G:$G,,0)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f t="shared" si="3"/>
        <v>13.095000000000001</v>
      </c>
      <c r="N101" t="str">
        <f t="shared" si="4"/>
        <v>Liberica</v>
      </c>
      <c r="O101" t="str">
        <f t="shared" si="5"/>
        <v>Medium</v>
      </c>
      <c r="P101" t="str">
        <f>_xlfn.XLOOKUP(C101,customers!$A$1:$A$1001,customers!$I$1:$I$1001,,0,)</f>
        <v>Yes</v>
      </c>
    </row>
    <row r="102" spans="1:16" x14ac:dyDescent="0.3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_xlfn.XLOOKUP(C102,customers!$A:$A,customers!$G:$G,,0)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Light</v>
      </c>
      <c r="P102" t="str">
        <f>_xlfn.XLOOKUP(C102,customers!$A$1:$A$1001,customers!$I$1:$I$1001,,0,)</f>
        <v>Yes</v>
      </c>
    </row>
    <row r="103" spans="1:16" x14ac:dyDescent="0.3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_xlfn.XLOOKUP(C103,customers!$A:$A,customers!$G:$G,,0)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f t="shared" si="3"/>
        <v>148.92499999999998</v>
      </c>
      <c r="N103" t="str">
        <f t="shared" si="4"/>
        <v>Liberica</v>
      </c>
      <c r="O103" t="str">
        <f t="shared" si="5"/>
        <v>Dark</v>
      </c>
      <c r="P103" t="str">
        <f>_xlfn.XLOOKUP(C103,customers!$A$1:$A$1001,customers!$I$1:$I$1001,,0,)</f>
        <v>Yes</v>
      </c>
    </row>
    <row r="104" spans="1:16" x14ac:dyDescent="0.3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_xlfn.XLOOKUP(C104,customers!$A:$A,customers!$G:$G,,0)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f t="shared" si="3"/>
        <v>38.849999999999994</v>
      </c>
      <c r="N104" t="str">
        <f t="shared" si="4"/>
        <v>Liberica</v>
      </c>
      <c r="O104" t="str">
        <f t="shared" si="5"/>
        <v>Dark</v>
      </c>
      <c r="P104" t="str">
        <f>_xlfn.XLOOKUP(C104,customers!$A$1:$A$1001,customers!$I$1:$I$1001,,0,)</f>
        <v>Yes</v>
      </c>
    </row>
    <row r="105" spans="1:16" x14ac:dyDescent="0.3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_xlfn.XLOOKUP(C105,customers!$A:$A,customers!$G:$G,,0)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f t="shared" si="3"/>
        <v>11.94</v>
      </c>
      <c r="N105" t="str">
        <f t="shared" si="4"/>
        <v>Robusta</v>
      </c>
      <c r="O105" t="str">
        <f t="shared" si="5"/>
        <v>Medium</v>
      </c>
      <c r="P105" t="str">
        <f>_xlfn.XLOOKUP(C105,customers!$A$1:$A$1001,customers!$I$1:$I$1001,,0,)</f>
        <v>No</v>
      </c>
    </row>
    <row r="106" spans="1:16" x14ac:dyDescent="0.3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_xlfn.XLOOKUP(C106,customers!$A:$A,customers!$G:$G,,0)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f t="shared" si="3"/>
        <v>87.300000000000011</v>
      </c>
      <c r="N106" t="str">
        <f t="shared" si="4"/>
        <v>Liberica</v>
      </c>
      <c r="O106" t="str">
        <f t="shared" si="5"/>
        <v>Medium</v>
      </c>
      <c r="P106" t="str">
        <f>_xlfn.XLOOKUP(C106,customers!$A$1:$A$1001,customers!$I$1:$I$1001,,0,)</f>
        <v>No</v>
      </c>
    </row>
    <row r="107" spans="1:16" x14ac:dyDescent="0.3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_xlfn.XLOOKUP(C107,customers!$A:$A,customers!$G:$G,,0)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f t="shared" si="3"/>
        <v>40.5</v>
      </c>
      <c r="N107" t="str">
        <f t="shared" si="4"/>
        <v>Arabica</v>
      </c>
      <c r="O107" t="str">
        <f t="shared" si="5"/>
        <v>Medium</v>
      </c>
      <c r="P107" t="str">
        <f>_xlfn.XLOOKUP(C107,customers!$A$1:$A$1001,customers!$I$1:$I$1001,,0,)</f>
        <v>Yes</v>
      </c>
    </row>
    <row r="108" spans="1:16" x14ac:dyDescent="0.3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_xlfn.XLOOKUP(C108,customers!$A:$A,customers!$G:$G,,0)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f t="shared" si="3"/>
        <v>24.3</v>
      </c>
      <c r="N108" t="str">
        <f t="shared" si="4"/>
        <v>Excelsa</v>
      </c>
      <c r="O108" t="str">
        <f t="shared" si="5"/>
        <v>Dark</v>
      </c>
      <c r="P108" t="str">
        <f>_xlfn.XLOOKUP(C108,customers!$A$1:$A$1001,customers!$I$1:$I$1001,,0,)</f>
        <v>No</v>
      </c>
    </row>
    <row r="109" spans="1:16" x14ac:dyDescent="0.3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_xlfn.XLOOKUP(C109,customers!$A:$A,customers!$G:$G,,0)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f t="shared" si="3"/>
        <v>17.91</v>
      </c>
      <c r="N109" t="str">
        <f t="shared" si="4"/>
        <v>Robusta</v>
      </c>
      <c r="O109" t="str">
        <f t="shared" si="5"/>
        <v>Medium</v>
      </c>
      <c r="P109" t="str">
        <f>_xlfn.XLOOKUP(C109,customers!$A$1:$A$1001,customers!$I$1:$I$1001,,0,)</f>
        <v>Yes</v>
      </c>
    </row>
    <row r="110" spans="1:16" x14ac:dyDescent="0.3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_xlfn.XLOOKUP(C110,customers!$A:$A,customers!$G:$G,,0)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f t="shared" si="3"/>
        <v>27</v>
      </c>
      <c r="N110" t="str">
        <f t="shared" si="4"/>
        <v>Arabica</v>
      </c>
      <c r="O110" t="str">
        <f t="shared" si="5"/>
        <v>Medium</v>
      </c>
      <c r="P110" t="str">
        <f>_xlfn.XLOOKUP(C110,customers!$A$1:$A$1001,customers!$I$1:$I$1001,,0,)</f>
        <v>No</v>
      </c>
    </row>
    <row r="111" spans="1:16" x14ac:dyDescent="0.3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_xlfn.XLOOKUP(C111,customers!$A:$A,customers!$G:$G,,0)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f t="shared" si="3"/>
        <v>7.77</v>
      </c>
      <c r="N111" t="str">
        <f t="shared" si="4"/>
        <v>Liberica</v>
      </c>
      <c r="O111" t="str">
        <f t="shared" si="5"/>
        <v>Dark</v>
      </c>
      <c r="P111" t="str">
        <f>_xlfn.XLOOKUP(C111,customers!$A$1:$A$1001,customers!$I$1:$I$1001,,0,)</f>
        <v>Yes</v>
      </c>
    </row>
    <row r="112" spans="1:16" x14ac:dyDescent="0.3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_xlfn.XLOOKUP(C112,customers!$A:$A,customers!$G:$G,,0)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f t="shared" si="3"/>
        <v>13.365</v>
      </c>
      <c r="N112" t="str">
        <f t="shared" si="4"/>
        <v>Excelsa</v>
      </c>
      <c r="O112" t="str">
        <f t="shared" si="5"/>
        <v>Light</v>
      </c>
      <c r="P112" t="str">
        <f>_xlfn.XLOOKUP(C112,customers!$A$1:$A$1001,customers!$I$1:$I$1001,,0,)</f>
        <v>Yes</v>
      </c>
    </row>
    <row r="113" spans="1:16" x14ac:dyDescent="0.3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_xlfn.XLOOKUP(C113,customers!$A:$A,customers!$G:$G,,0)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f t="shared" si="3"/>
        <v>26.849999999999994</v>
      </c>
      <c r="N113" t="str">
        <f t="shared" si="4"/>
        <v>Robusta</v>
      </c>
      <c r="O113" t="str">
        <f t="shared" si="5"/>
        <v>Dark</v>
      </c>
      <c r="P113" t="str">
        <f>_xlfn.XLOOKUP(C113,customers!$A$1:$A$1001,customers!$I$1:$I$1001,,0,)</f>
        <v>No</v>
      </c>
    </row>
    <row r="114" spans="1:16" x14ac:dyDescent="0.3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_xlfn.XLOOKUP(C114,customers!$A:$A,customers!$G:$G,,0)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f t="shared" si="3"/>
        <v>11.25</v>
      </c>
      <c r="N114" t="str">
        <f t="shared" si="4"/>
        <v>Arabica</v>
      </c>
      <c r="O114" t="str">
        <f t="shared" si="5"/>
        <v>Medium</v>
      </c>
      <c r="P114" t="str">
        <f>_xlfn.XLOOKUP(C114,customers!$A$1:$A$1001,customers!$I$1:$I$1001,,0,)</f>
        <v>No</v>
      </c>
    </row>
    <row r="115" spans="1:16" x14ac:dyDescent="0.3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_xlfn.XLOOKUP(C115,customers!$A:$A,customers!$G:$G,,0)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f t="shared" si="3"/>
        <v>14.55</v>
      </c>
      <c r="N115" t="str">
        <f t="shared" si="4"/>
        <v>Liberica</v>
      </c>
      <c r="O115" t="str">
        <f t="shared" si="5"/>
        <v>Medium</v>
      </c>
      <c r="P115" t="str">
        <f>_xlfn.XLOOKUP(C115,customers!$A$1:$A$1001,customers!$I$1:$I$1001,,0,)</f>
        <v>No</v>
      </c>
    </row>
    <row r="116" spans="1:16" x14ac:dyDescent="0.3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_xlfn.XLOOKUP(C116,customers!$A:$A,customers!$G:$G,,0)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f t="shared" si="3"/>
        <v>14.339999999999998</v>
      </c>
      <c r="N116" t="str">
        <f t="shared" si="4"/>
        <v>Robusta</v>
      </c>
      <c r="O116" t="str">
        <f t="shared" si="5"/>
        <v>Light</v>
      </c>
      <c r="P116" t="str">
        <f>_xlfn.XLOOKUP(C116,customers!$A$1:$A$1001,customers!$I$1:$I$1001,,0,)</f>
        <v>No</v>
      </c>
    </row>
    <row r="117" spans="1:16" x14ac:dyDescent="0.3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_xlfn.XLOOKUP(C117,customers!$A:$A,customers!$G:$G,,0)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f t="shared" si="3"/>
        <v>15.85</v>
      </c>
      <c r="N117" t="str">
        <f t="shared" si="4"/>
        <v>Liberica</v>
      </c>
      <c r="O117" t="str">
        <f t="shared" si="5"/>
        <v>Light</v>
      </c>
      <c r="P117" t="str">
        <f>_xlfn.XLOOKUP(C117,customers!$A$1:$A$1001,customers!$I$1:$I$1001,,0,)</f>
        <v>No</v>
      </c>
    </row>
    <row r="118" spans="1:16" x14ac:dyDescent="0.3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_xlfn.XLOOKUP(C118,customers!$A:$A,customers!$G:$G,,0)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f t="shared" si="3"/>
        <v>19.02</v>
      </c>
      <c r="N118" t="str">
        <f t="shared" si="4"/>
        <v>Liberica</v>
      </c>
      <c r="O118" t="str">
        <f t="shared" si="5"/>
        <v>Light</v>
      </c>
      <c r="P118" t="str">
        <f>_xlfn.XLOOKUP(C118,customers!$A$1:$A$1001,customers!$I$1:$I$1001,,0,)</f>
        <v>Yes</v>
      </c>
    </row>
    <row r="119" spans="1:16" x14ac:dyDescent="0.3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_xlfn.XLOOKUP(C119,customers!$A:$A,customers!$G:$G,,0)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f t="shared" si="3"/>
        <v>38.04</v>
      </c>
      <c r="N119" t="str">
        <f t="shared" si="4"/>
        <v>Liberica</v>
      </c>
      <c r="O119" t="str">
        <f t="shared" si="5"/>
        <v>Light</v>
      </c>
      <c r="P119" t="str">
        <f>_xlfn.XLOOKUP(C119,customers!$A$1:$A$1001,customers!$I$1:$I$1001,,0,)</f>
        <v>No</v>
      </c>
    </row>
    <row r="120" spans="1:16" x14ac:dyDescent="0.3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_xlfn.XLOOKUP(C120,customers!$A:$A,customers!$G:$G,,0)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f t="shared" si="3"/>
        <v>21.87</v>
      </c>
      <c r="N120" t="str">
        <f t="shared" si="4"/>
        <v>Excelsa</v>
      </c>
      <c r="O120" t="str">
        <f t="shared" si="5"/>
        <v>Dark</v>
      </c>
      <c r="P120" t="str">
        <f>_xlfn.XLOOKUP(C120,customers!$A$1:$A$1001,customers!$I$1:$I$1001,,0,)</f>
        <v>Yes</v>
      </c>
    </row>
    <row r="121" spans="1:16" x14ac:dyDescent="0.3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_xlfn.XLOOKUP(C121,customers!$A:$A,customers!$G:$G,,0)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f t="shared" si="3"/>
        <v>4.125</v>
      </c>
      <c r="N121" t="str">
        <f t="shared" si="4"/>
        <v>Excelsa</v>
      </c>
      <c r="O121" t="str">
        <f t="shared" si="5"/>
        <v>Medium</v>
      </c>
      <c r="P121" t="str">
        <f>_xlfn.XLOOKUP(C121,customers!$A$1:$A$1001,customers!$I$1:$I$1001,,0,)</f>
        <v>No</v>
      </c>
    </row>
    <row r="122" spans="1:16" x14ac:dyDescent="0.3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_xlfn.XLOOKUP(C122,customers!$A:$A,customers!$G:$G,,0)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Light</v>
      </c>
      <c r="P122" t="str">
        <f>_xlfn.XLOOKUP(C122,customers!$A$1:$A$1001,customers!$I$1:$I$1001,,0,)</f>
        <v>No</v>
      </c>
    </row>
    <row r="123" spans="1:16" x14ac:dyDescent="0.3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_xlfn.XLOOKUP(C123,customers!$A:$A,customers!$G:$G,,0)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f t="shared" si="3"/>
        <v>68.75</v>
      </c>
      <c r="N123" t="str">
        <f t="shared" si="4"/>
        <v>Excelsa</v>
      </c>
      <c r="O123" t="str">
        <f t="shared" si="5"/>
        <v>Medium</v>
      </c>
      <c r="P123" t="str">
        <f>_xlfn.XLOOKUP(C123,customers!$A$1:$A$1001,customers!$I$1:$I$1001,,0,)</f>
        <v>No</v>
      </c>
    </row>
    <row r="124" spans="1:16" x14ac:dyDescent="0.3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_xlfn.XLOOKUP(C124,customers!$A:$A,customers!$G:$G,,0)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c r="P124" t="str">
        <f>_xlfn.XLOOKUP(C124,customers!$A$1:$A$1001,customers!$I$1:$I$1001,,0,)</f>
        <v>Yes</v>
      </c>
    </row>
    <row r="125" spans="1:16" x14ac:dyDescent="0.3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_xlfn.XLOOKUP(C125,customers!$A:$A,customers!$G:$G,,0)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f t="shared" si="3"/>
        <v>145.82</v>
      </c>
      <c r="N125" t="str">
        <f t="shared" si="4"/>
        <v>Liberica</v>
      </c>
      <c r="O125" t="str">
        <f t="shared" si="5"/>
        <v>Light</v>
      </c>
      <c r="P125" t="str">
        <f>_xlfn.XLOOKUP(C125,customers!$A$1:$A$1001,customers!$I$1:$I$1001,,0,)</f>
        <v>No</v>
      </c>
    </row>
    <row r="126" spans="1:16" x14ac:dyDescent="0.3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_xlfn.XLOOKUP(C126,customers!$A:$A,customers!$G:$G,,0)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f t="shared" si="3"/>
        <v>21.825000000000003</v>
      </c>
      <c r="N126" t="str">
        <f t="shared" si="4"/>
        <v>Liberica</v>
      </c>
      <c r="O126" t="str">
        <f t="shared" si="5"/>
        <v>Medium</v>
      </c>
      <c r="P126" t="str">
        <f>_xlfn.XLOOKUP(C126,customers!$A$1:$A$1001,customers!$I$1:$I$1001,,0,)</f>
        <v>Yes</v>
      </c>
    </row>
    <row r="127" spans="1:16" x14ac:dyDescent="0.3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_xlfn.XLOOKUP(C127,customers!$A:$A,customers!$G:$G,,0)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f t="shared" si="3"/>
        <v>26.19</v>
      </c>
      <c r="N127" t="str">
        <f t="shared" si="4"/>
        <v>Liberica</v>
      </c>
      <c r="O127" t="str">
        <f t="shared" si="5"/>
        <v>Medium</v>
      </c>
      <c r="P127" t="str">
        <f>_xlfn.XLOOKUP(C127,customers!$A$1:$A$1001,customers!$I$1:$I$1001,,0,)</f>
        <v>Yes</v>
      </c>
    </row>
    <row r="128" spans="1:16" x14ac:dyDescent="0.3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_xlfn.XLOOKUP(C128,customers!$A:$A,customers!$G:$G,,0)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f t="shared" si="3"/>
        <v>11.25</v>
      </c>
      <c r="N128" t="str">
        <f t="shared" si="4"/>
        <v>Arabica</v>
      </c>
      <c r="O128" t="str">
        <f t="shared" si="5"/>
        <v>Medium</v>
      </c>
      <c r="P128" t="str">
        <f>_xlfn.XLOOKUP(C128,customers!$A$1:$A$1001,customers!$I$1:$I$1001,,0,)</f>
        <v>No</v>
      </c>
    </row>
    <row r="129" spans="1:16" x14ac:dyDescent="0.3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_xlfn.XLOOKUP(C129,customers!$A:$A,customers!$G:$G,,0)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f t="shared" si="3"/>
        <v>77.699999999999989</v>
      </c>
      <c r="N129" t="str">
        <f t="shared" si="4"/>
        <v>Liberica</v>
      </c>
      <c r="O129" t="str">
        <f t="shared" si="5"/>
        <v>Dark</v>
      </c>
      <c r="P129" t="str">
        <f>_xlfn.XLOOKUP(C129,customers!$A$1:$A$1001,customers!$I$1:$I$1001,,0,)</f>
        <v>No</v>
      </c>
    </row>
    <row r="130" spans="1:16" x14ac:dyDescent="0.3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_xlfn.XLOOKUP(C130,customers!$A:$A,customers!$G:$G,,0)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f t="shared" si="3"/>
        <v>6.75</v>
      </c>
      <c r="N130" t="str">
        <f t="shared" si="4"/>
        <v>Arabica</v>
      </c>
      <c r="O130" t="str">
        <f t="shared" si="5"/>
        <v>Medium</v>
      </c>
      <c r="P130" t="str">
        <f>_xlfn.XLOOKUP(C130,customers!$A$1:$A$1001,customers!$I$1:$I$1001,,0,)</f>
        <v>No</v>
      </c>
    </row>
    <row r="131" spans="1:16" x14ac:dyDescent="0.3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_xlfn.XLOOKUP(C131,customers!$A:$A,customers!$G:$G,,0)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f t="shared" ref="M131:M194" si="6">L131*E131</f>
        <v>12.15</v>
      </c>
      <c r="N131" t="str">
        <f t="shared" ref="N131:N194" si="7">IF(I131="Rob","Robusta",IF(I131="Ara","Arabica",IF(I131="Exc","Excelsa",IF(I131="Lib","Liberica",""))))</f>
        <v>Excelsa</v>
      </c>
      <c r="O131" t="str">
        <f t="shared" ref="O131:O194" si="8">IF(J131="L","Light",IF(J131="M","Medium",IF(J131="D","Dark","")))</f>
        <v>Dark</v>
      </c>
      <c r="P131" t="str">
        <f>_xlfn.XLOOKUP(C131,customers!$A$1:$A$1001,customers!$I$1:$I$1001,,0,)</f>
        <v>Yes</v>
      </c>
    </row>
    <row r="132" spans="1:16" x14ac:dyDescent="0.3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_xlfn.XLOOKUP(C132,customers!$A:$A,customers!$G:$G,,0)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Light</v>
      </c>
      <c r="P132" t="str">
        <f>_xlfn.XLOOKUP(C132,customers!$A$1:$A$1001,customers!$I$1:$I$1001,,0,)</f>
        <v>Yes</v>
      </c>
    </row>
    <row r="133" spans="1:16" x14ac:dyDescent="0.3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_xlfn.XLOOKUP(C133,customers!$A:$A,customers!$G:$G,,0)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f t="shared" si="6"/>
        <v>14.58</v>
      </c>
      <c r="N133" t="str">
        <f t="shared" si="7"/>
        <v>Excelsa</v>
      </c>
      <c r="O133" t="str">
        <f t="shared" si="8"/>
        <v>Dark</v>
      </c>
      <c r="P133" t="str">
        <f>_xlfn.XLOOKUP(C133,customers!$A$1:$A$1001,customers!$I$1:$I$1001,,0,)</f>
        <v>Yes</v>
      </c>
    </row>
    <row r="134" spans="1:16" x14ac:dyDescent="0.3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_xlfn.XLOOKUP(C134,customers!$A:$A,customers!$G:$G,,0)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Light</v>
      </c>
      <c r="P134" t="str">
        <f>_xlfn.XLOOKUP(C134,customers!$A$1:$A$1001,customers!$I$1:$I$1001,,0,)</f>
        <v>Yes</v>
      </c>
    </row>
    <row r="135" spans="1:16" x14ac:dyDescent="0.3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_xlfn.XLOOKUP(C135,customers!$A:$A,customers!$G:$G,,0)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f t="shared" si="6"/>
        <v>12.95</v>
      </c>
      <c r="N135" t="str">
        <f t="shared" si="7"/>
        <v>Liberica</v>
      </c>
      <c r="O135" t="str">
        <f t="shared" si="8"/>
        <v>Dark</v>
      </c>
      <c r="P135" t="str">
        <f>_xlfn.XLOOKUP(C135,customers!$A$1:$A$1001,customers!$I$1:$I$1001,,0,)</f>
        <v>No</v>
      </c>
    </row>
    <row r="136" spans="1:16" x14ac:dyDescent="0.3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_xlfn.XLOOKUP(C136,customers!$A:$A,customers!$G:$G,,0)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f t="shared" si="6"/>
        <v>94.874999999999986</v>
      </c>
      <c r="N136" t="str">
        <f t="shared" si="7"/>
        <v>Excelsa</v>
      </c>
      <c r="O136" t="str">
        <f t="shared" si="8"/>
        <v>Medium</v>
      </c>
      <c r="P136" t="str">
        <f>_xlfn.XLOOKUP(C136,customers!$A$1:$A$1001,customers!$I$1:$I$1001,,0,)</f>
        <v>Yes</v>
      </c>
    </row>
    <row r="137" spans="1:16" x14ac:dyDescent="0.3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_xlfn.XLOOKUP(C137,customers!$A:$A,customers!$G:$G,,0)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Light</v>
      </c>
      <c r="P137" t="str">
        <f>_xlfn.XLOOKUP(C137,customers!$A$1:$A$1001,customers!$I$1:$I$1001,,0,)</f>
        <v>Yes</v>
      </c>
    </row>
    <row r="138" spans="1:16" x14ac:dyDescent="0.3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_xlfn.XLOOKUP(C138,customers!$A:$A,customers!$G:$G,,0)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c r="P138" t="str">
        <f>_xlfn.XLOOKUP(C138,customers!$A$1:$A$1001,customers!$I$1:$I$1001,,0,)</f>
        <v>No</v>
      </c>
    </row>
    <row r="139" spans="1:16" x14ac:dyDescent="0.3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_xlfn.XLOOKUP(C139,customers!$A:$A,customers!$G:$G,,0)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f t="shared" si="6"/>
        <v>102.46499999999997</v>
      </c>
      <c r="N139" t="str">
        <f t="shared" si="7"/>
        <v>Excelsa</v>
      </c>
      <c r="O139" t="str">
        <f t="shared" si="8"/>
        <v>Light</v>
      </c>
      <c r="P139" t="str">
        <f>_xlfn.XLOOKUP(C139,customers!$A$1:$A$1001,customers!$I$1:$I$1001,,0,)</f>
        <v>No</v>
      </c>
    </row>
    <row r="140" spans="1:16" x14ac:dyDescent="0.3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_xlfn.XLOOKUP(C140,customers!$A:$A,customers!$G:$G,,0)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f t="shared" si="6"/>
        <v>48.6</v>
      </c>
      <c r="N140" t="str">
        <f t="shared" si="7"/>
        <v>Excelsa</v>
      </c>
      <c r="O140" t="str">
        <f t="shared" si="8"/>
        <v>Dark</v>
      </c>
      <c r="P140" t="str">
        <f>_xlfn.XLOOKUP(C140,customers!$A$1:$A$1001,customers!$I$1:$I$1001,,0,)</f>
        <v>No</v>
      </c>
    </row>
    <row r="141" spans="1:16" x14ac:dyDescent="0.3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_xlfn.XLOOKUP(C141,customers!$A:$A,customers!$G:$G,,0)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f t="shared" si="6"/>
        <v>77.699999999999989</v>
      </c>
      <c r="N141" t="str">
        <f t="shared" si="7"/>
        <v>Liberica</v>
      </c>
      <c r="O141" t="str">
        <f t="shared" si="8"/>
        <v>Dark</v>
      </c>
      <c r="P141" t="str">
        <f>_xlfn.XLOOKUP(C141,customers!$A$1:$A$1001,customers!$I$1:$I$1001,,0,)</f>
        <v>Yes</v>
      </c>
    </row>
    <row r="142" spans="1:16" x14ac:dyDescent="0.3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_xlfn.XLOOKUP(C142,customers!$A:$A,customers!$G:$G,,0)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f t="shared" si="6"/>
        <v>29.784999999999997</v>
      </c>
      <c r="N142" t="str">
        <f t="shared" si="7"/>
        <v>Liberica</v>
      </c>
      <c r="O142" t="str">
        <f t="shared" si="8"/>
        <v>Dark</v>
      </c>
      <c r="P142" t="str">
        <f>_xlfn.XLOOKUP(C142,customers!$A$1:$A$1001,customers!$I$1:$I$1001,,0,)</f>
        <v>Yes</v>
      </c>
    </row>
    <row r="143" spans="1:16" x14ac:dyDescent="0.3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_xlfn.XLOOKUP(C143,customers!$A:$A,customers!$G:$G,,0)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Light</v>
      </c>
      <c r="P143" t="str">
        <f>_xlfn.XLOOKUP(C143,customers!$A$1:$A$1001,customers!$I$1:$I$1001,,0,)</f>
        <v>Yes</v>
      </c>
    </row>
    <row r="144" spans="1:16" x14ac:dyDescent="0.3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_xlfn.XLOOKUP(C144,customers!$A:$A,customers!$G:$G,,0)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f t="shared" si="6"/>
        <v>136.61999999999998</v>
      </c>
      <c r="N144" t="str">
        <f t="shared" si="7"/>
        <v>Excelsa</v>
      </c>
      <c r="O144" t="str">
        <f t="shared" si="8"/>
        <v>Light</v>
      </c>
      <c r="P144" t="str">
        <f>_xlfn.XLOOKUP(C144,customers!$A$1:$A$1001,customers!$I$1:$I$1001,,0,)</f>
        <v>Yes</v>
      </c>
    </row>
    <row r="145" spans="1:16" x14ac:dyDescent="0.3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_xlfn.XLOOKUP(C145,customers!$A:$A,customers!$G:$G,,0)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f t="shared" si="6"/>
        <v>17.46</v>
      </c>
      <c r="N145" t="str">
        <f t="shared" si="7"/>
        <v>Liberica</v>
      </c>
      <c r="O145" t="str">
        <f t="shared" si="8"/>
        <v>Medium</v>
      </c>
      <c r="P145" t="str">
        <f>_xlfn.XLOOKUP(C145,customers!$A$1:$A$1001,customers!$I$1:$I$1001,,0,)</f>
        <v>No</v>
      </c>
    </row>
    <row r="146" spans="1:16" x14ac:dyDescent="0.3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_xlfn.XLOOKUP(C146,customers!$A:$A,customers!$G:$G,,0)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f t="shared" si="6"/>
        <v>68.309999999999988</v>
      </c>
      <c r="N146" t="str">
        <f t="shared" si="7"/>
        <v>Excelsa</v>
      </c>
      <c r="O146" t="str">
        <f t="shared" si="8"/>
        <v>Light</v>
      </c>
      <c r="P146" t="str">
        <f>_xlfn.XLOOKUP(C146,customers!$A$1:$A$1001,customers!$I$1:$I$1001,,0,)</f>
        <v>Yes</v>
      </c>
    </row>
    <row r="147" spans="1:16" x14ac:dyDescent="0.3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_xlfn.XLOOKUP(C147,customers!$A:$A,customers!$G:$G,,0)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f t="shared" si="6"/>
        <v>17.46</v>
      </c>
      <c r="N147" t="str">
        <f t="shared" si="7"/>
        <v>Liberica</v>
      </c>
      <c r="O147" t="str">
        <f t="shared" si="8"/>
        <v>Medium</v>
      </c>
      <c r="P147" t="str">
        <f>_xlfn.XLOOKUP(C147,customers!$A$1:$A$1001,customers!$I$1:$I$1001,,0,)</f>
        <v>No</v>
      </c>
    </row>
    <row r="148" spans="1:16" x14ac:dyDescent="0.3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_xlfn.XLOOKUP(C148,customers!$A:$A,customers!$G:$G,,0)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f t="shared" si="6"/>
        <v>43.650000000000006</v>
      </c>
      <c r="N148" t="str">
        <f t="shared" si="7"/>
        <v>Liberica</v>
      </c>
      <c r="O148" t="str">
        <f t="shared" si="8"/>
        <v>Medium</v>
      </c>
      <c r="P148" t="str">
        <f>_xlfn.XLOOKUP(C148,customers!$A$1:$A$1001,customers!$I$1:$I$1001,,0,)</f>
        <v>No</v>
      </c>
    </row>
    <row r="149" spans="1:16" x14ac:dyDescent="0.3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_xlfn.XLOOKUP(C149,customers!$A:$A,customers!$G:$G,,0)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f t="shared" si="6"/>
        <v>27.5</v>
      </c>
      <c r="N149" t="str">
        <f t="shared" si="7"/>
        <v>Excelsa</v>
      </c>
      <c r="O149" t="str">
        <f t="shared" si="8"/>
        <v>Medium</v>
      </c>
      <c r="P149" t="str">
        <f>_xlfn.XLOOKUP(C149,customers!$A$1:$A$1001,customers!$I$1:$I$1001,,0,)</f>
        <v>No</v>
      </c>
    </row>
    <row r="150" spans="1:16" x14ac:dyDescent="0.3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_xlfn.XLOOKUP(C150,customers!$A:$A,customers!$G:$G,,0)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f t="shared" si="6"/>
        <v>18.225000000000001</v>
      </c>
      <c r="N150" t="str">
        <f t="shared" si="7"/>
        <v>Excelsa</v>
      </c>
      <c r="O150" t="str">
        <f t="shared" si="8"/>
        <v>Dark</v>
      </c>
      <c r="P150" t="str">
        <f>_xlfn.XLOOKUP(C150,customers!$A$1:$A$1001,customers!$I$1:$I$1001,,0,)</f>
        <v>Yes</v>
      </c>
    </row>
    <row r="151" spans="1:16" x14ac:dyDescent="0.3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_xlfn.XLOOKUP(C151,customers!$A:$A,customers!$G:$G,,0)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Medium</v>
      </c>
      <c r="P151" t="str">
        <f>_xlfn.XLOOKUP(C151,customers!$A$1:$A$1001,customers!$I$1:$I$1001,,0,)</f>
        <v>Yes</v>
      </c>
    </row>
    <row r="152" spans="1:16" x14ac:dyDescent="0.3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_xlfn.XLOOKUP(C152,customers!$A:$A,customers!$G:$G,,0)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f t="shared" si="6"/>
        <v>12.95</v>
      </c>
      <c r="N152" t="str">
        <f t="shared" si="7"/>
        <v>Liberica</v>
      </c>
      <c r="O152" t="str">
        <f t="shared" si="8"/>
        <v>Dark</v>
      </c>
      <c r="P152" t="str">
        <f>_xlfn.XLOOKUP(C152,customers!$A$1:$A$1001,customers!$I$1:$I$1001,,0,)</f>
        <v>Yes</v>
      </c>
    </row>
    <row r="153" spans="1:16" x14ac:dyDescent="0.3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_xlfn.XLOOKUP(C153,customers!$A:$A,customers!$G:$G,,0)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f t="shared" si="6"/>
        <v>33.75</v>
      </c>
      <c r="N153" t="str">
        <f t="shared" si="7"/>
        <v>Arabica</v>
      </c>
      <c r="O153" t="str">
        <f t="shared" si="8"/>
        <v>Medium</v>
      </c>
      <c r="P153" t="str">
        <f>_xlfn.XLOOKUP(C153,customers!$A$1:$A$1001,customers!$I$1:$I$1001,,0,)</f>
        <v>Yes</v>
      </c>
    </row>
    <row r="154" spans="1:16" x14ac:dyDescent="0.3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_xlfn.XLOOKUP(C154,customers!$A:$A,customers!$G:$G,,0)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f t="shared" si="6"/>
        <v>68.655000000000001</v>
      </c>
      <c r="N154" t="str">
        <f t="shared" si="7"/>
        <v>Robusta</v>
      </c>
      <c r="O154" t="str">
        <f t="shared" si="8"/>
        <v>Medium</v>
      </c>
      <c r="P154" t="str">
        <f>_xlfn.XLOOKUP(C154,customers!$A$1:$A$1001,customers!$I$1:$I$1001,,0,)</f>
        <v>Yes</v>
      </c>
    </row>
    <row r="155" spans="1:16" x14ac:dyDescent="0.3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_xlfn.XLOOKUP(C155,customers!$A:$A,customers!$G:$G,,0)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f t="shared" si="6"/>
        <v>2.6849999999999996</v>
      </c>
      <c r="N155" t="str">
        <f t="shared" si="7"/>
        <v>Robusta</v>
      </c>
      <c r="O155" t="str">
        <f t="shared" si="8"/>
        <v>Dark</v>
      </c>
      <c r="P155" t="str">
        <f>_xlfn.XLOOKUP(C155,customers!$A$1:$A$1001,customers!$I$1:$I$1001,,0,)</f>
        <v>No</v>
      </c>
    </row>
    <row r="156" spans="1:16" x14ac:dyDescent="0.3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_xlfn.XLOOKUP(C156,customers!$A:$A,customers!$G:$G,,0)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c r="P156" t="str">
        <f>_xlfn.XLOOKUP(C156,customers!$A$1:$A$1001,customers!$I$1:$I$1001,,0,)</f>
        <v>No</v>
      </c>
    </row>
    <row r="157" spans="1:16" x14ac:dyDescent="0.3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_xlfn.XLOOKUP(C157,customers!$A:$A,customers!$G:$G,,0)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Medium</v>
      </c>
      <c r="P157" t="str">
        <f>_xlfn.XLOOKUP(C157,customers!$A$1:$A$1001,customers!$I$1:$I$1001,,0,)</f>
        <v>Yes</v>
      </c>
    </row>
    <row r="158" spans="1:16" x14ac:dyDescent="0.3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_xlfn.XLOOKUP(C158,customers!$A:$A,customers!$G:$G,,0)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Medium</v>
      </c>
      <c r="P158" t="str">
        <f>_xlfn.XLOOKUP(C158,customers!$A$1:$A$1001,customers!$I$1:$I$1001,,0,)</f>
        <v>Yes</v>
      </c>
    </row>
    <row r="159" spans="1:16" x14ac:dyDescent="0.3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_xlfn.XLOOKUP(C159,customers!$A:$A,customers!$G:$G,,0)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f t="shared" si="6"/>
        <v>61.754999999999995</v>
      </c>
      <c r="N159" t="str">
        <f t="shared" si="7"/>
        <v>Robusta</v>
      </c>
      <c r="O159" t="str">
        <f t="shared" si="8"/>
        <v>Dark</v>
      </c>
      <c r="P159" t="str">
        <f>_xlfn.XLOOKUP(C159,customers!$A$1:$A$1001,customers!$I$1:$I$1001,,0,)</f>
        <v>No</v>
      </c>
    </row>
    <row r="160" spans="1:16" x14ac:dyDescent="0.3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_xlfn.XLOOKUP(C160,customers!$A:$A,customers!$G:$G,,0)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f t="shared" si="6"/>
        <v>123.50999999999999</v>
      </c>
      <c r="N160" t="str">
        <f t="shared" si="7"/>
        <v>Robusta</v>
      </c>
      <c r="O160" t="str">
        <f t="shared" si="8"/>
        <v>Dark</v>
      </c>
      <c r="P160" t="str">
        <f>_xlfn.XLOOKUP(C160,customers!$A$1:$A$1001,customers!$I$1:$I$1001,,0,)</f>
        <v>Yes</v>
      </c>
    </row>
    <row r="161" spans="1:16" x14ac:dyDescent="0.3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_xlfn.XLOOKUP(C161,customers!$A:$A,customers!$G:$G,,0)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f t="shared" si="6"/>
        <v>218.73</v>
      </c>
      <c r="N161" t="str">
        <f t="shared" si="7"/>
        <v>Liberica</v>
      </c>
      <c r="O161" t="str">
        <f t="shared" si="8"/>
        <v>Light</v>
      </c>
      <c r="P161" t="str">
        <f>_xlfn.XLOOKUP(C161,customers!$A$1:$A$1001,customers!$I$1:$I$1001,,0,)</f>
        <v>No</v>
      </c>
    </row>
    <row r="162" spans="1:16" x14ac:dyDescent="0.3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_xlfn.XLOOKUP(C162,customers!$A:$A,customers!$G:$G,,0)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f t="shared" si="6"/>
        <v>33</v>
      </c>
      <c r="N162" t="str">
        <f t="shared" si="7"/>
        <v>Excelsa</v>
      </c>
      <c r="O162" t="str">
        <f t="shared" si="8"/>
        <v>Medium</v>
      </c>
      <c r="P162" t="str">
        <f>_xlfn.XLOOKUP(C162,customers!$A$1:$A$1001,customers!$I$1:$I$1001,,0,)</f>
        <v>No</v>
      </c>
    </row>
    <row r="163" spans="1:16" x14ac:dyDescent="0.3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_xlfn.XLOOKUP(C163,customers!$A:$A,customers!$G:$G,,0)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f t="shared" si="6"/>
        <v>23.31</v>
      </c>
      <c r="N163" t="str">
        <f t="shared" si="7"/>
        <v>Arabica</v>
      </c>
      <c r="O163" t="str">
        <f t="shared" si="8"/>
        <v>Light</v>
      </c>
      <c r="P163" t="str">
        <f>_xlfn.XLOOKUP(C163,customers!$A$1:$A$1001,customers!$I$1:$I$1001,,0,)</f>
        <v>No</v>
      </c>
    </row>
    <row r="164" spans="1:16" x14ac:dyDescent="0.3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_xlfn.XLOOKUP(C164,customers!$A:$A,customers!$G:$G,,0)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f t="shared" si="6"/>
        <v>21.87</v>
      </c>
      <c r="N164" t="str">
        <f t="shared" si="7"/>
        <v>Excelsa</v>
      </c>
      <c r="O164" t="str">
        <f t="shared" si="8"/>
        <v>Dark</v>
      </c>
      <c r="P164" t="str">
        <f>_xlfn.XLOOKUP(C164,customers!$A$1:$A$1001,customers!$I$1:$I$1001,,0,)</f>
        <v>Yes</v>
      </c>
    </row>
    <row r="165" spans="1:16" x14ac:dyDescent="0.3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_xlfn.XLOOKUP(C165,customers!$A:$A,customers!$G:$G,,0)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f t="shared" si="6"/>
        <v>16.11</v>
      </c>
      <c r="N165" t="str">
        <f t="shared" si="7"/>
        <v>Robusta</v>
      </c>
      <c r="O165" t="str">
        <f t="shared" si="8"/>
        <v>Dark</v>
      </c>
      <c r="P165" t="str">
        <f>_xlfn.XLOOKUP(C165,customers!$A$1:$A$1001,customers!$I$1:$I$1001,,0,)</f>
        <v>No</v>
      </c>
    </row>
    <row r="166" spans="1:16" x14ac:dyDescent="0.3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_xlfn.XLOOKUP(C166,customers!$A:$A,customers!$G:$G,,0)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f t="shared" si="6"/>
        <v>29.16</v>
      </c>
      <c r="N166" t="str">
        <f t="shared" si="7"/>
        <v>Excelsa</v>
      </c>
      <c r="O166" t="str">
        <f t="shared" si="8"/>
        <v>Dark</v>
      </c>
      <c r="P166" t="str">
        <f>_xlfn.XLOOKUP(C166,customers!$A$1:$A$1001,customers!$I$1:$I$1001,,0,)</f>
        <v>No</v>
      </c>
    </row>
    <row r="167" spans="1:16" x14ac:dyDescent="0.3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_xlfn.XLOOKUP(C167,customers!$A:$A,customers!$G:$G,,0)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f t="shared" si="6"/>
        <v>53.699999999999996</v>
      </c>
      <c r="N167" t="str">
        <f t="shared" si="7"/>
        <v>Robusta</v>
      </c>
      <c r="O167" t="str">
        <f t="shared" si="8"/>
        <v>Dark</v>
      </c>
      <c r="P167" t="str">
        <f>_xlfn.XLOOKUP(C167,customers!$A$1:$A$1001,customers!$I$1:$I$1001,,0,)</f>
        <v>Yes</v>
      </c>
    </row>
    <row r="168" spans="1:16" x14ac:dyDescent="0.3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_xlfn.XLOOKUP(C168,customers!$A:$A,customers!$G:$G,,0)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f t="shared" si="6"/>
        <v>26.849999999999994</v>
      </c>
      <c r="N168" t="str">
        <f t="shared" si="7"/>
        <v>Robusta</v>
      </c>
      <c r="O168" t="str">
        <f t="shared" si="8"/>
        <v>Dark</v>
      </c>
      <c r="P168" t="str">
        <f>_xlfn.XLOOKUP(C168,customers!$A$1:$A$1001,customers!$I$1:$I$1001,,0,)</f>
        <v>Yes</v>
      </c>
    </row>
    <row r="169" spans="1:16" x14ac:dyDescent="0.3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_xlfn.XLOOKUP(C169,customers!$A:$A,customers!$G:$G,,0)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f t="shared" si="6"/>
        <v>41.25</v>
      </c>
      <c r="N169" t="str">
        <f t="shared" si="7"/>
        <v>Excelsa</v>
      </c>
      <c r="O169" t="str">
        <f t="shared" si="8"/>
        <v>Medium</v>
      </c>
      <c r="P169" t="str">
        <f>_xlfn.XLOOKUP(C169,customers!$A$1:$A$1001,customers!$I$1:$I$1001,,0,)</f>
        <v>Yes</v>
      </c>
    </row>
    <row r="170" spans="1:16" x14ac:dyDescent="0.3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_xlfn.XLOOKUP(C170,customers!$A:$A,customers!$G:$G,,0)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f t="shared" si="6"/>
        <v>40.5</v>
      </c>
      <c r="N170" t="str">
        <f t="shared" si="7"/>
        <v>Arabica</v>
      </c>
      <c r="O170" t="str">
        <f t="shared" si="8"/>
        <v>Medium</v>
      </c>
      <c r="P170" t="str">
        <f>_xlfn.XLOOKUP(C170,customers!$A$1:$A$1001,customers!$I$1:$I$1001,,0,)</f>
        <v>No</v>
      </c>
    </row>
    <row r="171" spans="1:16" x14ac:dyDescent="0.3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_xlfn.XLOOKUP(C171,customers!$A:$A,customers!$G:$G,,0)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f t="shared" si="6"/>
        <v>17.899999999999999</v>
      </c>
      <c r="N171" t="str">
        <f t="shared" si="7"/>
        <v>Robusta</v>
      </c>
      <c r="O171" t="str">
        <f t="shared" si="8"/>
        <v>Dark</v>
      </c>
      <c r="P171" t="str">
        <f>_xlfn.XLOOKUP(C171,customers!$A$1:$A$1001,customers!$I$1:$I$1001,,0,)</f>
        <v>No</v>
      </c>
    </row>
    <row r="172" spans="1:16" x14ac:dyDescent="0.3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_xlfn.XLOOKUP(C172,customers!$A:$A,customers!$G:$G,,0)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f t="shared" si="6"/>
        <v>68.309999999999988</v>
      </c>
      <c r="N172" t="str">
        <f t="shared" si="7"/>
        <v>Excelsa</v>
      </c>
      <c r="O172" t="str">
        <f t="shared" si="8"/>
        <v>Light</v>
      </c>
      <c r="P172" t="str">
        <f>_xlfn.XLOOKUP(C172,customers!$A$1:$A$1001,customers!$I$1:$I$1001,,0,)</f>
        <v>No</v>
      </c>
    </row>
    <row r="173" spans="1:16" x14ac:dyDescent="0.3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_xlfn.XLOOKUP(C173,customers!$A:$A,customers!$G:$G,,0)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f t="shared" si="6"/>
        <v>63.249999999999993</v>
      </c>
      <c r="N173" t="str">
        <f t="shared" si="7"/>
        <v>Excelsa</v>
      </c>
      <c r="O173" t="str">
        <f t="shared" si="8"/>
        <v>Medium</v>
      </c>
      <c r="P173" t="str">
        <f>_xlfn.XLOOKUP(C173,customers!$A$1:$A$1001,customers!$I$1:$I$1001,,0,)</f>
        <v>Yes</v>
      </c>
    </row>
    <row r="174" spans="1:16" x14ac:dyDescent="0.3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_xlfn.XLOOKUP(C174,customers!$A:$A,customers!$G:$G,,0)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f t="shared" si="6"/>
        <v>21.87</v>
      </c>
      <c r="N174" t="str">
        <f t="shared" si="7"/>
        <v>Excelsa</v>
      </c>
      <c r="O174" t="str">
        <f t="shared" si="8"/>
        <v>Dark</v>
      </c>
      <c r="P174" t="str">
        <f>_xlfn.XLOOKUP(C174,customers!$A$1:$A$1001,customers!$I$1:$I$1001,,0,)</f>
        <v>No</v>
      </c>
    </row>
    <row r="175" spans="1:16" x14ac:dyDescent="0.3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_xlfn.XLOOKUP(C175,customers!$A:$A,customers!$G:$G,,0)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f t="shared" si="6"/>
        <v>91.539999999999992</v>
      </c>
      <c r="N175" t="str">
        <f t="shared" si="7"/>
        <v>Robusta</v>
      </c>
      <c r="O175" t="str">
        <f t="shared" si="8"/>
        <v>Medium</v>
      </c>
      <c r="P175" t="str">
        <f>_xlfn.XLOOKUP(C175,customers!$A$1:$A$1001,customers!$I$1:$I$1001,,0,)</f>
        <v>No</v>
      </c>
    </row>
    <row r="176" spans="1:16" x14ac:dyDescent="0.3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_xlfn.XLOOKUP(C176,customers!$A:$A,customers!$G:$G,,0)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f t="shared" si="6"/>
        <v>204.92999999999995</v>
      </c>
      <c r="N176" t="str">
        <f t="shared" si="7"/>
        <v>Excelsa</v>
      </c>
      <c r="O176" t="str">
        <f t="shared" si="8"/>
        <v>Light</v>
      </c>
      <c r="P176" t="str">
        <f>_xlfn.XLOOKUP(C176,customers!$A$1:$A$1001,customers!$I$1:$I$1001,,0,)</f>
        <v>Yes</v>
      </c>
    </row>
    <row r="177" spans="1:16" x14ac:dyDescent="0.3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_xlfn.XLOOKUP(C177,customers!$A:$A,customers!$G:$G,,0)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f t="shared" si="6"/>
        <v>63.249999999999993</v>
      </c>
      <c r="N177" t="str">
        <f t="shared" si="7"/>
        <v>Excelsa</v>
      </c>
      <c r="O177" t="str">
        <f t="shared" si="8"/>
        <v>Medium</v>
      </c>
      <c r="P177" t="str">
        <f>_xlfn.XLOOKUP(C177,customers!$A$1:$A$1001,customers!$I$1:$I$1001,,0,)</f>
        <v>Yes</v>
      </c>
    </row>
    <row r="178" spans="1:16" x14ac:dyDescent="0.3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_xlfn.XLOOKUP(C178,customers!$A:$A,customers!$G:$G,,0)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f t="shared" si="6"/>
        <v>34.154999999999994</v>
      </c>
      <c r="N178" t="str">
        <f t="shared" si="7"/>
        <v>Excelsa</v>
      </c>
      <c r="O178" t="str">
        <f t="shared" si="8"/>
        <v>Light</v>
      </c>
      <c r="P178" t="str">
        <f>_xlfn.XLOOKUP(C178,customers!$A$1:$A$1001,customers!$I$1:$I$1001,,0,)</f>
        <v>Yes</v>
      </c>
    </row>
    <row r="179" spans="1:16" x14ac:dyDescent="0.3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_xlfn.XLOOKUP(C179,customers!$A:$A,customers!$G:$G,,0)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f t="shared" si="6"/>
        <v>109.93999999999998</v>
      </c>
      <c r="N179" t="str">
        <f t="shared" si="7"/>
        <v>Robusta</v>
      </c>
      <c r="O179" t="str">
        <f t="shared" si="8"/>
        <v>Light</v>
      </c>
      <c r="P179" t="str">
        <f>_xlfn.XLOOKUP(C179,customers!$A$1:$A$1001,customers!$I$1:$I$1001,,0,)</f>
        <v>Yes</v>
      </c>
    </row>
    <row r="180" spans="1:16" x14ac:dyDescent="0.3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_xlfn.XLOOKUP(C180,customers!$A:$A,customers!$G:$G,,0)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f t="shared" si="6"/>
        <v>25.9</v>
      </c>
      <c r="N180" t="str">
        <f t="shared" si="7"/>
        <v>Arabica</v>
      </c>
      <c r="O180" t="str">
        <f t="shared" si="8"/>
        <v>Light</v>
      </c>
      <c r="P180" t="str">
        <f>_xlfn.XLOOKUP(C180,customers!$A$1:$A$1001,customers!$I$1:$I$1001,,0,)</f>
        <v>No</v>
      </c>
    </row>
    <row r="181" spans="1:16" x14ac:dyDescent="0.3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_xlfn.XLOOKUP(C181,customers!$A:$A,customers!$G:$G,,0)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c r="P181" t="str">
        <f>_xlfn.XLOOKUP(C181,customers!$A$1:$A$1001,customers!$I$1:$I$1001,,0,)</f>
        <v>No</v>
      </c>
    </row>
    <row r="182" spans="1:16" x14ac:dyDescent="0.3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_xlfn.XLOOKUP(C182,customers!$A:$A,customers!$G:$G,,0)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f t="shared" si="6"/>
        <v>22.274999999999999</v>
      </c>
      <c r="N182" t="str">
        <f t="shared" si="7"/>
        <v>Excelsa</v>
      </c>
      <c r="O182" t="str">
        <f t="shared" si="8"/>
        <v>Light</v>
      </c>
      <c r="P182" t="str">
        <f>_xlfn.XLOOKUP(C182,customers!$A$1:$A$1001,customers!$I$1:$I$1001,,0,)</f>
        <v>No</v>
      </c>
    </row>
    <row r="183" spans="1:16" x14ac:dyDescent="0.3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_xlfn.XLOOKUP(C183,customers!$A:$A,customers!$G:$G,,0)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c r="P183" t="str">
        <f>_xlfn.XLOOKUP(C183,customers!$A$1:$A$1001,customers!$I$1:$I$1001,,0,)</f>
        <v>No</v>
      </c>
    </row>
    <row r="184" spans="1:16" x14ac:dyDescent="0.3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_xlfn.XLOOKUP(C184,customers!$A:$A,customers!$G:$G,,0)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f t="shared" si="6"/>
        <v>32.22</v>
      </c>
      <c r="N184" t="str">
        <f t="shared" si="7"/>
        <v>Robusta</v>
      </c>
      <c r="O184" t="str">
        <f t="shared" si="8"/>
        <v>Dark</v>
      </c>
      <c r="P184" t="str">
        <f>_xlfn.XLOOKUP(C184,customers!$A$1:$A$1001,customers!$I$1:$I$1001,,0,)</f>
        <v>No</v>
      </c>
    </row>
    <row r="185" spans="1:16" x14ac:dyDescent="0.3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_xlfn.XLOOKUP(C185,customers!$A:$A,customers!$G:$G,,0)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f t="shared" si="6"/>
        <v>8.25</v>
      </c>
      <c r="N185" t="str">
        <f t="shared" si="7"/>
        <v>Excelsa</v>
      </c>
      <c r="O185" t="str">
        <f t="shared" si="8"/>
        <v>Medium</v>
      </c>
      <c r="P185" t="str">
        <f>_xlfn.XLOOKUP(C185,customers!$A$1:$A$1001,customers!$I$1:$I$1001,,0,)</f>
        <v>No</v>
      </c>
    </row>
    <row r="186" spans="1:16" x14ac:dyDescent="0.3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_xlfn.XLOOKUP(C186,customers!$A:$A,customers!$G:$G,,0)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f t="shared" si="6"/>
        <v>31.08</v>
      </c>
      <c r="N186" t="str">
        <f t="shared" si="7"/>
        <v>Arabica</v>
      </c>
      <c r="O186" t="str">
        <f t="shared" si="8"/>
        <v>Light</v>
      </c>
      <c r="P186" t="str">
        <f>_xlfn.XLOOKUP(C186,customers!$A$1:$A$1001,customers!$I$1:$I$1001,,0,)</f>
        <v>No</v>
      </c>
    </row>
    <row r="187" spans="1:16" x14ac:dyDescent="0.3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_xlfn.XLOOKUP(C187,customers!$A:$A,customers!$G:$G,,0)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f t="shared" si="6"/>
        <v>36.450000000000003</v>
      </c>
      <c r="N187" t="str">
        <f t="shared" si="7"/>
        <v>Excelsa</v>
      </c>
      <c r="O187" t="str">
        <f t="shared" si="8"/>
        <v>Dark</v>
      </c>
      <c r="P187" t="str">
        <f>_xlfn.XLOOKUP(C187,customers!$A$1:$A$1001,customers!$I$1:$I$1001,,0,)</f>
        <v>Yes</v>
      </c>
    </row>
    <row r="188" spans="1:16" x14ac:dyDescent="0.3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_xlfn.XLOOKUP(C188,customers!$A:$A,customers!$G:$G,,0)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f t="shared" si="6"/>
        <v>68.655000000000001</v>
      </c>
      <c r="N188" t="str">
        <f t="shared" si="7"/>
        <v>Robusta</v>
      </c>
      <c r="O188" t="str">
        <f t="shared" si="8"/>
        <v>Medium</v>
      </c>
      <c r="P188" t="str">
        <f>_xlfn.XLOOKUP(C188,customers!$A$1:$A$1001,customers!$I$1:$I$1001,,0,)</f>
        <v>No</v>
      </c>
    </row>
    <row r="189" spans="1:16" x14ac:dyDescent="0.3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_xlfn.XLOOKUP(C189,customers!$A:$A,customers!$G:$G,,0)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f t="shared" si="6"/>
        <v>43.650000000000006</v>
      </c>
      <c r="N189" t="str">
        <f t="shared" si="7"/>
        <v>Liberica</v>
      </c>
      <c r="O189" t="str">
        <f t="shared" si="8"/>
        <v>Medium</v>
      </c>
      <c r="P189" t="str">
        <f>_xlfn.XLOOKUP(C189,customers!$A$1:$A$1001,customers!$I$1:$I$1001,,0,)</f>
        <v>Yes</v>
      </c>
    </row>
    <row r="190" spans="1:16" x14ac:dyDescent="0.3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_xlfn.XLOOKUP(C190,customers!$A:$A,customers!$G:$G,,0)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f t="shared" si="6"/>
        <v>4.4550000000000001</v>
      </c>
      <c r="N190" t="str">
        <f t="shared" si="7"/>
        <v>Excelsa</v>
      </c>
      <c r="O190" t="str">
        <f t="shared" si="8"/>
        <v>Light</v>
      </c>
      <c r="P190" t="str">
        <f>_xlfn.XLOOKUP(C190,customers!$A$1:$A$1001,customers!$I$1:$I$1001,,0,)</f>
        <v>Yes</v>
      </c>
    </row>
    <row r="191" spans="1:16" x14ac:dyDescent="0.3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_xlfn.XLOOKUP(C191,customers!$A:$A,customers!$G:$G,,0)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f t="shared" si="6"/>
        <v>43.650000000000006</v>
      </c>
      <c r="N191" t="str">
        <f t="shared" si="7"/>
        <v>Liberica</v>
      </c>
      <c r="O191" t="str">
        <f t="shared" si="8"/>
        <v>Medium</v>
      </c>
      <c r="P191" t="str">
        <f>_xlfn.XLOOKUP(C191,customers!$A$1:$A$1001,customers!$I$1:$I$1001,,0,)</f>
        <v>Yes</v>
      </c>
    </row>
    <row r="192" spans="1:16" x14ac:dyDescent="0.3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_xlfn.XLOOKUP(C192,customers!$A:$A,customers!$G:$G,,0)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f t="shared" si="6"/>
        <v>33.464999999999996</v>
      </c>
      <c r="N192" t="str">
        <f t="shared" si="7"/>
        <v>Liberica</v>
      </c>
      <c r="O192" t="str">
        <f t="shared" si="8"/>
        <v>Medium</v>
      </c>
      <c r="P192" t="str">
        <f>_xlfn.XLOOKUP(C192,customers!$A$1:$A$1001,customers!$I$1:$I$1001,,0,)</f>
        <v>Yes</v>
      </c>
    </row>
    <row r="193" spans="1:16" x14ac:dyDescent="0.3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_xlfn.XLOOKUP(C193,customers!$A:$A,customers!$G:$G,,0)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f t="shared" si="6"/>
        <v>19.424999999999997</v>
      </c>
      <c r="N193" t="str">
        <f t="shared" si="7"/>
        <v>Liberica</v>
      </c>
      <c r="O193" t="str">
        <f t="shared" si="8"/>
        <v>Dark</v>
      </c>
      <c r="P193" t="str">
        <f>_xlfn.XLOOKUP(C193,customers!$A$1:$A$1001,customers!$I$1:$I$1001,,0,)</f>
        <v>Yes</v>
      </c>
    </row>
    <row r="194" spans="1:16" x14ac:dyDescent="0.3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_xlfn.XLOOKUP(C194,customers!$A:$A,customers!$G:$G,,0)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f t="shared" si="6"/>
        <v>72.900000000000006</v>
      </c>
      <c r="N194" t="str">
        <f t="shared" si="7"/>
        <v>Excelsa</v>
      </c>
      <c r="O194" t="str">
        <f t="shared" si="8"/>
        <v>Dark</v>
      </c>
      <c r="P194" t="str">
        <f>_xlfn.XLOOKUP(C194,customers!$A$1:$A$1001,customers!$I$1:$I$1001,,0,)</f>
        <v>Yes</v>
      </c>
    </row>
    <row r="195" spans="1:16" x14ac:dyDescent="0.3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_xlfn.XLOOKUP(C195,customers!$A:$A,customers!$G:$G,,0)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f t="shared" ref="M195:M258" si="9">L195*E195</f>
        <v>44.55</v>
      </c>
      <c r="N195" t="str">
        <f t="shared" ref="N195:N258" si="10">IF(I195="Rob","Robusta",IF(I195="Ara","Arabica",IF(I195="Exc","Excelsa",IF(I195="Lib","Liberica",""))))</f>
        <v>Excelsa</v>
      </c>
      <c r="O195" t="str">
        <f t="shared" ref="O195:O258" si="11">IF(J195="L","Light",IF(J195="M","Medium",IF(J195="D","Dark","")))</f>
        <v>Light</v>
      </c>
      <c r="P195" t="str">
        <f>_xlfn.XLOOKUP(C195,customers!$A$1:$A$1001,customers!$I$1:$I$1001,,0,)</f>
        <v>No</v>
      </c>
    </row>
    <row r="196" spans="1:16" x14ac:dyDescent="0.3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_xlfn.XLOOKUP(C196,customers!$A:$A,customers!$G:$G,,0)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f t="shared" si="9"/>
        <v>36.450000000000003</v>
      </c>
      <c r="N196" t="str">
        <f t="shared" si="10"/>
        <v>Excelsa</v>
      </c>
      <c r="O196" t="str">
        <f t="shared" si="11"/>
        <v>Dark</v>
      </c>
      <c r="P196" t="str">
        <f>_xlfn.XLOOKUP(C196,customers!$A$1:$A$1001,customers!$I$1:$I$1001,,0,)</f>
        <v>No</v>
      </c>
    </row>
    <row r="197" spans="1:16" x14ac:dyDescent="0.3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_xlfn.XLOOKUP(C197,customers!$A:$A,customers!$G:$G,,0)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Light</v>
      </c>
      <c r="P197" t="str">
        <f>_xlfn.XLOOKUP(C197,customers!$A$1:$A$1001,customers!$I$1:$I$1001,,0,)</f>
        <v>No</v>
      </c>
    </row>
    <row r="198" spans="1:16" x14ac:dyDescent="0.3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_xlfn.XLOOKUP(C198,customers!$A:$A,customers!$G:$G,,0)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f t="shared" si="9"/>
        <v>53.46</v>
      </c>
      <c r="N198" t="str">
        <f t="shared" si="10"/>
        <v>Excelsa</v>
      </c>
      <c r="O198" t="str">
        <f t="shared" si="11"/>
        <v>Light</v>
      </c>
      <c r="P198" t="str">
        <f>_xlfn.XLOOKUP(C198,customers!$A$1:$A$1001,customers!$I$1:$I$1001,,0,)</f>
        <v>No</v>
      </c>
    </row>
    <row r="199" spans="1:16" x14ac:dyDescent="0.3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_xlfn.XLOOKUP(C199,customers!$A:$A,customers!$G:$G,,0)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f t="shared" si="9"/>
        <v>59.569999999999993</v>
      </c>
      <c r="N199" t="str">
        <f t="shared" si="10"/>
        <v>Liberica</v>
      </c>
      <c r="O199" t="str">
        <f t="shared" si="11"/>
        <v>Dark</v>
      </c>
      <c r="P199" t="str">
        <f>_xlfn.XLOOKUP(C199,customers!$A$1:$A$1001,customers!$I$1:$I$1001,,0,)</f>
        <v>No</v>
      </c>
    </row>
    <row r="200" spans="1:16" x14ac:dyDescent="0.3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_xlfn.XLOOKUP(C200,customers!$A:$A,customers!$G:$G,,0)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f t="shared" si="9"/>
        <v>89.35499999999999</v>
      </c>
      <c r="N200" t="str">
        <f t="shared" si="10"/>
        <v>Liberica</v>
      </c>
      <c r="O200" t="str">
        <f t="shared" si="11"/>
        <v>Dark</v>
      </c>
      <c r="P200" t="str">
        <f>_xlfn.XLOOKUP(C200,customers!$A$1:$A$1001,customers!$I$1:$I$1001,,0,)</f>
        <v>No</v>
      </c>
    </row>
    <row r="201" spans="1:16" x14ac:dyDescent="0.3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_xlfn.XLOOKUP(C201,customers!$A:$A,customers!$G:$G,,0)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f t="shared" si="9"/>
        <v>38.04</v>
      </c>
      <c r="N201" t="str">
        <f t="shared" si="10"/>
        <v>Liberica</v>
      </c>
      <c r="O201" t="str">
        <f t="shared" si="11"/>
        <v>Light</v>
      </c>
      <c r="P201" t="str">
        <f>_xlfn.XLOOKUP(C201,customers!$A$1:$A$1001,customers!$I$1:$I$1001,,0,)</f>
        <v>No</v>
      </c>
    </row>
    <row r="202" spans="1:16" x14ac:dyDescent="0.3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_xlfn.XLOOKUP(C202,customers!$A:$A,customers!$G:$G,,0)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f t="shared" si="9"/>
        <v>41.25</v>
      </c>
      <c r="N202" t="str">
        <f t="shared" si="10"/>
        <v>Excelsa</v>
      </c>
      <c r="O202" t="str">
        <f t="shared" si="11"/>
        <v>Medium</v>
      </c>
      <c r="P202" t="str">
        <f>_xlfn.XLOOKUP(C202,customers!$A$1:$A$1001,customers!$I$1:$I$1001,,0,)</f>
        <v>No</v>
      </c>
    </row>
    <row r="203" spans="1:16" x14ac:dyDescent="0.3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_xlfn.XLOOKUP(C203,customers!$A:$A,customers!$G:$G,,0)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f t="shared" si="9"/>
        <v>57.06</v>
      </c>
      <c r="N203" t="str">
        <f t="shared" si="10"/>
        <v>Liberica</v>
      </c>
      <c r="O203" t="str">
        <f t="shared" si="11"/>
        <v>Light</v>
      </c>
      <c r="P203" t="str">
        <f>_xlfn.XLOOKUP(C203,customers!$A$1:$A$1001,customers!$I$1:$I$1001,,0,)</f>
        <v>No</v>
      </c>
    </row>
    <row r="204" spans="1:16" x14ac:dyDescent="0.3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_xlfn.XLOOKUP(C204,customers!$A:$A,customers!$G:$G,,0)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f t="shared" si="9"/>
        <v>178.70999999999998</v>
      </c>
      <c r="N204" t="str">
        <f t="shared" si="10"/>
        <v>Liberica</v>
      </c>
      <c r="O204" t="str">
        <f t="shared" si="11"/>
        <v>Dark</v>
      </c>
      <c r="P204" t="str">
        <f>_xlfn.XLOOKUP(C204,customers!$A$1:$A$1001,customers!$I$1:$I$1001,,0,)</f>
        <v>Yes</v>
      </c>
    </row>
    <row r="205" spans="1:16" x14ac:dyDescent="0.3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_xlfn.XLOOKUP(C205,customers!$A:$A,customers!$G:$G,,0)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f t="shared" si="9"/>
        <v>4.7549999999999999</v>
      </c>
      <c r="N205" t="str">
        <f t="shared" si="10"/>
        <v>Liberica</v>
      </c>
      <c r="O205" t="str">
        <f t="shared" si="11"/>
        <v>Light</v>
      </c>
      <c r="P205" t="str">
        <f>_xlfn.XLOOKUP(C205,customers!$A$1:$A$1001,customers!$I$1:$I$1001,,0,)</f>
        <v>No</v>
      </c>
    </row>
    <row r="206" spans="1:16" x14ac:dyDescent="0.3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_xlfn.XLOOKUP(C206,customers!$A:$A,customers!$G:$G,,0)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f t="shared" si="9"/>
        <v>82.5</v>
      </c>
      <c r="N206" t="str">
        <f t="shared" si="10"/>
        <v>Excelsa</v>
      </c>
      <c r="O206" t="str">
        <f t="shared" si="11"/>
        <v>Medium</v>
      </c>
      <c r="P206" t="str">
        <f>_xlfn.XLOOKUP(C206,customers!$A$1:$A$1001,customers!$I$1:$I$1001,,0,)</f>
        <v>No</v>
      </c>
    </row>
    <row r="207" spans="1:16" x14ac:dyDescent="0.3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_xlfn.XLOOKUP(C207,customers!$A:$A,customers!$G:$G,,0)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f t="shared" si="9"/>
        <v>8.0549999999999997</v>
      </c>
      <c r="N207" t="str">
        <f t="shared" si="10"/>
        <v>Robusta</v>
      </c>
      <c r="O207" t="str">
        <f t="shared" si="11"/>
        <v>Dark</v>
      </c>
      <c r="P207" t="str">
        <f>_xlfn.XLOOKUP(C207,customers!$A$1:$A$1001,customers!$I$1:$I$1001,,0,)</f>
        <v>Yes</v>
      </c>
    </row>
    <row r="208" spans="1:16" x14ac:dyDescent="0.3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_xlfn.XLOOKUP(C208,customers!$A:$A,customers!$G:$G,,0)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f t="shared" si="9"/>
        <v>22.5</v>
      </c>
      <c r="N208" t="str">
        <f t="shared" si="10"/>
        <v>Arabica</v>
      </c>
      <c r="O208" t="str">
        <f t="shared" si="11"/>
        <v>Medium</v>
      </c>
      <c r="P208" t="str">
        <f>_xlfn.XLOOKUP(C208,customers!$A$1:$A$1001,customers!$I$1:$I$1001,,0,)</f>
        <v>No</v>
      </c>
    </row>
    <row r="209" spans="1:16" x14ac:dyDescent="0.3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_xlfn.XLOOKUP(C209,customers!$A:$A,customers!$G:$G,,0)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f t="shared" si="9"/>
        <v>40.5</v>
      </c>
      <c r="N209" t="str">
        <f t="shared" si="10"/>
        <v>Arabica</v>
      </c>
      <c r="O209" t="str">
        <f t="shared" si="11"/>
        <v>Medium</v>
      </c>
      <c r="P209" t="str">
        <f>_xlfn.XLOOKUP(C209,customers!$A$1:$A$1001,customers!$I$1:$I$1001,,0,)</f>
        <v>Yes</v>
      </c>
    </row>
    <row r="210" spans="1:16" x14ac:dyDescent="0.3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_xlfn.XLOOKUP(C210,customers!$A:$A,customers!$G:$G,,0)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f t="shared" si="9"/>
        <v>29.16</v>
      </c>
      <c r="N210" t="str">
        <f t="shared" si="10"/>
        <v>Excelsa</v>
      </c>
      <c r="O210" t="str">
        <f t="shared" si="11"/>
        <v>Dark</v>
      </c>
      <c r="P210" t="str">
        <f>_xlfn.XLOOKUP(C210,customers!$A$1:$A$1001,customers!$I$1:$I$1001,,0,)</f>
        <v>Yes</v>
      </c>
    </row>
    <row r="211" spans="1:16" x14ac:dyDescent="0.3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_xlfn.XLOOKUP(C211,customers!$A:$A,customers!$G:$G,,0)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f t="shared" si="9"/>
        <v>6.75</v>
      </c>
      <c r="N211" t="str">
        <f t="shared" si="10"/>
        <v>Arabica</v>
      </c>
      <c r="O211" t="str">
        <f t="shared" si="11"/>
        <v>Medium</v>
      </c>
      <c r="P211" t="str">
        <f>_xlfn.XLOOKUP(C211,customers!$A$1:$A$1001,customers!$I$1:$I$1001,,0,)</f>
        <v>No</v>
      </c>
    </row>
    <row r="212" spans="1:16" x14ac:dyDescent="0.3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_xlfn.XLOOKUP(C212,customers!$A:$A,customers!$G:$G,,0)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f t="shared" si="9"/>
        <v>51.8</v>
      </c>
      <c r="N212" t="str">
        <f t="shared" si="10"/>
        <v>Liberica</v>
      </c>
      <c r="O212" t="str">
        <f t="shared" si="11"/>
        <v>Dark</v>
      </c>
      <c r="P212" t="str">
        <f>_xlfn.XLOOKUP(C212,customers!$A$1:$A$1001,customers!$I$1:$I$1001,,0,)</f>
        <v>Yes</v>
      </c>
    </row>
    <row r="213" spans="1:16" x14ac:dyDescent="0.3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_xlfn.XLOOKUP(C213,customers!$A:$A,customers!$G:$G,,0)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f t="shared" si="9"/>
        <v>53.46</v>
      </c>
      <c r="N213" t="str">
        <f t="shared" si="10"/>
        <v>Excelsa</v>
      </c>
      <c r="O213" t="str">
        <f t="shared" si="11"/>
        <v>Light</v>
      </c>
      <c r="P213" t="str">
        <f>_xlfn.XLOOKUP(C213,customers!$A$1:$A$1001,customers!$I$1:$I$1001,,0,)</f>
        <v>No</v>
      </c>
    </row>
    <row r="214" spans="1:16" x14ac:dyDescent="0.3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_xlfn.XLOOKUP(C214,customers!$A:$A,customers!$G:$G,,0)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f t="shared" si="9"/>
        <v>14.58</v>
      </c>
      <c r="N214" t="str">
        <f t="shared" si="10"/>
        <v>Excelsa</v>
      </c>
      <c r="O214" t="str">
        <f t="shared" si="11"/>
        <v>Dark</v>
      </c>
      <c r="P214" t="str">
        <f>_xlfn.XLOOKUP(C214,customers!$A$1:$A$1001,customers!$I$1:$I$1001,,0,)</f>
        <v>Yes</v>
      </c>
    </row>
    <row r="215" spans="1:16" x14ac:dyDescent="0.3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_xlfn.XLOOKUP(C215,customers!$A:$A,customers!$G:$G,,0)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f t="shared" si="9"/>
        <v>20.584999999999997</v>
      </c>
      <c r="N215" t="str">
        <f t="shared" si="10"/>
        <v>Robusta</v>
      </c>
      <c r="O215" t="str">
        <f t="shared" si="11"/>
        <v>Dark</v>
      </c>
      <c r="P215" t="str">
        <f>_xlfn.XLOOKUP(C215,customers!$A$1:$A$1001,customers!$I$1:$I$1001,,0,)</f>
        <v>No</v>
      </c>
    </row>
    <row r="216" spans="1:16" x14ac:dyDescent="0.3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_xlfn.XLOOKUP(C216,customers!$A:$A,customers!$G:$G,,0)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f t="shared" si="9"/>
        <v>31.7</v>
      </c>
      <c r="N216" t="str">
        <f t="shared" si="10"/>
        <v>Liberica</v>
      </c>
      <c r="O216" t="str">
        <f t="shared" si="11"/>
        <v>Light</v>
      </c>
      <c r="P216" t="str">
        <f>_xlfn.XLOOKUP(C216,customers!$A$1:$A$1001,customers!$I$1:$I$1001,,0,)</f>
        <v>No</v>
      </c>
    </row>
    <row r="217" spans="1:16" x14ac:dyDescent="0.3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_xlfn.XLOOKUP(C217,customers!$A:$A,customers!$G:$G,,0)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f t="shared" si="9"/>
        <v>23.31</v>
      </c>
      <c r="N217" t="str">
        <f t="shared" si="10"/>
        <v>Liberica</v>
      </c>
      <c r="O217" t="str">
        <f t="shared" si="11"/>
        <v>Dark</v>
      </c>
      <c r="P217" t="str">
        <f>_xlfn.XLOOKUP(C217,customers!$A$1:$A$1001,customers!$I$1:$I$1001,,0,)</f>
        <v>No</v>
      </c>
    </row>
    <row r="218" spans="1:16" x14ac:dyDescent="0.3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_xlfn.XLOOKUP(C218,customers!$A:$A,customers!$G:$G,,0)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f t="shared" si="9"/>
        <v>58.2</v>
      </c>
      <c r="N218" t="str">
        <f t="shared" si="10"/>
        <v>Liberica</v>
      </c>
      <c r="O218" t="str">
        <f t="shared" si="11"/>
        <v>Medium</v>
      </c>
      <c r="P218" t="str">
        <f>_xlfn.XLOOKUP(C218,customers!$A$1:$A$1001,customers!$I$1:$I$1001,,0,)</f>
        <v>Yes</v>
      </c>
    </row>
    <row r="219" spans="1:16" x14ac:dyDescent="0.3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_xlfn.XLOOKUP(C219,customers!$A:$A,customers!$G:$G,,0)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f t="shared" si="9"/>
        <v>35.64</v>
      </c>
      <c r="N219" t="str">
        <f t="shared" si="10"/>
        <v>Excelsa</v>
      </c>
      <c r="O219" t="str">
        <f t="shared" si="11"/>
        <v>Light</v>
      </c>
      <c r="P219" t="str">
        <f>_xlfn.XLOOKUP(C219,customers!$A$1:$A$1001,customers!$I$1:$I$1001,,0,)</f>
        <v>No</v>
      </c>
    </row>
    <row r="220" spans="1:16" x14ac:dyDescent="0.3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_xlfn.XLOOKUP(C220,customers!$A:$A,customers!$G:$G,,0)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f t="shared" si="9"/>
        <v>56.25</v>
      </c>
      <c r="N220" t="str">
        <f t="shared" si="10"/>
        <v>Arabica</v>
      </c>
      <c r="O220" t="str">
        <f t="shared" si="11"/>
        <v>Medium</v>
      </c>
      <c r="P220" t="str">
        <f>_xlfn.XLOOKUP(C220,customers!$A$1:$A$1001,customers!$I$1:$I$1001,,0,)</f>
        <v>Yes</v>
      </c>
    </row>
    <row r="221" spans="1:16" x14ac:dyDescent="0.3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_xlfn.XLOOKUP(C221,customers!$A:$A,customers!$G:$G,,0)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f t="shared" si="9"/>
        <v>10.754999999999999</v>
      </c>
      <c r="N221" t="str">
        <f t="shared" si="10"/>
        <v>Robusta</v>
      </c>
      <c r="O221" t="str">
        <f t="shared" si="11"/>
        <v>Light</v>
      </c>
      <c r="P221" t="str">
        <f>_xlfn.XLOOKUP(C221,customers!$A$1:$A$1001,customers!$I$1:$I$1001,,0,)</f>
        <v>No</v>
      </c>
    </row>
    <row r="222" spans="1:16" x14ac:dyDescent="0.3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_xlfn.XLOOKUP(C222,customers!$A:$A,customers!$G:$G,,0)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f t="shared" si="9"/>
        <v>14.924999999999999</v>
      </c>
      <c r="N222" t="str">
        <f t="shared" si="10"/>
        <v>Robusta</v>
      </c>
      <c r="O222" t="str">
        <f t="shared" si="11"/>
        <v>Medium</v>
      </c>
      <c r="P222" t="str">
        <f>_xlfn.XLOOKUP(C222,customers!$A$1:$A$1001,customers!$I$1:$I$1001,,0,)</f>
        <v>No</v>
      </c>
    </row>
    <row r="223" spans="1:16" x14ac:dyDescent="0.3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_xlfn.XLOOKUP(C223,customers!$A:$A,customers!$G:$G,,0)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Light</v>
      </c>
      <c r="P223" t="str">
        <f>_xlfn.XLOOKUP(C223,customers!$A$1:$A$1001,customers!$I$1:$I$1001,,0,)</f>
        <v>Yes</v>
      </c>
    </row>
    <row r="224" spans="1:16" x14ac:dyDescent="0.3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_xlfn.XLOOKUP(C224,customers!$A:$A,customers!$G:$G,,0)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f t="shared" si="9"/>
        <v>23.31</v>
      </c>
      <c r="N224" t="str">
        <f t="shared" si="10"/>
        <v>Liberica</v>
      </c>
      <c r="O224" t="str">
        <f t="shared" si="11"/>
        <v>Dark</v>
      </c>
      <c r="P224" t="str">
        <f>_xlfn.XLOOKUP(C224,customers!$A$1:$A$1001,customers!$I$1:$I$1001,,0,)</f>
        <v>No</v>
      </c>
    </row>
    <row r="225" spans="1:16" x14ac:dyDescent="0.3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_xlfn.XLOOKUP(C225,customers!$A:$A,customers!$G:$G,,0)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f t="shared" si="9"/>
        <v>59.4</v>
      </c>
      <c r="N225" t="str">
        <f t="shared" si="10"/>
        <v>Excelsa</v>
      </c>
      <c r="O225" t="str">
        <f t="shared" si="11"/>
        <v>Light</v>
      </c>
      <c r="P225" t="str">
        <f>_xlfn.XLOOKUP(C225,customers!$A$1:$A$1001,customers!$I$1:$I$1001,,0,)</f>
        <v>Yes</v>
      </c>
    </row>
    <row r="226" spans="1:16" x14ac:dyDescent="0.3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_xlfn.XLOOKUP(C226,customers!$A:$A,customers!$G:$G,,0)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f t="shared" si="9"/>
        <v>119.13999999999999</v>
      </c>
      <c r="N226" t="str">
        <f t="shared" si="10"/>
        <v>Liberica</v>
      </c>
      <c r="O226" t="str">
        <f t="shared" si="11"/>
        <v>Dark</v>
      </c>
      <c r="P226" t="str">
        <f>_xlfn.XLOOKUP(C226,customers!$A$1:$A$1001,customers!$I$1:$I$1001,,0,)</f>
        <v>Yes</v>
      </c>
    </row>
    <row r="227" spans="1:16" x14ac:dyDescent="0.3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_xlfn.XLOOKUP(C227,customers!$A:$A,customers!$G:$G,,0)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f t="shared" si="9"/>
        <v>14.339999999999998</v>
      </c>
      <c r="N227" t="str">
        <f t="shared" si="10"/>
        <v>Robusta</v>
      </c>
      <c r="O227" t="str">
        <f t="shared" si="11"/>
        <v>Light</v>
      </c>
      <c r="P227" t="str">
        <f>_xlfn.XLOOKUP(C227,customers!$A$1:$A$1001,customers!$I$1:$I$1001,,0,)</f>
        <v>No</v>
      </c>
    </row>
    <row r="228" spans="1:16" x14ac:dyDescent="0.3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_xlfn.XLOOKUP(C228,customers!$A:$A,customers!$G:$G,,0)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Medium</v>
      </c>
      <c r="P228" t="str">
        <f>_xlfn.XLOOKUP(C228,customers!$A$1:$A$1001,customers!$I$1:$I$1001,,0,)</f>
        <v>No</v>
      </c>
    </row>
    <row r="229" spans="1:16" x14ac:dyDescent="0.3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_xlfn.XLOOKUP(C229,customers!$A:$A,customers!$G:$G,,0)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f t="shared" si="9"/>
        <v>16.11</v>
      </c>
      <c r="N229" t="str">
        <f t="shared" si="10"/>
        <v>Robusta</v>
      </c>
      <c r="O229" t="str">
        <f t="shared" si="11"/>
        <v>Dark</v>
      </c>
      <c r="P229" t="str">
        <f>_xlfn.XLOOKUP(C229,customers!$A$1:$A$1001,customers!$I$1:$I$1001,,0,)</f>
        <v>Yes</v>
      </c>
    </row>
    <row r="230" spans="1:16" x14ac:dyDescent="0.3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_xlfn.XLOOKUP(C230,customers!$A:$A,customers!$G:$G,,0)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f t="shared" si="9"/>
        <v>17.924999999999997</v>
      </c>
      <c r="N230" t="str">
        <f t="shared" si="10"/>
        <v>Robusta</v>
      </c>
      <c r="O230" t="str">
        <f t="shared" si="11"/>
        <v>Light</v>
      </c>
      <c r="P230" t="str">
        <f>_xlfn.XLOOKUP(C230,customers!$A$1:$A$1001,customers!$I$1:$I$1001,,0,)</f>
        <v>No</v>
      </c>
    </row>
    <row r="231" spans="1:16" x14ac:dyDescent="0.3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_xlfn.XLOOKUP(C231,customers!$A:$A,customers!$G:$G,,0)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f t="shared" si="9"/>
        <v>8.73</v>
      </c>
      <c r="N231" t="str">
        <f t="shared" si="10"/>
        <v>Liberica</v>
      </c>
      <c r="O231" t="str">
        <f t="shared" si="11"/>
        <v>Medium</v>
      </c>
      <c r="P231" t="str">
        <f>_xlfn.XLOOKUP(C231,customers!$A$1:$A$1001,customers!$I$1:$I$1001,,0,)</f>
        <v>No</v>
      </c>
    </row>
    <row r="232" spans="1:16" x14ac:dyDescent="0.3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_xlfn.XLOOKUP(C232,customers!$A:$A,customers!$G:$G,,0)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Medium</v>
      </c>
      <c r="P232" t="str">
        <f>_xlfn.XLOOKUP(C232,customers!$A$1:$A$1001,customers!$I$1:$I$1001,,0,)</f>
        <v>No</v>
      </c>
    </row>
    <row r="233" spans="1:16" x14ac:dyDescent="0.3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_xlfn.XLOOKUP(C233,customers!$A:$A,customers!$G:$G,,0)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f t="shared" si="9"/>
        <v>8.73</v>
      </c>
      <c r="N233" t="str">
        <f t="shared" si="10"/>
        <v>Liberica</v>
      </c>
      <c r="O233" t="str">
        <f t="shared" si="11"/>
        <v>Medium</v>
      </c>
      <c r="P233" t="str">
        <f>_xlfn.XLOOKUP(C233,customers!$A$1:$A$1001,customers!$I$1:$I$1001,,0,)</f>
        <v>Yes</v>
      </c>
    </row>
    <row r="234" spans="1:16" x14ac:dyDescent="0.3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_xlfn.XLOOKUP(C234,customers!$A:$A,customers!$G:$G,,0)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f t="shared" si="9"/>
        <v>23.774999999999999</v>
      </c>
      <c r="N234" t="str">
        <f t="shared" si="10"/>
        <v>Liberica</v>
      </c>
      <c r="O234" t="str">
        <f t="shared" si="11"/>
        <v>Light</v>
      </c>
      <c r="P234" t="str">
        <f>_xlfn.XLOOKUP(C234,customers!$A$1:$A$1001,customers!$I$1:$I$1001,,0,)</f>
        <v>No</v>
      </c>
    </row>
    <row r="235" spans="1:16" x14ac:dyDescent="0.3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_xlfn.XLOOKUP(C235,customers!$A:$A,customers!$G:$G,,0)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f t="shared" si="9"/>
        <v>20.625</v>
      </c>
      <c r="N235" t="str">
        <f t="shared" si="10"/>
        <v>Excelsa</v>
      </c>
      <c r="O235" t="str">
        <f t="shared" si="11"/>
        <v>Medium</v>
      </c>
      <c r="P235" t="str">
        <f>_xlfn.XLOOKUP(C235,customers!$A$1:$A$1001,customers!$I$1:$I$1001,,0,)</f>
        <v>No</v>
      </c>
    </row>
    <row r="236" spans="1:16" x14ac:dyDescent="0.3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_xlfn.XLOOKUP(C236,customers!$A:$A,customers!$G:$G,,0)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f t="shared" si="9"/>
        <v>36.454999999999998</v>
      </c>
      <c r="N236" t="str">
        <f t="shared" si="10"/>
        <v>Liberica</v>
      </c>
      <c r="O236" t="str">
        <f t="shared" si="11"/>
        <v>Light</v>
      </c>
      <c r="P236" t="str">
        <f>_xlfn.XLOOKUP(C236,customers!$A$1:$A$1001,customers!$I$1:$I$1001,,0,)</f>
        <v>No</v>
      </c>
    </row>
    <row r="237" spans="1:16" x14ac:dyDescent="0.3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_xlfn.XLOOKUP(C237,customers!$A:$A,customers!$G:$G,,0)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f t="shared" si="9"/>
        <v>182.27499999999998</v>
      </c>
      <c r="N237" t="str">
        <f t="shared" si="10"/>
        <v>Liberica</v>
      </c>
      <c r="O237" t="str">
        <f t="shared" si="11"/>
        <v>Light</v>
      </c>
      <c r="P237" t="str">
        <f>_xlfn.XLOOKUP(C237,customers!$A$1:$A$1001,customers!$I$1:$I$1001,,0,)</f>
        <v>No</v>
      </c>
    </row>
    <row r="238" spans="1:16" x14ac:dyDescent="0.3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_xlfn.XLOOKUP(C238,customers!$A:$A,customers!$G:$G,,0)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f t="shared" si="9"/>
        <v>89.35499999999999</v>
      </c>
      <c r="N238" t="str">
        <f t="shared" si="10"/>
        <v>Liberica</v>
      </c>
      <c r="O238" t="str">
        <f t="shared" si="11"/>
        <v>Dark</v>
      </c>
      <c r="P238" t="str">
        <f>_xlfn.XLOOKUP(C238,customers!$A$1:$A$1001,customers!$I$1:$I$1001,,0,)</f>
        <v>No</v>
      </c>
    </row>
    <row r="239" spans="1:16" x14ac:dyDescent="0.3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_xlfn.XLOOKUP(C239,customers!$A:$A,customers!$G:$G,,0)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f t="shared" si="9"/>
        <v>3.5849999999999995</v>
      </c>
      <c r="N239" t="str">
        <f t="shared" si="10"/>
        <v>Robusta</v>
      </c>
      <c r="O239" t="str">
        <f t="shared" si="11"/>
        <v>Light</v>
      </c>
      <c r="P239" t="str">
        <f>_xlfn.XLOOKUP(C239,customers!$A$1:$A$1001,customers!$I$1:$I$1001,,0,)</f>
        <v>Yes</v>
      </c>
    </row>
    <row r="240" spans="1:16" x14ac:dyDescent="0.3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_xlfn.XLOOKUP(C240,customers!$A:$A,customers!$G:$G,,0)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f t="shared" si="9"/>
        <v>45.769999999999996</v>
      </c>
      <c r="N240" t="str">
        <f t="shared" si="10"/>
        <v>Robusta</v>
      </c>
      <c r="O240" t="str">
        <f t="shared" si="11"/>
        <v>Medium</v>
      </c>
      <c r="P240" t="str">
        <f>_xlfn.XLOOKUP(C240,customers!$A$1:$A$1001,customers!$I$1:$I$1001,,0,)</f>
        <v>Yes</v>
      </c>
    </row>
    <row r="241" spans="1:16" x14ac:dyDescent="0.3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_xlfn.XLOOKUP(C241,customers!$A:$A,customers!$G:$G,,0)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f t="shared" si="9"/>
        <v>59.4</v>
      </c>
      <c r="N241" t="str">
        <f t="shared" si="10"/>
        <v>Excelsa</v>
      </c>
      <c r="O241" t="str">
        <f t="shared" si="11"/>
        <v>Light</v>
      </c>
      <c r="P241" t="str">
        <f>_xlfn.XLOOKUP(C241,customers!$A$1:$A$1001,customers!$I$1:$I$1001,,0,)</f>
        <v>No</v>
      </c>
    </row>
    <row r="242" spans="1:16" x14ac:dyDescent="0.3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_xlfn.XLOOKUP(C242,customers!$A:$A,customers!$G:$G,,0)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Medium</v>
      </c>
      <c r="P242" t="str">
        <f>_xlfn.XLOOKUP(C242,customers!$A$1:$A$1001,customers!$I$1:$I$1001,,0,)</f>
        <v>Yes</v>
      </c>
    </row>
    <row r="243" spans="1:16" x14ac:dyDescent="0.3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_xlfn.XLOOKUP(C243,customers!$A:$A,customers!$G:$G,,0)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f t="shared" si="9"/>
        <v>45.769999999999996</v>
      </c>
      <c r="N243" t="str">
        <f t="shared" si="10"/>
        <v>Robusta</v>
      </c>
      <c r="O243" t="str">
        <f t="shared" si="11"/>
        <v>Medium</v>
      </c>
      <c r="P243" t="str">
        <f>_xlfn.XLOOKUP(C243,customers!$A$1:$A$1001,customers!$I$1:$I$1001,,0,)</f>
        <v>No</v>
      </c>
    </row>
    <row r="244" spans="1:16" x14ac:dyDescent="0.3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_xlfn.XLOOKUP(C244,customers!$A:$A,customers!$G:$G,,0)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f t="shared" si="9"/>
        <v>36.450000000000003</v>
      </c>
      <c r="N244" t="str">
        <f t="shared" si="10"/>
        <v>Excelsa</v>
      </c>
      <c r="O244" t="str">
        <f t="shared" si="11"/>
        <v>Dark</v>
      </c>
      <c r="P244" t="str">
        <f>_xlfn.XLOOKUP(C244,customers!$A$1:$A$1001,customers!$I$1:$I$1001,,0,)</f>
        <v>Yes</v>
      </c>
    </row>
    <row r="245" spans="1:16" x14ac:dyDescent="0.3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_xlfn.XLOOKUP(C245,customers!$A:$A,customers!$G:$G,,0)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f t="shared" si="9"/>
        <v>29.16</v>
      </c>
      <c r="N245" t="str">
        <f t="shared" si="10"/>
        <v>Excelsa</v>
      </c>
      <c r="O245" t="str">
        <f t="shared" si="11"/>
        <v>Dark</v>
      </c>
      <c r="P245" t="str">
        <f>_xlfn.XLOOKUP(C245,customers!$A$1:$A$1001,customers!$I$1:$I$1001,,0,)</f>
        <v>Yes</v>
      </c>
    </row>
    <row r="246" spans="1:16" x14ac:dyDescent="0.3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_xlfn.XLOOKUP(C246,customers!$A:$A,customers!$G:$G,,0)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f t="shared" si="9"/>
        <v>133.85999999999999</v>
      </c>
      <c r="N246" t="str">
        <f t="shared" si="10"/>
        <v>Liberica</v>
      </c>
      <c r="O246" t="str">
        <f t="shared" si="11"/>
        <v>Medium</v>
      </c>
      <c r="P246" t="str">
        <f>_xlfn.XLOOKUP(C246,customers!$A$1:$A$1001,customers!$I$1:$I$1001,,0,)</f>
        <v>No</v>
      </c>
    </row>
    <row r="247" spans="1:16" x14ac:dyDescent="0.3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_xlfn.XLOOKUP(C247,customers!$A:$A,customers!$G:$G,,0)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f t="shared" si="9"/>
        <v>23.774999999999999</v>
      </c>
      <c r="N247" t="str">
        <f t="shared" si="10"/>
        <v>Liberica</v>
      </c>
      <c r="O247" t="str">
        <f t="shared" si="11"/>
        <v>Light</v>
      </c>
      <c r="P247" t="str">
        <f>_xlfn.XLOOKUP(C247,customers!$A$1:$A$1001,customers!$I$1:$I$1001,,0,)</f>
        <v>Yes</v>
      </c>
    </row>
    <row r="248" spans="1:16" x14ac:dyDescent="0.3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_xlfn.XLOOKUP(C248,customers!$A:$A,customers!$G:$G,,0)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f t="shared" si="9"/>
        <v>38.849999999999994</v>
      </c>
      <c r="N248" t="str">
        <f t="shared" si="10"/>
        <v>Liberica</v>
      </c>
      <c r="O248" t="str">
        <f t="shared" si="11"/>
        <v>Dark</v>
      </c>
      <c r="P248" t="str">
        <f>_xlfn.XLOOKUP(C248,customers!$A$1:$A$1001,customers!$I$1:$I$1001,,0,)</f>
        <v>No</v>
      </c>
    </row>
    <row r="249" spans="1:16" x14ac:dyDescent="0.3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_xlfn.XLOOKUP(C249,customers!$A:$A,customers!$G:$G,,0)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f t="shared" si="9"/>
        <v>21.509999999999998</v>
      </c>
      <c r="N249" t="str">
        <f t="shared" si="10"/>
        <v>Robusta</v>
      </c>
      <c r="O249" t="str">
        <f t="shared" si="11"/>
        <v>Light</v>
      </c>
      <c r="P249" t="str">
        <f>_xlfn.XLOOKUP(C249,customers!$A$1:$A$1001,customers!$I$1:$I$1001,,0,)</f>
        <v>Yes</v>
      </c>
    </row>
    <row r="250" spans="1:16" x14ac:dyDescent="0.3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_xlfn.XLOOKUP(C250,customers!$A:$A,customers!$G:$G,,0)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c r="P250" t="str">
        <f>_xlfn.XLOOKUP(C250,customers!$A$1:$A$1001,customers!$I$1:$I$1001,,0,)</f>
        <v>Yes</v>
      </c>
    </row>
    <row r="251" spans="1:16" x14ac:dyDescent="0.3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_xlfn.XLOOKUP(C251,customers!$A:$A,customers!$G:$G,,0)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f t="shared" si="9"/>
        <v>15.85</v>
      </c>
      <c r="N251" t="str">
        <f t="shared" si="10"/>
        <v>Liberica</v>
      </c>
      <c r="O251" t="str">
        <f t="shared" si="11"/>
        <v>Light</v>
      </c>
      <c r="P251" t="str">
        <f>_xlfn.XLOOKUP(C251,customers!$A$1:$A$1001,customers!$I$1:$I$1001,,0,)</f>
        <v>Yes</v>
      </c>
    </row>
    <row r="252" spans="1:16" x14ac:dyDescent="0.3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_xlfn.XLOOKUP(C252,customers!$A:$A,customers!$G:$G,,0)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f t="shared" si="9"/>
        <v>2.9849999999999999</v>
      </c>
      <c r="N252" t="str">
        <f t="shared" si="10"/>
        <v>Robusta</v>
      </c>
      <c r="O252" t="str">
        <f t="shared" si="11"/>
        <v>Medium</v>
      </c>
      <c r="P252" t="str">
        <f>_xlfn.XLOOKUP(C252,customers!$A$1:$A$1001,customers!$I$1:$I$1001,,0,)</f>
        <v>Yes</v>
      </c>
    </row>
    <row r="253" spans="1:16" x14ac:dyDescent="0.3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_xlfn.XLOOKUP(C253,customers!$A:$A,customers!$G:$G,,0)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f t="shared" si="9"/>
        <v>68.75</v>
      </c>
      <c r="N253" t="str">
        <f t="shared" si="10"/>
        <v>Excelsa</v>
      </c>
      <c r="O253" t="str">
        <f t="shared" si="11"/>
        <v>Medium</v>
      </c>
      <c r="P253" t="str">
        <f>_xlfn.XLOOKUP(C253,customers!$A$1:$A$1001,customers!$I$1:$I$1001,,0,)</f>
        <v>Yes</v>
      </c>
    </row>
    <row r="254" spans="1:16" x14ac:dyDescent="0.3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_xlfn.XLOOKUP(C254,customers!$A:$A,customers!$G:$G,,0)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c r="P254" t="str">
        <f>_xlfn.XLOOKUP(C254,customers!$A$1:$A$1001,customers!$I$1:$I$1001,,0,)</f>
        <v>No</v>
      </c>
    </row>
    <row r="255" spans="1:16" x14ac:dyDescent="0.3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_xlfn.XLOOKUP(C255,customers!$A:$A,customers!$G:$G,,0)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f t="shared" si="9"/>
        <v>58.2</v>
      </c>
      <c r="N255" t="str">
        <f t="shared" si="10"/>
        <v>Liberica</v>
      </c>
      <c r="O255" t="str">
        <f t="shared" si="11"/>
        <v>Medium</v>
      </c>
      <c r="P255" t="str">
        <f>_xlfn.XLOOKUP(C255,customers!$A$1:$A$1001,customers!$I$1:$I$1001,,0,)</f>
        <v>No</v>
      </c>
    </row>
    <row r="256" spans="1:16" x14ac:dyDescent="0.3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_xlfn.XLOOKUP(C256,customers!$A:$A,customers!$G:$G,,0)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f t="shared" si="9"/>
        <v>28.679999999999996</v>
      </c>
      <c r="N256" t="str">
        <f t="shared" si="10"/>
        <v>Robusta</v>
      </c>
      <c r="O256" t="str">
        <f t="shared" si="11"/>
        <v>Light</v>
      </c>
      <c r="P256" t="str">
        <f>_xlfn.XLOOKUP(C256,customers!$A$1:$A$1001,customers!$I$1:$I$1001,,0,)</f>
        <v>No</v>
      </c>
    </row>
    <row r="257" spans="1:16" x14ac:dyDescent="0.3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_xlfn.XLOOKUP(C257,customers!$A:$A,customers!$G:$G,,0)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f t="shared" si="9"/>
        <v>21.509999999999998</v>
      </c>
      <c r="N257" t="str">
        <f t="shared" si="10"/>
        <v>Robusta</v>
      </c>
      <c r="O257" t="str">
        <f t="shared" si="11"/>
        <v>Light</v>
      </c>
      <c r="P257" t="str">
        <f>_xlfn.XLOOKUP(C257,customers!$A$1:$A$1001,customers!$I$1:$I$1001,,0,)</f>
        <v>No</v>
      </c>
    </row>
    <row r="258" spans="1:16" x14ac:dyDescent="0.3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_xlfn.XLOOKUP(C258,customers!$A:$A,customers!$G:$G,,0)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f t="shared" si="9"/>
        <v>17.46</v>
      </c>
      <c r="N258" t="str">
        <f t="shared" si="10"/>
        <v>Liberica</v>
      </c>
      <c r="O258" t="str">
        <f t="shared" si="11"/>
        <v>Medium</v>
      </c>
      <c r="P258" t="str">
        <f>_xlfn.XLOOKUP(C258,customers!$A$1:$A$1001,customers!$I$1:$I$1001,,0,)</f>
        <v>Yes</v>
      </c>
    </row>
    <row r="259" spans="1:16" x14ac:dyDescent="0.3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_xlfn.XLOOKUP(C259,customers!$A:$A,customers!$G:$G,,0)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f t="shared" ref="M259:M322" si="12">L259*E259</f>
        <v>27.945</v>
      </c>
      <c r="N259" t="str">
        <f t="shared" ref="N259:N322" si="13">IF(I259="Rob","Robusta",IF(I259="Ara","Arabica",IF(I259="Exc","Excelsa",IF(I259="Lib","Liberica",""))))</f>
        <v>Excelsa</v>
      </c>
      <c r="O259" t="str">
        <f t="shared" ref="O259:O322" si="14">IF(J259="L","Light",IF(J259="M","Medium",IF(J259="D","Dark","")))</f>
        <v>Dark</v>
      </c>
      <c r="P259" t="str">
        <f>_xlfn.XLOOKUP(C259,customers!$A$1:$A$1001,customers!$I$1:$I$1001,,0,)</f>
        <v>Yes</v>
      </c>
    </row>
    <row r="260" spans="1:16" x14ac:dyDescent="0.3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_xlfn.XLOOKUP(C260,customers!$A:$A,customers!$G:$G,,0)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f t="shared" si="12"/>
        <v>139.72499999999999</v>
      </c>
      <c r="N260" t="str">
        <f t="shared" si="13"/>
        <v>Excelsa</v>
      </c>
      <c r="O260" t="str">
        <f t="shared" si="14"/>
        <v>Dark</v>
      </c>
      <c r="P260" t="str">
        <f>_xlfn.XLOOKUP(C260,customers!$A$1:$A$1001,customers!$I$1:$I$1001,,0,)</f>
        <v>No</v>
      </c>
    </row>
    <row r="261" spans="1:16" x14ac:dyDescent="0.3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_xlfn.XLOOKUP(C261,customers!$A:$A,customers!$G:$G,,0)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f t="shared" si="12"/>
        <v>5.97</v>
      </c>
      <c r="N261" t="str">
        <f t="shared" si="13"/>
        <v>Robusta</v>
      </c>
      <c r="O261" t="str">
        <f t="shared" si="14"/>
        <v>Medium</v>
      </c>
      <c r="P261" t="str">
        <f>_xlfn.XLOOKUP(C261,customers!$A$1:$A$1001,customers!$I$1:$I$1001,,0,)</f>
        <v>No</v>
      </c>
    </row>
    <row r="262" spans="1:16" x14ac:dyDescent="0.3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_xlfn.XLOOKUP(C262,customers!$A:$A,customers!$G:$G,,0)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f t="shared" si="12"/>
        <v>27.484999999999996</v>
      </c>
      <c r="N262" t="str">
        <f t="shared" si="13"/>
        <v>Robusta</v>
      </c>
      <c r="O262" t="str">
        <f t="shared" si="14"/>
        <v>Light</v>
      </c>
      <c r="P262" t="str">
        <f>_xlfn.XLOOKUP(C262,customers!$A$1:$A$1001,customers!$I$1:$I$1001,,0,)</f>
        <v>Yes</v>
      </c>
    </row>
    <row r="263" spans="1:16" x14ac:dyDescent="0.3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_xlfn.XLOOKUP(C263,customers!$A:$A,customers!$G:$G,,0)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f t="shared" si="12"/>
        <v>59.75</v>
      </c>
      <c r="N263" t="str">
        <f t="shared" si="13"/>
        <v>Robusta</v>
      </c>
      <c r="O263" t="str">
        <f t="shared" si="14"/>
        <v>Light</v>
      </c>
      <c r="P263" t="str">
        <f>_xlfn.XLOOKUP(C263,customers!$A$1:$A$1001,customers!$I$1:$I$1001,,0,)</f>
        <v>Yes</v>
      </c>
    </row>
    <row r="264" spans="1:16" x14ac:dyDescent="0.3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_xlfn.XLOOKUP(C264,customers!$A:$A,customers!$G:$G,,0)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f t="shared" si="12"/>
        <v>41.25</v>
      </c>
      <c r="N264" t="str">
        <f t="shared" si="13"/>
        <v>Excelsa</v>
      </c>
      <c r="O264" t="str">
        <f t="shared" si="14"/>
        <v>Medium</v>
      </c>
      <c r="P264" t="str">
        <f>_xlfn.XLOOKUP(C264,customers!$A$1:$A$1001,customers!$I$1:$I$1001,,0,)</f>
        <v>No</v>
      </c>
    </row>
    <row r="265" spans="1:16" x14ac:dyDescent="0.3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_xlfn.XLOOKUP(C265,customers!$A:$A,customers!$G:$G,,0)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f t="shared" si="12"/>
        <v>133.85999999999999</v>
      </c>
      <c r="N265" t="str">
        <f t="shared" si="13"/>
        <v>Liberica</v>
      </c>
      <c r="O265" t="str">
        <f t="shared" si="14"/>
        <v>Medium</v>
      </c>
      <c r="P265" t="str">
        <f>_xlfn.XLOOKUP(C265,customers!$A$1:$A$1001,customers!$I$1:$I$1001,,0,)</f>
        <v>No</v>
      </c>
    </row>
    <row r="266" spans="1:16" x14ac:dyDescent="0.3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_xlfn.XLOOKUP(C266,customers!$A:$A,customers!$G:$G,,0)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f t="shared" si="12"/>
        <v>59.75</v>
      </c>
      <c r="N266" t="str">
        <f t="shared" si="13"/>
        <v>Robusta</v>
      </c>
      <c r="O266" t="str">
        <f t="shared" si="14"/>
        <v>Light</v>
      </c>
      <c r="P266" t="str">
        <f>_xlfn.XLOOKUP(C266,customers!$A$1:$A$1001,customers!$I$1:$I$1001,,0,)</f>
        <v>Yes</v>
      </c>
    </row>
    <row r="267" spans="1:16" x14ac:dyDescent="0.3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_xlfn.XLOOKUP(C267,customers!$A:$A,customers!$G:$G,,0)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c r="P267" t="str">
        <f>_xlfn.XLOOKUP(C267,customers!$A$1:$A$1001,customers!$I$1:$I$1001,,0,)</f>
        <v>Yes</v>
      </c>
    </row>
    <row r="268" spans="1:16" x14ac:dyDescent="0.3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_xlfn.XLOOKUP(C268,customers!$A:$A,customers!$G:$G,,0)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f t="shared" si="12"/>
        <v>24.3</v>
      </c>
      <c r="N268" t="str">
        <f t="shared" si="13"/>
        <v>Excelsa</v>
      </c>
      <c r="O268" t="str">
        <f t="shared" si="14"/>
        <v>Dark</v>
      </c>
      <c r="P268" t="str">
        <f>_xlfn.XLOOKUP(C268,customers!$A$1:$A$1001,customers!$I$1:$I$1001,,0,)</f>
        <v>No</v>
      </c>
    </row>
    <row r="269" spans="1:16" x14ac:dyDescent="0.3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_xlfn.XLOOKUP(C269,customers!$A:$A,customers!$G:$G,,0)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f t="shared" si="12"/>
        <v>21.87</v>
      </c>
      <c r="N269" t="str">
        <f t="shared" si="13"/>
        <v>Excelsa</v>
      </c>
      <c r="O269" t="str">
        <f t="shared" si="14"/>
        <v>Dark</v>
      </c>
      <c r="P269" t="str">
        <f>_xlfn.XLOOKUP(C269,customers!$A$1:$A$1001,customers!$I$1:$I$1001,,0,)</f>
        <v>Yes</v>
      </c>
    </row>
    <row r="270" spans="1:16" x14ac:dyDescent="0.3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_xlfn.XLOOKUP(C270,customers!$A:$A,customers!$G:$G,,0)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c r="P270" t="str">
        <f>_xlfn.XLOOKUP(C270,customers!$A$1:$A$1001,customers!$I$1:$I$1001,,0,)</f>
        <v>Yes</v>
      </c>
    </row>
    <row r="271" spans="1:16" x14ac:dyDescent="0.3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_xlfn.XLOOKUP(C271,customers!$A:$A,customers!$G:$G,,0)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c r="P271" t="str">
        <f>_xlfn.XLOOKUP(C271,customers!$A$1:$A$1001,customers!$I$1:$I$1001,,0,)</f>
        <v>No</v>
      </c>
    </row>
    <row r="272" spans="1:16" x14ac:dyDescent="0.3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_xlfn.XLOOKUP(C272,customers!$A:$A,customers!$G:$G,,0)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f t="shared" si="12"/>
        <v>7.29</v>
      </c>
      <c r="N272" t="str">
        <f t="shared" si="13"/>
        <v>Excelsa</v>
      </c>
      <c r="O272" t="str">
        <f t="shared" si="14"/>
        <v>Dark</v>
      </c>
      <c r="P272" t="str">
        <f>_xlfn.XLOOKUP(C272,customers!$A$1:$A$1001,customers!$I$1:$I$1001,,0,)</f>
        <v>Yes</v>
      </c>
    </row>
    <row r="273" spans="1:16" x14ac:dyDescent="0.3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_xlfn.XLOOKUP(C273,customers!$A:$A,customers!$G:$G,,0)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c r="P273" t="str">
        <f>_xlfn.XLOOKUP(C273,customers!$A$1:$A$1001,customers!$I$1:$I$1001,,0,)</f>
        <v>Yes</v>
      </c>
    </row>
    <row r="274" spans="1:16" x14ac:dyDescent="0.3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_xlfn.XLOOKUP(C274,customers!$A:$A,customers!$G:$G,,0)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f t="shared" si="12"/>
        <v>71.699999999999989</v>
      </c>
      <c r="N274" t="str">
        <f t="shared" si="13"/>
        <v>Robusta</v>
      </c>
      <c r="O274" t="str">
        <f t="shared" si="14"/>
        <v>Light</v>
      </c>
      <c r="P274" t="str">
        <f>_xlfn.XLOOKUP(C274,customers!$A$1:$A$1001,customers!$I$1:$I$1001,,0,)</f>
        <v>Yes</v>
      </c>
    </row>
    <row r="275" spans="1:16" x14ac:dyDescent="0.3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_xlfn.XLOOKUP(C275,customers!$A:$A,customers!$G:$G,,0)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Light</v>
      </c>
      <c r="P275" t="str">
        <f>_xlfn.XLOOKUP(C275,customers!$A$1:$A$1001,customers!$I$1:$I$1001,,0,)</f>
        <v>No</v>
      </c>
    </row>
    <row r="276" spans="1:16" x14ac:dyDescent="0.3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_xlfn.XLOOKUP(C276,customers!$A:$A,customers!$G:$G,,0)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Medium</v>
      </c>
      <c r="P276" t="str">
        <f>_xlfn.XLOOKUP(C276,customers!$A$1:$A$1001,customers!$I$1:$I$1001,,0,)</f>
        <v>No</v>
      </c>
    </row>
    <row r="277" spans="1:16" x14ac:dyDescent="0.3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_xlfn.XLOOKUP(C277,customers!$A:$A,customers!$G:$G,,0)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f t="shared" si="12"/>
        <v>204.92999999999995</v>
      </c>
      <c r="N277" t="str">
        <f t="shared" si="13"/>
        <v>Excelsa</v>
      </c>
      <c r="O277" t="str">
        <f t="shared" si="14"/>
        <v>Light</v>
      </c>
      <c r="P277" t="str">
        <f>_xlfn.XLOOKUP(C277,customers!$A$1:$A$1001,customers!$I$1:$I$1001,,0,)</f>
        <v>No</v>
      </c>
    </row>
    <row r="278" spans="1:16" x14ac:dyDescent="0.3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_xlfn.XLOOKUP(C278,customers!$A:$A,customers!$G:$G,,0)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f t="shared" si="12"/>
        <v>109.93999999999998</v>
      </c>
      <c r="N278" t="str">
        <f t="shared" si="13"/>
        <v>Robusta</v>
      </c>
      <c r="O278" t="str">
        <f t="shared" si="14"/>
        <v>Light</v>
      </c>
      <c r="P278" t="str">
        <f>_xlfn.XLOOKUP(C278,customers!$A$1:$A$1001,customers!$I$1:$I$1001,,0,)</f>
        <v>Yes</v>
      </c>
    </row>
    <row r="279" spans="1:16" x14ac:dyDescent="0.3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_xlfn.XLOOKUP(C279,customers!$A:$A,customers!$G:$G,,0)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f t="shared" si="12"/>
        <v>89.1</v>
      </c>
      <c r="N279" t="str">
        <f t="shared" si="13"/>
        <v>Excelsa</v>
      </c>
      <c r="O279" t="str">
        <f t="shared" si="14"/>
        <v>Light</v>
      </c>
      <c r="P279" t="str">
        <f>_xlfn.XLOOKUP(C279,customers!$A$1:$A$1001,customers!$I$1:$I$1001,,0,)</f>
        <v>No</v>
      </c>
    </row>
    <row r="280" spans="1:16" x14ac:dyDescent="0.3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_xlfn.XLOOKUP(C280,customers!$A:$A,customers!$G:$G,,0)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Light</v>
      </c>
      <c r="P280" t="str">
        <f>_xlfn.XLOOKUP(C280,customers!$A$1:$A$1001,customers!$I$1:$I$1001,,0,)</f>
        <v>Yes</v>
      </c>
    </row>
    <row r="281" spans="1:16" x14ac:dyDescent="0.3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_xlfn.XLOOKUP(C281,customers!$A:$A,customers!$G:$G,,0)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f t="shared" si="12"/>
        <v>33.464999999999996</v>
      </c>
      <c r="N281" t="str">
        <f t="shared" si="13"/>
        <v>Liberica</v>
      </c>
      <c r="O281" t="str">
        <f t="shared" si="14"/>
        <v>Medium</v>
      </c>
      <c r="P281" t="str">
        <f>_xlfn.XLOOKUP(C281,customers!$A$1:$A$1001,customers!$I$1:$I$1001,,0,)</f>
        <v>Yes</v>
      </c>
    </row>
    <row r="282" spans="1:16" x14ac:dyDescent="0.3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_xlfn.XLOOKUP(C282,customers!$A:$A,customers!$G:$G,,0)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f t="shared" si="12"/>
        <v>41.25</v>
      </c>
      <c r="N282" t="str">
        <f t="shared" si="13"/>
        <v>Excelsa</v>
      </c>
      <c r="O282" t="str">
        <f t="shared" si="14"/>
        <v>Medium</v>
      </c>
      <c r="P282" t="str">
        <f>_xlfn.XLOOKUP(C282,customers!$A$1:$A$1001,customers!$I$1:$I$1001,,0,)</f>
        <v>Yes</v>
      </c>
    </row>
    <row r="283" spans="1:16" x14ac:dyDescent="0.3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_xlfn.XLOOKUP(C283,customers!$A:$A,customers!$G:$G,,0)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f t="shared" si="12"/>
        <v>59.4</v>
      </c>
      <c r="N283" t="str">
        <f t="shared" si="13"/>
        <v>Excelsa</v>
      </c>
      <c r="O283" t="str">
        <f t="shared" si="14"/>
        <v>Light</v>
      </c>
      <c r="P283" t="str">
        <f>_xlfn.XLOOKUP(C283,customers!$A$1:$A$1001,customers!$I$1:$I$1001,,0,)</f>
        <v>Yes</v>
      </c>
    </row>
    <row r="284" spans="1:16" x14ac:dyDescent="0.3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_xlfn.XLOOKUP(C284,customers!$A:$A,customers!$G:$G,,0)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f t="shared" si="12"/>
        <v>7.77</v>
      </c>
      <c r="N284" t="str">
        <f t="shared" si="13"/>
        <v>Arabica</v>
      </c>
      <c r="O284" t="str">
        <f t="shared" si="14"/>
        <v>Light</v>
      </c>
      <c r="P284" t="str">
        <f>_xlfn.XLOOKUP(C284,customers!$A$1:$A$1001,customers!$I$1:$I$1001,,0,)</f>
        <v>No</v>
      </c>
    </row>
    <row r="285" spans="1:16" x14ac:dyDescent="0.3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_xlfn.XLOOKUP(C285,customers!$A:$A,customers!$G:$G,,0)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f t="shared" si="12"/>
        <v>5.3699999999999992</v>
      </c>
      <c r="N285" t="str">
        <f t="shared" si="13"/>
        <v>Robusta</v>
      </c>
      <c r="O285" t="str">
        <f t="shared" si="14"/>
        <v>Dark</v>
      </c>
      <c r="P285" t="str">
        <f>_xlfn.XLOOKUP(C285,customers!$A$1:$A$1001,customers!$I$1:$I$1001,,0,)</f>
        <v>Yes</v>
      </c>
    </row>
    <row r="286" spans="1:16" x14ac:dyDescent="0.3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_xlfn.XLOOKUP(C286,customers!$A:$A,customers!$G:$G,,0)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f t="shared" si="12"/>
        <v>94.874999999999986</v>
      </c>
      <c r="N286" t="str">
        <f t="shared" si="13"/>
        <v>Excelsa</v>
      </c>
      <c r="O286" t="str">
        <f t="shared" si="14"/>
        <v>Medium</v>
      </c>
      <c r="P286" t="str">
        <f>_xlfn.XLOOKUP(C286,customers!$A$1:$A$1001,customers!$I$1:$I$1001,,0,)</f>
        <v>No</v>
      </c>
    </row>
    <row r="287" spans="1:16" x14ac:dyDescent="0.3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_xlfn.XLOOKUP(C287,customers!$A:$A,customers!$G:$G,,0)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f t="shared" si="12"/>
        <v>36.454999999999998</v>
      </c>
      <c r="N287" t="str">
        <f t="shared" si="13"/>
        <v>Liberica</v>
      </c>
      <c r="O287" t="str">
        <f t="shared" si="14"/>
        <v>Light</v>
      </c>
      <c r="P287" t="str">
        <f>_xlfn.XLOOKUP(C287,customers!$A$1:$A$1001,customers!$I$1:$I$1001,,0,)</f>
        <v>No</v>
      </c>
    </row>
    <row r="288" spans="1:16" x14ac:dyDescent="0.3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_xlfn.XLOOKUP(C288,customers!$A:$A,customers!$G:$G,,0)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Medium</v>
      </c>
      <c r="P288" t="str">
        <f>_xlfn.XLOOKUP(C288,customers!$A$1:$A$1001,customers!$I$1:$I$1001,,0,)</f>
        <v>Yes</v>
      </c>
    </row>
    <row r="289" spans="1:16" x14ac:dyDescent="0.3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_xlfn.XLOOKUP(C289,customers!$A:$A,customers!$G:$G,,0)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f t="shared" si="12"/>
        <v>14.339999999999998</v>
      </c>
      <c r="N289" t="str">
        <f t="shared" si="13"/>
        <v>Robusta</v>
      </c>
      <c r="O289" t="str">
        <f t="shared" si="14"/>
        <v>Light</v>
      </c>
      <c r="P289" t="str">
        <f>_xlfn.XLOOKUP(C289,customers!$A$1:$A$1001,customers!$I$1:$I$1001,,0,)</f>
        <v>No</v>
      </c>
    </row>
    <row r="290" spans="1:16" x14ac:dyDescent="0.3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_xlfn.XLOOKUP(C290,customers!$A:$A,customers!$G:$G,,0)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f t="shared" si="12"/>
        <v>8.25</v>
      </c>
      <c r="N290" t="str">
        <f t="shared" si="13"/>
        <v>Excelsa</v>
      </c>
      <c r="O290" t="str">
        <f t="shared" si="14"/>
        <v>Medium</v>
      </c>
      <c r="P290" t="str">
        <f>_xlfn.XLOOKUP(C290,customers!$A$1:$A$1001,customers!$I$1:$I$1001,,0,)</f>
        <v>Yes</v>
      </c>
    </row>
    <row r="291" spans="1:16" x14ac:dyDescent="0.3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_xlfn.XLOOKUP(C291,customers!$A:$A,customers!$G:$G,,0)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f t="shared" si="12"/>
        <v>13.424999999999997</v>
      </c>
      <c r="N291" t="str">
        <f t="shared" si="13"/>
        <v>Robusta</v>
      </c>
      <c r="O291" t="str">
        <f t="shared" si="14"/>
        <v>Dark</v>
      </c>
      <c r="P291" t="str">
        <f>_xlfn.XLOOKUP(C291,customers!$A$1:$A$1001,customers!$I$1:$I$1001,,0,)</f>
        <v>Yes</v>
      </c>
    </row>
    <row r="292" spans="1:16" x14ac:dyDescent="0.3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_xlfn.XLOOKUP(C292,customers!$A:$A,customers!$G:$G,,0)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c r="P292" t="str">
        <f>_xlfn.XLOOKUP(C292,customers!$A$1:$A$1001,customers!$I$1:$I$1001,,0,)</f>
        <v>No</v>
      </c>
    </row>
    <row r="293" spans="1:16" x14ac:dyDescent="0.3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_xlfn.XLOOKUP(C293,customers!$A:$A,customers!$G:$G,,0)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f t="shared" si="12"/>
        <v>16.5</v>
      </c>
      <c r="N293" t="str">
        <f t="shared" si="13"/>
        <v>Excelsa</v>
      </c>
      <c r="O293" t="str">
        <f t="shared" si="14"/>
        <v>Medium</v>
      </c>
      <c r="P293" t="str">
        <f>_xlfn.XLOOKUP(C293,customers!$A$1:$A$1001,customers!$I$1:$I$1001,,0,)</f>
        <v>No</v>
      </c>
    </row>
    <row r="294" spans="1:16" x14ac:dyDescent="0.3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_xlfn.XLOOKUP(C294,customers!$A:$A,customers!$G:$G,,0)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c r="P294" t="str">
        <f>_xlfn.XLOOKUP(C294,customers!$A$1:$A$1001,customers!$I$1:$I$1001,,0,)</f>
        <v>No</v>
      </c>
    </row>
    <row r="295" spans="1:16" x14ac:dyDescent="0.3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_xlfn.XLOOKUP(C295,customers!$A:$A,customers!$G:$G,,0)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c r="P295" t="str">
        <f>_xlfn.XLOOKUP(C295,customers!$A$1:$A$1001,customers!$I$1:$I$1001,,0,)</f>
        <v>No</v>
      </c>
    </row>
    <row r="296" spans="1:16" x14ac:dyDescent="0.3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_xlfn.XLOOKUP(C296,customers!$A:$A,customers!$G:$G,,0)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f t="shared" si="12"/>
        <v>44.55</v>
      </c>
      <c r="N296" t="str">
        <f t="shared" si="13"/>
        <v>Excelsa</v>
      </c>
      <c r="O296" t="str">
        <f t="shared" si="14"/>
        <v>Light</v>
      </c>
      <c r="P296" t="str">
        <f>_xlfn.XLOOKUP(C296,customers!$A$1:$A$1001,customers!$I$1:$I$1001,,0,)</f>
        <v>No</v>
      </c>
    </row>
    <row r="297" spans="1:16" x14ac:dyDescent="0.3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_xlfn.XLOOKUP(C297,customers!$A:$A,customers!$G:$G,,0)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f t="shared" si="12"/>
        <v>27.5</v>
      </c>
      <c r="N297" t="str">
        <f t="shared" si="13"/>
        <v>Excelsa</v>
      </c>
      <c r="O297" t="str">
        <f t="shared" si="14"/>
        <v>Medium</v>
      </c>
      <c r="P297" t="str">
        <f>_xlfn.XLOOKUP(C297,customers!$A$1:$A$1001,customers!$I$1:$I$1001,,0,)</f>
        <v>No</v>
      </c>
    </row>
    <row r="298" spans="1:16" x14ac:dyDescent="0.3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_xlfn.XLOOKUP(C298,customers!$A:$A,customers!$G:$G,,0)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f t="shared" si="12"/>
        <v>35.82</v>
      </c>
      <c r="N298" t="str">
        <f t="shared" si="13"/>
        <v>Robusta</v>
      </c>
      <c r="O298" t="str">
        <f t="shared" si="14"/>
        <v>Medium</v>
      </c>
      <c r="P298" t="str">
        <f>_xlfn.XLOOKUP(C298,customers!$A$1:$A$1001,customers!$I$1:$I$1001,,0,)</f>
        <v>Yes</v>
      </c>
    </row>
    <row r="299" spans="1:16" x14ac:dyDescent="0.3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_xlfn.XLOOKUP(C299,customers!$A:$A,customers!$G:$G,,0)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f t="shared" si="12"/>
        <v>16.11</v>
      </c>
      <c r="N299" t="str">
        <f t="shared" si="13"/>
        <v>Robusta</v>
      </c>
      <c r="O299" t="str">
        <f t="shared" si="14"/>
        <v>Dark</v>
      </c>
      <c r="P299" t="str">
        <f>_xlfn.XLOOKUP(C299,customers!$A$1:$A$1001,customers!$I$1:$I$1001,,0,)</f>
        <v>Yes</v>
      </c>
    </row>
    <row r="300" spans="1:16" x14ac:dyDescent="0.3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_xlfn.XLOOKUP(C300,customers!$A:$A,customers!$G:$G,,0)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f t="shared" si="12"/>
        <v>26.73</v>
      </c>
      <c r="N300" t="str">
        <f t="shared" si="13"/>
        <v>Excelsa</v>
      </c>
      <c r="O300" t="str">
        <f t="shared" si="14"/>
        <v>Light</v>
      </c>
      <c r="P300" t="str">
        <f>_xlfn.XLOOKUP(C300,customers!$A$1:$A$1001,customers!$I$1:$I$1001,,0,)</f>
        <v>Yes</v>
      </c>
    </row>
    <row r="301" spans="1:16" x14ac:dyDescent="0.3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_xlfn.XLOOKUP(C301,customers!$A:$A,customers!$G:$G,,0)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f t="shared" si="12"/>
        <v>204.92999999999995</v>
      </c>
      <c r="N301" t="str">
        <f t="shared" si="13"/>
        <v>Excelsa</v>
      </c>
      <c r="O301" t="str">
        <f t="shared" si="14"/>
        <v>Light</v>
      </c>
      <c r="P301" t="str">
        <f>_xlfn.XLOOKUP(C301,customers!$A$1:$A$1001,customers!$I$1:$I$1001,,0,)</f>
        <v>Yes</v>
      </c>
    </row>
    <row r="302" spans="1:16" x14ac:dyDescent="0.3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_xlfn.XLOOKUP(C302,customers!$A:$A,customers!$G:$G,,0)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Light</v>
      </c>
      <c r="P302" t="str">
        <f>_xlfn.XLOOKUP(C302,customers!$A$1:$A$1001,customers!$I$1:$I$1001,,0,)</f>
        <v>Yes</v>
      </c>
    </row>
    <row r="303" spans="1:16" x14ac:dyDescent="0.3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_xlfn.XLOOKUP(C303,customers!$A:$A,customers!$G:$G,,0)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f t="shared" si="12"/>
        <v>15.54</v>
      </c>
      <c r="N303" t="str">
        <f t="shared" si="13"/>
        <v>Liberica</v>
      </c>
      <c r="O303" t="str">
        <f t="shared" si="14"/>
        <v>Dark</v>
      </c>
      <c r="P303" t="str">
        <f>_xlfn.XLOOKUP(C303,customers!$A$1:$A$1001,customers!$I$1:$I$1001,,0,)</f>
        <v>Yes</v>
      </c>
    </row>
    <row r="304" spans="1:16" x14ac:dyDescent="0.3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_xlfn.XLOOKUP(C304,customers!$A:$A,customers!$G:$G,,0)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f t="shared" si="12"/>
        <v>6.75</v>
      </c>
      <c r="N304" t="str">
        <f t="shared" si="13"/>
        <v>Arabica</v>
      </c>
      <c r="O304" t="str">
        <f t="shared" si="14"/>
        <v>Medium</v>
      </c>
      <c r="P304" t="str">
        <f>_xlfn.XLOOKUP(C304,customers!$A$1:$A$1001,customers!$I$1:$I$1001,,0,)</f>
        <v>No</v>
      </c>
    </row>
    <row r="305" spans="1:16" x14ac:dyDescent="0.3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_xlfn.XLOOKUP(C305,customers!$A:$A,customers!$G:$G,,0)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f t="shared" si="12"/>
        <v>111.78</v>
      </c>
      <c r="N305" t="str">
        <f t="shared" si="13"/>
        <v>Excelsa</v>
      </c>
      <c r="O305" t="str">
        <f t="shared" si="14"/>
        <v>Dark</v>
      </c>
      <c r="P305" t="str">
        <f>_xlfn.XLOOKUP(C305,customers!$A$1:$A$1001,customers!$I$1:$I$1001,,0,)</f>
        <v>Yes</v>
      </c>
    </row>
    <row r="306" spans="1:16" x14ac:dyDescent="0.3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_xlfn.XLOOKUP(C306,customers!$A:$A,customers!$G:$G,,0)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Light</v>
      </c>
      <c r="P306" t="str">
        <f>_xlfn.XLOOKUP(C306,customers!$A$1:$A$1001,customers!$I$1:$I$1001,,0,)</f>
        <v>Yes</v>
      </c>
    </row>
    <row r="307" spans="1:16" x14ac:dyDescent="0.3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_xlfn.XLOOKUP(C307,customers!$A:$A,customers!$G:$G,,0)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f t="shared" si="12"/>
        <v>21.825000000000003</v>
      </c>
      <c r="N307" t="str">
        <f t="shared" si="13"/>
        <v>Liberica</v>
      </c>
      <c r="O307" t="str">
        <f t="shared" si="14"/>
        <v>Medium</v>
      </c>
      <c r="P307" t="str">
        <f>_xlfn.XLOOKUP(C307,customers!$A$1:$A$1001,customers!$I$1:$I$1001,,0,)</f>
        <v>No</v>
      </c>
    </row>
    <row r="308" spans="1:16" x14ac:dyDescent="0.3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_xlfn.XLOOKUP(C308,customers!$A:$A,customers!$G:$G,,0)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f t="shared" si="12"/>
        <v>14.924999999999999</v>
      </c>
      <c r="N308" t="str">
        <f t="shared" si="13"/>
        <v>Robusta</v>
      </c>
      <c r="O308" t="str">
        <f t="shared" si="14"/>
        <v>Medium</v>
      </c>
      <c r="P308" t="str">
        <f>_xlfn.XLOOKUP(C308,customers!$A$1:$A$1001,customers!$I$1:$I$1001,,0,)</f>
        <v>No</v>
      </c>
    </row>
    <row r="309" spans="1:16" x14ac:dyDescent="0.3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_xlfn.XLOOKUP(C309,customers!$A:$A,customers!$G:$G,,0)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Medium</v>
      </c>
      <c r="P309" t="str">
        <f>_xlfn.XLOOKUP(C309,customers!$A$1:$A$1001,customers!$I$1:$I$1001,,0,)</f>
        <v>Yes</v>
      </c>
    </row>
    <row r="310" spans="1:16" x14ac:dyDescent="0.3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_xlfn.XLOOKUP(C310,customers!$A:$A,customers!$G:$G,,0)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Medium</v>
      </c>
      <c r="P310" t="str">
        <f>_xlfn.XLOOKUP(C310,customers!$A$1:$A$1001,customers!$I$1:$I$1001,,0,)</f>
        <v>No</v>
      </c>
    </row>
    <row r="311" spans="1:16" x14ac:dyDescent="0.3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_xlfn.XLOOKUP(C311,customers!$A:$A,customers!$G:$G,,0)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f t="shared" si="12"/>
        <v>26.19</v>
      </c>
      <c r="N311" t="str">
        <f t="shared" si="13"/>
        <v>Liberica</v>
      </c>
      <c r="O311" t="str">
        <f t="shared" si="14"/>
        <v>Medium</v>
      </c>
      <c r="P311" t="str">
        <f>_xlfn.XLOOKUP(C311,customers!$A$1:$A$1001,customers!$I$1:$I$1001,,0,)</f>
        <v>Yes</v>
      </c>
    </row>
    <row r="312" spans="1:16" x14ac:dyDescent="0.3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_xlfn.XLOOKUP(C312,customers!$A:$A,customers!$G:$G,,0)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f t="shared" si="12"/>
        <v>14.85</v>
      </c>
      <c r="N312" t="str">
        <f t="shared" si="13"/>
        <v>Excelsa</v>
      </c>
      <c r="O312" t="str">
        <f t="shared" si="14"/>
        <v>Light</v>
      </c>
      <c r="P312" t="str">
        <f>_xlfn.XLOOKUP(C312,customers!$A$1:$A$1001,customers!$I$1:$I$1001,,0,)</f>
        <v>No</v>
      </c>
    </row>
    <row r="313" spans="1:16" x14ac:dyDescent="0.3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_xlfn.XLOOKUP(C313,customers!$A:$A,customers!$G:$G,,0)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f t="shared" si="12"/>
        <v>189.74999999999997</v>
      </c>
      <c r="N313" t="str">
        <f t="shared" si="13"/>
        <v>Excelsa</v>
      </c>
      <c r="O313" t="str">
        <f t="shared" si="14"/>
        <v>Medium</v>
      </c>
      <c r="P313" t="str">
        <f>_xlfn.XLOOKUP(C313,customers!$A$1:$A$1001,customers!$I$1:$I$1001,,0,)</f>
        <v>Yes</v>
      </c>
    </row>
    <row r="314" spans="1:16" x14ac:dyDescent="0.3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_xlfn.XLOOKUP(C314,customers!$A:$A,customers!$G:$G,,0)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f t="shared" si="12"/>
        <v>5.97</v>
      </c>
      <c r="N314" t="str">
        <f t="shared" si="13"/>
        <v>Robusta</v>
      </c>
      <c r="O314" t="str">
        <f t="shared" si="14"/>
        <v>Medium</v>
      </c>
      <c r="P314" t="str">
        <f>_xlfn.XLOOKUP(C314,customers!$A$1:$A$1001,customers!$I$1:$I$1001,,0,)</f>
        <v>Yes</v>
      </c>
    </row>
    <row r="315" spans="1:16" x14ac:dyDescent="0.3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_xlfn.XLOOKUP(C315,customers!$A:$A,customers!$G:$G,,0)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f t="shared" si="12"/>
        <v>29.849999999999998</v>
      </c>
      <c r="N315" t="str">
        <f t="shared" si="13"/>
        <v>Robusta</v>
      </c>
      <c r="O315" t="str">
        <f t="shared" si="14"/>
        <v>Medium</v>
      </c>
      <c r="P315" t="str">
        <f>_xlfn.XLOOKUP(C315,customers!$A$1:$A$1001,customers!$I$1:$I$1001,,0,)</f>
        <v>Yes</v>
      </c>
    </row>
    <row r="316" spans="1:16" x14ac:dyDescent="0.3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_xlfn.XLOOKUP(C316,customers!$A:$A,customers!$G:$G,,0)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f t="shared" si="12"/>
        <v>44.75</v>
      </c>
      <c r="N316" t="str">
        <f t="shared" si="13"/>
        <v>Robusta</v>
      </c>
      <c r="O316" t="str">
        <f t="shared" si="14"/>
        <v>Dark</v>
      </c>
      <c r="P316" t="str">
        <f>_xlfn.XLOOKUP(C316,customers!$A$1:$A$1001,customers!$I$1:$I$1001,,0,)</f>
        <v>No</v>
      </c>
    </row>
    <row r="317" spans="1:16" x14ac:dyDescent="0.3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_xlfn.XLOOKUP(C317,customers!$A:$A,customers!$G:$G,,0)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f t="shared" si="12"/>
        <v>34.154999999999994</v>
      </c>
      <c r="N317" t="str">
        <f t="shared" si="13"/>
        <v>Excelsa</v>
      </c>
      <c r="O317" t="str">
        <f t="shared" si="14"/>
        <v>Light</v>
      </c>
      <c r="P317" t="str">
        <f>_xlfn.XLOOKUP(C317,customers!$A$1:$A$1001,customers!$I$1:$I$1001,,0,)</f>
        <v>Yes</v>
      </c>
    </row>
    <row r="318" spans="1:16" x14ac:dyDescent="0.3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_xlfn.XLOOKUP(C318,customers!$A:$A,customers!$G:$G,,0)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f t="shared" si="12"/>
        <v>204.92999999999995</v>
      </c>
      <c r="N318" t="str">
        <f t="shared" si="13"/>
        <v>Excelsa</v>
      </c>
      <c r="O318" t="str">
        <f t="shared" si="14"/>
        <v>Light</v>
      </c>
      <c r="P318" t="str">
        <f>_xlfn.XLOOKUP(C318,customers!$A$1:$A$1001,customers!$I$1:$I$1001,,0,)</f>
        <v>No</v>
      </c>
    </row>
    <row r="319" spans="1:16" x14ac:dyDescent="0.3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_xlfn.XLOOKUP(C319,customers!$A:$A,customers!$G:$G,,0)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f t="shared" si="12"/>
        <v>21.87</v>
      </c>
      <c r="N319" t="str">
        <f t="shared" si="13"/>
        <v>Excelsa</v>
      </c>
      <c r="O319" t="str">
        <f t="shared" si="14"/>
        <v>Dark</v>
      </c>
      <c r="P319" t="str">
        <f>_xlfn.XLOOKUP(C319,customers!$A$1:$A$1001,customers!$I$1:$I$1001,,0,)</f>
        <v>No</v>
      </c>
    </row>
    <row r="320" spans="1:16" x14ac:dyDescent="0.3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_xlfn.XLOOKUP(C320,customers!$A:$A,customers!$G:$G,,0)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Medium</v>
      </c>
      <c r="P320" t="str">
        <f>_xlfn.XLOOKUP(C320,customers!$A$1:$A$1001,customers!$I$1:$I$1001,,0,)</f>
        <v>Yes</v>
      </c>
    </row>
    <row r="321" spans="1:16" x14ac:dyDescent="0.3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_xlfn.XLOOKUP(C321,customers!$A:$A,customers!$G:$G,,0)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f t="shared" si="12"/>
        <v>8.25</v>
      </c>
      <c r="N321" t="str">
        <f t="shared" si="13"/>
        <v>Excelsa</v>
      </c>
      <c r="O321" t="str">
        <f t="shared" si="14"/>
        <v>Medium</v>
      </c>
      <c r="P321" t="str">
        <f>_xlfn.XLOOKUP(C321,customers!$A$1:$A$1001,customers!$I$1:$I$1001,,0,)</f>
        <v>Yes</v>
      </c>
    </row>
    <row r="322" spans="1:16" x14ac:dyDescent="0.3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_xlfn.XLOOKUP(C322,customers!$A:$A,customers!$G:$G,,0)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Light</v>
      </c>
      <c r="P322" t="str">
        <f>_xlfn.XLOOKUP(C322,customers!$A$1:$A$1001,customers!$I$1:$I$1001,,0,)</f>
        <v>Yes</v>
      </c>
    </row>
    <row r="323" spans="1:16" x14ac:dyDescent="0.3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_xlfn.XLOOKUP(C323,customers!$A:$A,customers!$G:$G,,0)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f t="shared" ref="M323:M386" si="15">L323*E323</f>
        <v>20.25</v>
      </c>
      <c r="N323" t="str">
        <f t="shared" ref="N323:N386" si="16">IF(I323="Rob","Robusta",IF(I323="Ara","Arabica",IF(I323="Exc","Excelsa",IF(I323="Lib","Liberica",""))))</f>
        <v>Arabica</v>
      </c>
      <c r="O323" t="str">
        <f t="shared" ref="O323:O386" si="17">IF(J323="L","Light",IF(J323="M","Medium",IF(J323="D","Dark","")))</f>
        <v>Medium</v>
      </c>
      <c r="P323" t="str">
        <f>_xlfn.XLOOKUP(C323,customers!$A$1:$A$1001,customers!$I$1:$I$1001,,0,)</f>
        <v>Yes</v>
      </c>
    </row>
    <row r="324" spans="1:16" x14ac:dyDescent="0.3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_xlfn.XLOOKUP(C324,customers!$A:$A,customers!$G:$G,,0)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f t="shared" si="15"/>
        <v>23.31</v>
      </c>
      <c r="N324" t="str">
        <f t="shared" si="16"/>
        <v>Liberica</v>
      </c>
      <c r="O324" t="str">
        <f t="shared" si="17"/>
        <v>Dark</v>
      </c>
      <c r="P324" t="str">
        <f>_xlfn.XLOOKUP(C324,customers!$A$1:$A$1001,customers!$I$1:$I$1001,,0,)</f>
        <v>No</v>
      </c>
    </row>
    <row r="325" spans="1:16" x14ac:dyDescent="0.3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_xlfn.XLOOKUP(C325,customers!$A:$A,customers!$G:$G,,0)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f t="shared" si="15"/>
        <v>18.225000000000001</v>
      </c>
      <c r="N325" t="str">
        <f t="shared" si="16"/>
        <v>Excelsa</v>
      </c>
      <c r="O325" t="str">
        <f t="shared" si="17"/>
        <v>Dark</v>
      </c>
      <c r="P325" t="str">
        <f>_xlfn.XLOOKUP(C325,customers!$A$1:$A$1001,customers!$I$1:$I$1001,,0,)</f>
        <v>Yes</v>
      </c>
    </row>
    <row r="326" spans="1:16" x14ac:dyDescent="0.3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_xlfn.XLOOKUP(C326,customers!$A:$A,customers!$G:$G,,0)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f t="shared" si="15"/>
        <v>13.75</v>
      </c>
      <c r="N326" t="str">
        <f t="shared" si="16"/>
        <v>Excelsa</v>
      </c>
      <c r="O326" t="str">
        <f t="shared" si="17"/>
        <v>Medium</v>
      </c>
      <c r="P326" t="str">
        <f>_xlfn.XLOOKUP(C326,customers!$A$1:$A$1001,customers!$I$1:$I$1001,,0,)</f>
        <v>No</v>
      </c>
    </row>
    <row r="327" spans="1:16" x14ac:dyDescent="0.3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_xlfn.XLOOKUP(C327,customers!$A:$A,customers!$G:$G,,0)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Light</v>
      </c>
      <c r="P327" t="str">
        <f>_xlfn.XLOOKUP(C327,customers!$A$1:$A$1001,customers!$I$1:$I$1001,,0,)</f>
        <v>Yes</v>
      </c>
    </row>
    <row r="328" spans="1:16" x14ac:dyDescent="0.3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_xlfn.XLOOKUP(C328,customers!$A:$A,customers!$G:$G,,0)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f t="shared" si="15"/>
        <v>44.75</v>
      </c>
      <c r="N328" t="str">
        <f t="shared" si="16"/>
        <v>Robusta</v>
      </c>
      <c r="O328" t="str">
        <f t="shared" si="17"/>
        <v>Dark</v>
      </c>
      <c r="P328" t="str">
        <f>_xlfn.XLOOKUP(C328,customers!$A$1:$A$1001,customers!$I$1:$I$1001,,0,)</f>
        <v>No</v>
      </c>
    </row>
    <row r="329" spans="1:16" x14ac:dyDescent="0.3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_xlfn.XLOOKUP(C329,customers!$A:$A,customers!$G:$G,,0)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f t="shared" si="15"/>
        <v>44.75</v>
      </c>
      <c r="N329" t="str">
        <f t="shared" si="16"/>
        <v>Robusta</v>
      </c>
      <c r="O329" t="str">
        <f t="shared" si="17"/>
        <v>Dark</v>
      </c>
      <c r="P329" t="str">
        <f>_xlfn.XLOOKUP(C329,customers!$A$1:$A$1001,customers!$I$1:$I$1001,,0,)</f>
        <v>Yes</v>
      </c>
    </row>
    <row r="330" spans="1:16" x14ac:dyDescent="0.3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_xlfn.XLOOKUP(C330,customers!$A:$A,customers!$G:$G,,0)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f t="shared" si="15"/>
        <v>38.04</v>
      </c>
      <c r="N330" t="str">
        <f t="shared" si="16"/>
        <v>Liberica</v>
      </c>
      <c r="O330" t="str">
        <f t="shared" si="17"/>
        <v>Light</v>
      </c>
      <c r="P330" t="str">
        <f>_xlfn.XLOOKUP(C330,customers!$A$1:$A$1001,customers!$I$1:$I$1001,,0,)</f>
        <v>Yes</v>
      </c>
    </row>
    <row r="331" spans="1:16" x14ac:dyDescent="0.3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_xlfn.XLOOKUP(C331,customers!$A:$A,customers!$G:$G,,0)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f t="shared" si="15"/>
        <v>21.479999999999997</v>
      </c>
      <c r="N331" t="str">
        <f t="shared" si="16"/>
        <v>Robusta</v>
      </c>
      <c r="O331" t="str">
        <f t="shared" si="17"/>
        <v>Dark</v>
      </c>
      <c r="P331" t="str">
        <f>_xlfn.XLOOKUP(C331,customers!$A$1:$A$1001,customers!$I$1:$I$1001,,0,)</f>
        <v>Yes</v>
      </c>
    </row>
    <row r="332" spans="1:16" x14ac:dyDescent="0.3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_xlfn.XLOOKUP(C332,customers!$A:$A,customers!$G:$G,,0)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f t="shared" si="15"/>
        <v>16.11</v>
      </c>
      <c r="N332" t="str">
        <f t="shared" si="16"/>
        <v>Robusta</v>
      </c>
      <c r="O332" t="str">
        <f t="shared" si="17"/>
        <v>Dark</v>
      </c>
      <c r="P332" t="str">
        <f>_xlfn.XLOOKUP(C332,customers!$A$1:$A$1001,customers!$I$1:$I$1001,,0,)</f>
        <v>No</v>
      </c>
    </row>
    <row r="333" spans="1:16" x14ac:dyDescent="0.3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_xlfn.XLOOKUP(C333,customers!$A:$A,customers!$G:$G,,0)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f t="shared" si="15"/>
        <v>22.884999999999998</v>
      </c>
      <c r="N333" t="str">
        <f t="shared" si="16"/>
        <v>Robusta</v>
      </c>
      <c r="O333" t="str">
        <f t="shared" si="17"/>
        <v>Medium</v>
      </c>
      <c r="P333" t="str">
        <f>_xlfn.XLOOKUP(C333,customers!$A$1:$A$1001,customers!$I$1:$I$1001,,0,)</f>
        <v>Yes</v>
      </c>
    </row>
    <row r="334" spans="1:16" x14ac:dyDescent="0.3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_xlfn.XLOOKUP(C334,customers!$A:$A,customers!$G:$G,,0)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c r="P334" t="str">
        <f>_xlfn.XLOOKUP(C334,customers!$A$1:$A$1001,customers!$I$1:$I$1001,,0,)</f>
        <v>Yes</v>
      </c>
    </row>
    <row r="335" spans="1:16" x14ac:dyDescent="0.3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_xlfn.XLOOKUP(C335,customers!$A:$A,customers!$G:$G,,0)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f t="shared" si="15"/>
        <v>23.88</v>
      </c>
      <c r="N335" t="str">
        <f t="shared" si="16"/>
        <v>Robusta</v>
      </c>
      <c r="O335" t="str">
        <f t="shared" si="17"/>
        <v>Medium</v>
      </c>
      <c r="P335" t="str">
        <f>_xlfn.XLOOKUP(C335,customers!$A$1:$A$1001,customers!$I$1:$I$1001,,0,)</f>
        <v>Yes</v>
      </c>
    </row>
    <row r="336" spans="1:16" x14ac:dyDescent="0.3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_xlfn.XLOOKUP(C336,customers!$A:$A,customers!$G:$G,,0)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f t="shared" si="15"/>
        <v>59.75</v>
      </c>
      <c r="N336" t="str">
        <f t="shared" si="16"/>
        <v>Robusta</v>
      </c>
      <c r="O336" t="str">
        <f t="shared" si="17"/>
        <v>Light</v>
      </c>
      <c r="P336" t="str">
        <f>_xlfn.XLOOKUP(C336,customers!$A$1:$A$1001,customers!$I$1:$I$1001,,0,)</f>
        <v>No</v>
      </c>
    </row>
    <row r="337" spans="1:16" x14ac:dyDescent="0.3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_xlfn.XLOOKUP(C337,customers!$A:$A,customers!$G:$G,,0)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f t="shared" si="15"/>
        <v>28.53</v>
      </c>
      <c r="N337" t="str">
        <f t="shared" si="16"/>
        <v>Liberica</v>
      </c>
      <c r="O337" t="str">
        <f t="shared" si="17"/>
        <v>Light</v>
      </c>
      <c r="P337" t="str">
        <f>_xlfn.XLOOKUP(C337,customers!$A$1:$A$1001,customers!$I$1:$I$1001,,0,)</f>
        <v>Yes</v>
      </c>
    </row>
    <row r="338" spans="1:16" x14ac:dyDescent="0.3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_xlfn.XLOOKUP(C338,customers!$A:$A,customers!$G:$G,,0)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f t="shared" si="15"/>
        <v>45</v>
      </c>
      <c r="N338" t="str">
        <f t="shared" si="16"/>
        <v>Arabica</v>
      </c>
      <c r="O338" t="str">
        <f t="shared" si="17"/>
        <v>Medium</v>
      </c>
      <c r="P338" t="str">
        <f>_xlfn.XLOOKUP(C338,customers!$A$1:$A$1001,customers!$I$1:$I$1001,,0,)</f>
        <v>No</v>
      </c>
    </row>
    <row r="339" spans="1:16" x14ac:dyDescent="0.3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_xlfn.XLOOKUP(C339,customers!$A:$A,customers!$G:$G,,0)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f t="shared" si="15"/>
        <v>55.89</v>
      </c>
      <c r="N339" t="str">
        <f t="shared" si="16"/>
        <v>Excelsa</v>
      </c>
      <c r="O339" t="str">
        <f t="shared" si="17"/>
        <v>Dark</v>
      </c>
      <c r="P339" t="str">
        <f>_xlfn.XLOOKUP(C339,customers!$A$1:$A$1001,customers!$I$1:$I$1001,,0,)</f>
        <v>No</v>
      </c>
    </row>
    <row r="340" spans="1:16" x14ac:dyDescent="0.3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_xlfn.XLOOKUP(C340,customers!$A:$A,customers!$G:$G,,0)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f t="shared" si="15"/>
        <v>59.4</v>
      </c>
      <c r="N340" t="str">
        <f t="shared" si="16"/>
        <v>Excelsa</v>
      </c>
      <c r="O340" t="str">
        <f t="shared" si="17"/>
        <v>Light</v>
      </c>
      <c r="P340" t="str">
        <f>_xlfn.XLOOKUP(C340,customers!$A$1:$A$1001,customers!$I$1:$I$1001,,0,)</f>
        <v>No</v>
      </c>
    </row>
    <row r="341" spans="1:16" x14ac:dyDescent="0.3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_xlfn.XLOOKUP(C341,customers!$A:$A,customers!$G:$G,,0)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f t="shared" si="15"/>
        <v>7.29</v>
      </c>
      <c r="N341" t="str">
        <f t="shared" si="16"/>
        <v>Excelsa</v>
      </c>
      <c r="O341" t="str">
        <f t="shared" si="17"/>
        <v>Dark</v>
      </c>
      <c r="P341" t="str">
        <f>_xlfn.XLOOKUP(C341,customers!$A$1:$A$1001,customers!$I$1:$I$1001,,0,)</f>
        <v>Yes</v>
      </c>
    </row>
    <row r="342" spans="1:16" x14ac:dyDescent="0.3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_xlfn.XLOOKUP(C342,customers!$A:$A,customers!$G:$G,,0)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f t="shared" si="15"/>
        <v>7.29</v>
      </c>
      <c r="N342" t="str">
        <f t="shared" si="16"/>
        <v>Excelsa</v>
      </c>
      <c r="O342" t="str">
        <f t="shared" si="17"/>
        <v>Dark</v>
      </c>
      <c r="P342" t="str">
        <f>_xlfn.XLOOKUP(C342,customers!$A$1:$A$1001,customers!$I$1:$I$1001,,0,)</f>
        <v>Yes</v>
      </c>
    </row>
    <row r="343" spans="1:16" x14ac:dyDescent="0.3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_xlfn.XLOOKUP(C343,customers!$A:$A,customers!$G:$G,,0)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f t="shared" si="15"/>
        <v>17.82</v>
      </c>
      <c r="N343" t="str">
        <f t="shared" si="16"/>
        <v>Excelsa</v>
      </c>
      <c r="O343" t="str">
        <f t="shared" si="17"/>
        <v>Light</v>
      </c>
      <c r="P343" t="str">
        <f>_xlfn.XLOOKUP(C343,customers!$A$1:$A$1001,customers!$I$1:$I$1001,,0,)</f>
        <v>No</v>
      </c>
    </row>
    <row r="344" spans="1:16" x14ac:dyDescent="0.3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_xlfn.XLOOKUP(C344,customers!$A:$A,customers!$G:$G,,0)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f t="shared" si="15"/>
        <v>38.849999999999994</v>
      </c>
      <c r="N344" t="str">
        <f t="shared" si="16"/>
        <v>Liberica</v>
      </c>
      <c r="O344" t="str">
        <f t="shared" si="17"/>
        <v>Dark</v>
      </c>
      <c r="P344" t="str">
        <f>_xlfn.XLOOKUP(C344,customers!$A$1:$A$1001,customers!$I$1:$I$1001,,0,)</f>
        <v>No</v>
      </c>
    </row>
    <row r="345" spans="1:16" x14ac:dyDescent="0.3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_xlfn.XLOOKUP(C345,customers!$A:$A,customers!$G:$G,,0)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f t="shared" si="15"/>
        <v>32.22</v>
      </c>
      <c r="N345" t="str">
        <f t="shared" si="16"/>
        <v>Robusta</v>
      </c>
      <c r="O345" t="str">
        <f t="shared" si="17"/>
        <v>Dark</v>
      </c>
      <c r="P345" t="str">
        <f>_xlfn.XLOOKUP(C345,customers!$A$1:$A$1001,customers!$I$1:$I$1001,,0,)</f>
        <v>No</v>
      </c>
    </row>
    <row r="346" spans="1:16" x14ac:dyDescent="0.3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_xlfn.XLOOKUP(C346,customers!$A:$A,customers!$G:$G,,0)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f t="shared" si="15"/>
        <v>19.899999999999999</v>
      </c>
      <c r="N346" t="str">
        <f t="shared" si="16"/>
        <v>Robusta</v>
      </c>
      <c r="O346" t="str">
        <f t="shared" si="17"/>
        <v>Medium</v>
      </c>
      <c r="P346" t="str">
        <f>_xlfn.XLOOKUP(C346,customers!$A$1:$A$1001,customers!$I$1:$I$1001,,0,)</f>
        <v>Yes</v>
      </c>
    </row>
    <row r="347" spans="1:16" x14ac:dyDescent="0.3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_xlfn.XLOOKUP(C347,customers!$A:$A,customers!$G:$G,,0)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f t="shared" si="15"/>
        <v>59.75</v>
      </c>
      <c r="N347" t="str">
        <f t="shared" si="16"/>
        <v>Robusta</v>
      </c>
      <c r="O347" t="str">
        <f t="shared" si="17"/>
        <v>Light</v>
      </c>
      <c r="P347" t="str">
        <f>_xlfn.XLOOKUP(C347,customers!$A$1:$A$1001,customers!$I$1:$I$1001,,0,)</f>
        <v>No</v>
      </c>
    </row>
    <row r="348" spans="1:16" x14ac:dyDescent="0.3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_xlfn.XLOOKUP(C348,customers!$A:$A,customers!$G:$G,,0)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f t="shared" si="15"/>
        <v>23.31</v>
      </c>
      <c r="N348" t="str">
        <f t="shared" si="16"/>
        <v>Arabica</v>
      </c>
      <c r="O348" t="str">
        <f t="shared" si="17"/>
        <v>Light</v>
      </c>
      <c r="P348" t="str">
        <f>_xlfn.XLOOKUP(C348,customers!$A$1:$A$1001,customers!$I$1:$I$1001,,0,)</f>
        <v>Yes</v>
      </c>
    </row>
    <row r="349" spans="1:16" x14ac:dyDescent="0.3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_xlfn.XLOOKUP(C349,customers!$A:$A,customers!$G:$G,,0)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f t="shared" si="15"/>
        <v>43.650000000000006</v>
      </c>
      <c r="N349" t="str">
        <f t="shared" si="16"/>
        <v>Liberica</v>
      </c>
      <c r="O349" t="str">
        <f t="shared" si="17"/>
        <v>Medium</v>
      </c>
      <c r="P349" t="str">
        <f>_xlfn.XLOOKUP(C349,customers!$A$1:$A$1001,customers!$I$1:$I$1001,,0,)</f>
        <v>No</v>
      </c>
    </row>
    <row r="350" spans="1:16" x14ac:dyDescent="0.3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_xlfn.XLOOKUP(C350,customers!$A:$A,customers!$G:$G,,0)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f t="shared" si="15"/>
        <v>204.92999999999995</v>
      </c>
      <c r="N350" t="str">
        <f t="shared" si="16"/>
        <v>Excelsa</v>
      </c>
      <c r="O350" t="str">
        <f t="shared" si="17"/>
        <v>Light</v>
      </c>
      <c r="P350" t="str">
        <f>_xlfn.XLOOKUP(C350,customers!$A$1:$A$1001,customers!$I$1:$I$1001,,0,)</f>
        <v>No</v>
      </c>
    </row>
    <row r="351" spans="1:16" x14ac:dyDescent="0.3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_xlfn.XLOOKUP(C351,customers!$A:$A,customers!$G:$G,,0)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f t="shared" si="15"/>
        <v>14.339999999999998</v>
      </c>
      <c r="N351" t="str">
        <f t="shared" si="16"/>
        <v>Robusta</v>
      </c>
      <c r="O351" t="str">
        <f t="shared" si="17"/>
        <v>Light</v>
      </c>
      <c r="P351" t="str">
        <f>_xlfn.XLOOKUP(C351,customers!$A$1:$A$1001,customers!$I$1:$I$1001,,0,)</f>
        <v>No</v>
      </c>
    </row>
    <row r="352" spans="1:16" x14ac:dyDescent="0.3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_xlfn.XLOOKUP(C352,customers!$A:$A,customers!$G:$G,,0)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c r="P352" t="str">
        <f>_xlfn.XLOOKUP(C352,customers!$A$1:$A$1001,customers!$I$1:$I$1001,,0,)</f>
        <v>No</v>
      </c>
    </row>
    <row r="353" spans="1:16" x14ac:dyDescent="0.3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_xlfn.XLOOKUP(C353,customers!$A:$A,customers!$G:$G,,0)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f t="shared" si="15"/>
        <v>22.5</v>
      </c>
      <c r="N353" t="str">
        <f t="shared" si="16"/>
        <v>Arabica</v>
      </c>
      <c r="O353" t="str">
        <f t="shared" si="17"/>
        <v>Medium</v>
      </c>
      <c r="P353" t="str">
        <f>_xlfn.XLOOKUP(C353,customers!$A$1:$A$1001,customers!$I$1:$I$1001,,0,)</f>
        <v>No</v>
      </c>
    </row>
    <row r="354" spans="1:16" x14ac:dyDescent="0.3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_xlfn.XLOOKUP(C354,customers!$A:$A,customers!$G:$G,,0)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f t="shared" si="15"/>
        <v>36.450000000000003</v>
      </c>
      <c r="N354" t="str">
        <f t="shared" si="16"/>
        <v>Excelsa</v>
      </c>
      <c r="O354" t="str">
        <f t="shared" si="17"/>
        <v>Dark</v>
      </c>
      <c r="P354" t="str">
        <f>_xlfn.XLOOKUP(C354,customers!$A$1:$A$1001,customers!$I$1:$I$1001,,0,)</f>
        <v>No</v>
      </c>
    </row>
    <row r="355" spans="1:16" x14ac:dyDescent="0.3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_xlfn.XLOOKUP(C355,customers!$A:$A,customers!$G:$G,,0)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f t="shared" si="15"/>
        <v>27</v>
      </c>
      <c r="N355" t="str">
        <f t="shared" si="16"/>
        <v>Arabica</v>
      </c>
      <c r="O355" t="str">
        <f t="shared" si="17"/>
        <v>Medium</v>
      </c>
      <c r="P355" t="str">
        <f>_xlfn.XLOOKUP(C355,customers!$A$1:$A$1001,customers!$I$1:$I$1001,,0,)</f>
        <v>Yes</v>
      </c>
    </row>
    <row r="356" spans="1:16" x14ac:dyDescent="0.3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_xlfn.XLOOKUP(C356,customers!$A:$A,customers!$G:$G,,0)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Medium</v>
      </c>
      <c r="P356" t="str">
        <f>_xlfn.XLOOKUP(C356,customers!$A$1:$A$1001,customers!$I$1:$I$1001,,0,)</f>
        <v>No</v>
      </c>
    </row>
    <row r="357" spans="1:16" x14ac:dyDescent="0.3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_xlfn.XLOOKUP(C357,customers!$A:$A,customers!$G:$G,,0)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c r="P357" t="str">
        <f>_xlfn.XLOOKUP(C357,customers!$A$1:$A$1001,customers!$I$1:$I$1001,,0,)</f>
        <v>Yes</v>
      </c>
    </row>
    <row r="358" spans="1:16" x14ac:dyDescent="0.3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_xlfn.XLOOKUP(C358,customers!$A:$A,customers!$G:$G,,0)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f t="shared" si="15"/>
        <v>51.8</v>
      </c>
      <c r="N358" t="str">
        <f t="shared" si="16"/>
        <v>Liberica</v>
      </c>
      <c r="O358" t="str">
        <f t="shared" si="17"/>
        <v>Dark</v>
      </c>
      <c r="P358" t="str">
        <f>_xlfn.XLOOKUP(C358,customers!$A$1:$A$1001,customers!$I$1:$I$1001,,0,)</f>
        <v>Yes</v>
      </c>
    </row>
    <row r="359" spans="1:16" x14ac:dyDescent="0.3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_xlfn.XLOOKUP(C359,customers!$A:$A,customers!$G:$G,,0)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Medium</v>
      </c>
      <c r="P359" t="str">
        <f>_xlfn.XLOOKUP(C359,customers!$A$1:$A$1001,customers!$I$1:$I$1001,,0,)</f>
        <v>No</v>
      </c>
    </row>
    <row r="360" spans="1:16" x14ac:dyDescent="0.3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_xlfn.XLOOKUP(C360,customers!$A:$A,customers!$G:$G,,0)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Light</v>
      </c>
      <c r="P360" t="str">
        <f>_xlfn.XLOOKUP(C360,customers!$A$1:$A$1001,customers!$I$1:$I$1001,,0,)</f>
        <v>No</v>
      </c>
    </row>
    <row r="361" spans="1:16" x14ac:dyDescent="0.3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_xlfn.XLOOKUP(C361,customers!$A:$A,customers!$G:$G,,0)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f t="shared" si="15"/>
        <v>21.509999999999998</v>
      </c>
      <c r="N361" t="str">
        <f t="shared" si="16"/>
        <v>Robusta</v>
      </c>
      <c r="O361" t="str">
        <f t="shared" si="17"/>
        <v>Light</v>
      </c>
      <c r="P361" t="str">
        <f>_xlfn.XLOOKUP(C361,customers!$A$1:$A$1001,customers!$I$1:$I$1001,,0,)</f>
        <v>No</v>
      </c>
    </row>
    <row r="362" spans="1:16" x14ac:dyDescent="0.3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_xlfn.XLOOKUP(C362,customers!$A:$A,customers!$G:$G,,0)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f t="shared" si="15"/>
        <v>41.169999999999995</v>
      </c>
      <c r="N362" t="str">
        <f t="shared" si="16"/>
        <v>Robusta</v>
      </c>
      <c r="O362" t="str">
        <f t="shared" si="17"/>
        <v>Dark</v>
      </c>
      <c r="P362" t="str">
        <f>_xlfn.XLOOKUP(C362,customers!$A$1:$A$1001,customers!$I$1:$I$1001,,0,)</f>
        <v>No</v>
      </c>
    </row>
    <row r="363" spans="1:16" x14ac:dyDescent="0.3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_xlfn.XLOOKUP(C363,customers!$A:$A,customers!$G:$G,,0)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f t="shared" si="15"/>
        <v>5.97</v>
      </c>
      <c r="N363" t="str">
        <f t="shared" si="16"/>
        <v>Robusta</v>
      </c>
      <c r="O363" t="str">
        <f t="shared" si="17"/>
        <v>Medium</v>
      </c>
      <c r="P363" t="str">
        <f>_xlfn.XLOOKUP(C363,customers!$A$1:$A$1001,customers!$I$1:$I$1001,,0,)</f>
        <v>No</v>
      </c>
    </row>
    <row r="364" spans="1:16" x14ac:dyDescent="0.3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_xlfn.XLOOKUP(C364,customers!$A:$A,customers!$G:$G,,0)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f t="shared" si="15"/>
        <v>74.25</v>
      </c>
      <c r="N364" t="str">
        <f t="shared" si="16"/>
        <v>Excelsa</v>
      </c>
      <c r="O364" t="str">
        <f t="shared" si="17"/>
        <v>Light</v>
      </c>
      <c r="P364" t="str">
        <f>_xlfn.XLOOKUP(C364,customers!$A$1:$A$1001,customers!$I$1:$I$1001,,0,)</f>
        <v>Yes</v>
      </c>
    </row>
    <row r="365" spans="1:16" x14ac:dyDescent="0.3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_xlfn.XLOOKUP(C365,customers!$A:$A,customers!$G:$G,,0)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f t="shared" si="15"/>
        <v>87.300000000000011</v>
      </c>
      <c r="N365" t="str">
        <f t="shared" si="16"/>
        <v>Liberica</v>
      </c>
      <c r="O365" t="str">
        <f t="shared" si="17"/>
        <v>Medium</v>
      </c>
      <c r="P365" t="str">
        <f>_xlfn.XLOOKUP(C365,customers!$A$1:$A$1001,customers!$I$1:$I$1001,,0,)</f>
        <v>No</v>
      </c>
    </row>
    <row r="366" spans="1:16" x14ac:dyDescent="0.3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_xlfn.XLOOKUP(C366,customers!$A:$A,customers!$G:$G,,0)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f t="shared" si="15"/>
        <v>72.900000000000006</v>
      </c>
      <c r="N366" t="str">
        <f t="shared" si="16"/>
        <v>Excelsa</v>
      </c>
      <c r="O366" t="str">
        <f t="shared" si="17"/>
        <v>Dark</v>
      </c>
      <c r="P366" t="str">
        <f>_xlfn.XLOOKUP(C366,customers!$A$1:$A$1001,customers!$I$1:$I$1001,,0,)</f>
        <v>Yes</v>
      </c>
    </row>
    <row r="367" spans="1:16" x14ac:dyDescent="0.3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_xlfn.XLOOKUP(C367,customers!$A:$A,customers!$G:$G,,0)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f t="shared" si="15"/>
        <v>7.77</v>
      </c>
      <c r="N367" t="str">
        <f t="shared" si="16"/>
        <v>Liberica</v>
      </c>
      <c r="O367" t="str">
        <f t="shared" si="17"/>
        <v>Dark</v>
      </c>
      <c r="P367" t="str">
        <f>_xlfn.XLOOKUP(C367,customers!$A$1:$A$1001,customers!$I$1:$I$1001,,0,)</f>
        <v>No</v>
      </c>
    </row>
    <row r="368" spans="1:16" x14ac:dyDescent="0.3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_xlfn.XLOOKUP(C368,customers!$A:$A,customers!$G:$G,,0)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f t="shared" si="15"/>
        <v>43.74</v>
      </c>
      <c r="N368" t="str">
        <f t="shared" si="16"/>
        <v>Excelsa</v>
      </c>
      <c r="O368" t="str">
        <f t="shared" si="17"/>
        <v>Dark</v>
      </c>
      <c r="P368" t="str">
        <f>_xlfn.XLOOKUP(C368,customers!$A$1:$A$1001,customers!$I$1:$I$1001,,0,)</f>
        <v>No</v>
      </c>
    </row>
    <row r="369" spans="1:16" x14ac:dyDescent="0.3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_xlfn.XLOOKUP(C369,customers!$A:$A,customers!$G:$G,,0)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f t="shared" si="15"/>
        <v>8.73</v>
      </c>
      <c r="N369" t="str">
        <f t="shared" si="16"/>
        <v>Liberica</v>
      </c>
      <c r="O369" t="str">
        <f t="shared" si="17"/>
        <v>Medium</v>
      </c>
      <c r="P369" t="str">
        <f>_xlfn.XLOOKUP(C369,customers!$A$1:$A$1001,customers!$I$1:$I$1001,,0,)</f>
        <v>Yes</v>
      </c>
    </row>
    <row r="370" spans="1:16" x14ac:dyDescent="0.3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_xlfn.XLOOKUP(C370,customers!$A:$A,customers!$G:$G,,0)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f t="shared" si="15"/>
        <v>63.249999999999993</v>
      </c>
      <c r="N370" t="str">
        <f t="shared" si="16"/>
        <v>Excelsa</v>
      </c>
      <c r="O370" t="str">
        <f t="shared" si="17"/>
        <v>Medium</v>
      </c>
      <c r="P370" t="str">
        <f>_xlfn.XLOOKUP(C370,customers!$A$1:$A$1001,customers!$I$1:$I$1001,,0,)</f>
        <v>No</v>
      </c>
    </row>
    <row r="371" spans="1:16" x14ac:dyDescent="0.3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_xlfn.XLOOKUP(C371,customers!$A:$A,customers!$G:$G,,0)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f t="shared" si="15"/>
        <v>8.91</v>
      </c>
      <c r="N371" t="str">
        <f t="shared" si="16"/>
        <v>Excelsa</v>
      </c>
      <c r="O371" t="str">
        <f t="shared" si="17"/>
        <v>Light</v>
      </c>
      <c r="P371" t="str">
        <f>_xlfn.XLOOKUP(C371,customers!$A$1:$A$1001,customers!$I$1:$I$1001,,0,)</f>
        <v>Yes</v>
      </c>
    </row>
    <row r="372" spans="1:16" x14ac:dyDescent="0.3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_xlfn.XLOOKUP(C372,customers!$A:$A,customers!$G:$G,,0)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f t="shared" si="15"/>
        <v>24.3</v>
      </c>
      <c r="N372" t="str">
        <f t="shared" si="16"/>
        <v>Excelsa</v>
      </c>
      <c r="O372" t="str">
        <f t="shared" si="17"/>
        <v>Dark</v>
      </c>
      <c r="P372" t="str">
        <f>_xlfn.XLOOKUP(C372,customers!$A$1:$A$1001,customers!$I$1:$I$1001,,0,)</f>
        <v>Yes</v>
      </c>
    </row>
    <row r="373" spans="1:16" x14ac:dyDescent="0.3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_xlfn.XLOOKUP(C373,customers!$A:$A,customers!$G:$G,,0)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f t="shared" si="15"/>
        <v>46.62</v>
      </c>
      <c r="N373" t="str">
        <f t="shared" si="16"/>
        <v>Arabica</v>
      </c>
      <c r="O373" t="str">
        <f t="shared" si="17"/>
        <v>Light</v>
      </c>
      <c r="P373" t="str">
        <f>_xlfn.XLOOKUP(C373,customers!$A$1:$A$1001,customers!$I$1:$I$1001,,0,)</f>
        <v>Yes</v>
      </c>
    </row>
    <row r="374" spans="1:16" x14ac:dyDescent="0.3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_xlfn.XLOOKUP(C374,customers!$A:$A,customers!$G:$G,,0)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f t="shared" si="15"/>
        <v>43.019999999999996</v>
      </c>
      <c r="N374" t="str">
        <f t="shared" si="16"/>
        <v>Robusta</v>
      </c>
      <c r="O374" t="str">
        <f t="shared" si="17"/>
        <v>Light</v>
      </c>
      <c r="P374" t="str">
        <f>_xlfn.XLOOKUP(C374,customers!$A$1:$A$1001,customers!$I$1:$I$1001,,0,)</f>
        <v>No</v>
      </c>
    </row>
    <row r="375" spans="1:16" x14ac:dyDescent="0.3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_xlfn.XLOOKUP(C375,customers!$A:$A,customers!$G:$G,,0)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c r="P375" t="str">
        <f>_xlfn.XLOOKUP(C375,customers!$A$1:$A$1001,customers!$I$1:$I$1001,,0,)</f>
        <v>Yes</v>
      </c>
    </row>
    <row r="376" spans="1:16" x14ac:dyDescent="0.3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_xlfn.XLOOKUP(C376,customers!$A:$A,customers!$G:$G,,0)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f t="shared" si="15"/>
        <v>38.04</v>
      </c>
      <c r="N376" t="str">
        <f t="shared" si="16"/>
        <v>Liberica</v>
      </c>
      <c r="O376" t="str">
        <f t="shared" si="17"/>
        <v>Light</v>
      </c>
      <c r="P376" t="str">
        <f>_xlfn.XLOOKUP(C376,customers!$A$1:$A$1001,customers!$I$1:$I$1001,,0,)</f>
        <v>Yes</v>
      </c>
    </row>
    <row r="377" spans="1:16" x14ac:dyDescent="0.3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_xlfn.XLOOKUP(C377,customers!$A:$A,customers!$G:$G,,0)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Medium</v>
      </c>
      <c r="P377" t="str">
        <f>_xlfn.XLOOKUP(C377,customers!$A$1:$A$1001,customers!$I$1:$I$1001,,0,)</f>
        <v>Yes</v>
      </c>
    </row>
    <row r="378" spans="1:16" x14ac:dyDescent="0.3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_xlfn.XLOOKUP(C378,customers!$A:$A,customers!$G:$G,,0)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f t="shared" si="15"/>
        <v>5.97</v>
      </c>
      <c r="N378" t="str">
        <f t="shared" si="16"/>
        <v>Robusta</v>
      </c>
      <c r="O378" t="str">
        <f t="shared" si="17"/>
        <v>Medium</v>
      </c>
      <c r="P378" t="str">
        <f>_xlfn.XLOOKUP(C378,customers!$A$1:$A$1001,customers!$I$1:$I$1001,,0,)</f>
        <v>Yes</v>
      </c>
    </row>
    <row r="379" spans="1:16" x14ac:dyDescent="0.3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_xlfn.XLOOKUP(C379,customers!$A:$A,customers!$G:$G,,0)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f t="shared" si="15"/>
        <v>8.0549999999999997</v>
      </c>
      <c r="N379" t="str">
        <f t="shared" si="16"/>
        <v>Robusta</v>
      </c>
      <c r="O379" t="str">
        <f t="shared" si="17"/>
        <v>Dark</v>
      </c>
      <c r="P379" t="str">
        <f>_xlfn.XLOOKUP(C379,customers!$A$1:$A$1001,customers!$I$1:$I$1001,,0,)</f>
        <v>No</v>
      </c>
    </row>
    <row r="380" spans="1:16" x14ac:dyDescent="0.3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_xlfn.XLOOKUP(C380,customers!$A:$A,customers!$G:$G,,0)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f t="shared" si="15"/>
        <v>23.31</v>
      </c>
      <c r="N380" t="str">
        <f t="shared" si="16"/>
        <v>Arabica</v>
      </c>
      <c r="O380" t="str">
        <f t="shared" si="17"/>
        <v>Light</v>
      </c>
      <c r="P380" t="str">
        <f>_xlfn.XLOOKUP(C380,customers!$A$1:$A$1001,customers!$I$1:$I$1001,,0,)</f>
        <v>Yes</v>
      </c>
    </row>
    <row r="381" spans="1:16" x14ac:dyDescent="0.3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_xlfn.XLOOKUP(C381,customers!$A:$A,customers!$G:$G,,0)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f t="shared" si="15"/>
        <v>43.019999999999996</v>
      </c>
      <c r="N381" t="str">
        <f t="shared" si="16"/>
        <v>Robusta</v>
      </c>
      <c r="O381" t="str">
        <f t="shared" si="17"/>
        <v>Light</v>
      </c>
      <c r="P381" t="str">
        <f>_xlfn.XLOOKUP(C381,customers!$A$1:$A$1001,customers!$I$1:$I$1001,,0,)</f>
        <v>Yes</v>
      </c>
    </row>
    <row r="382" spans="1:16" x14ac:dyDescent="0.3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_xlfn.XLOOKUP(C382,customers!$A:$A,customers!$G:$G,,0)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f t="shared" si="15"/>
        <v>23.31</v>
      </c>
      <c r="N382" t="str">
        <f t="shared" si="16"/>
        <v>Liberica</v>
      </c>
      <c r="O382" t="str">
        <f t="shared" si="17"/>
        <v>Dark</v>
      </c>
      <c r="P382" t="str">
        <f>_xlfn.XLOOKUP(C382,customers!$A$1:$A$1001,customers!$I$1:$I$1001,,0,)</f>
        <v>No</v>
      </c>
    </row>
    <row r="383" spans="1:16" x14ac:dyDescent="0.3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_xlfn.XLOOKUP(C383,customers!$A:$A,customers!$G:$G,,0)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c r="P383" t="str">
        <f>_xlfn.XLOOKUP(C383,customers!$A$1:$A$1001,customers!$I$1:$I$1001,,0,)</f>
        <v>Yes</v>
      </c>
    </row>
    <row r="384" spans="1:16" x14ac:dyDescent="0.3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_xlfn.XLOOKUP(C384,customers!$A:$A,customers!$G:$G,,0)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f t="shared" si="15"/>
        <v>21.87</v>
      </c>
      <c r="N384" t="str">
        <f t="shared" si="16"/>
        <v>Excelsa</v>
      </c>
      <c r="O384" t="str">
        <f t="shared" si="17"/>
        <v>Dark</v>
      </c>
      <c r="P384" t="str">
        <f>_xlfn.XLOOKUP(C384,customers!$A$1:$A$1001,customers!$I$1:$I$1001,,0,)</f>
        <v>No</v>
      </c>
    </row>
    <row r="385" spans="1:16" x14ac:dyDescent="0.3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_xlfn.XLOOKUP(C385,customers!$A:$A,customers!$G:$G,,0)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f t="shared" si="15"/>
        <v>53.46</v>
      </c>
      <c r="N385" t="str">
        <f t="shared" si="16"/>
        <v>Excelsa</v>
      </c>
      <c r="O385" t="str">
        <f t="shared" si="17"/>
        <v>Light</v>
      </c>
      <c r="P385" t="str">
        <f>_xlfn.XLOOKUP(C385,customers!$A$1:$A$1001,customers!$I$1:$I$1001,,0,)</f>
        <v>Yes</v>
      </c>
    </row>
    <row r="386" spans="1:16" x14ac:dyDescent="0.3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_xlfn.XLOOKUP(C386,customers!$A:$A,customers!$G:$G,,0)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Light</v>
      </c>
      <c r="P386" t="str">
        <f>_xlfn.XLOOKUP(C386,customers!$A$1:$A$1001,customers!$I$1:$I$1001,,0,)</f>
        <v>No</v>
      </c>
    </row>
    <row r="387" spans="1:16" x14ac:dyDescent="0.3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_xlfn.XLOOKUP(C387,customers!$A:$A,customers!$G:$G,,0)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f t="shared" ref="M387:M450" si="18">L387*E387</f>
        <v>43.650000000000006</v>
      </c>
      <c r="N387" t="str">
        <f t="shared" ref="N387:N450" si="19">IF(I387="Rob","Robusta",IF(I387="Ara","Arabica",IF(I387="Exc","Excelsa",IF(I387="Lib","Liberica",""))))</f>
        <v>Liberica</v>
      </c>
      <c r="O387" t="str">
        <f t="shared" ref="O387:O450" si="20">IF(J387="L","Light",IF(J387="M","Medium",IF(J387="D","Dark","")))</f>
        <v>Medium</v>
      </c>
      <c r="P387" t="str">
        <f>_xlfn.XLOOKUP(C387,customers!$A$1:$A$1001,customers!$I$1:$I$1001,,0,)</f>
        <v>Yes</v>
      </c>
    </row>
    <row r="388" spans="1:16" x14ac:dyDescent="0.3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_xlfn.XLOOKUP(C388,customers!$A:$A,customers!$G:$G,,0)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c r="P388" t="str">
        <f>_xlfn.XLOOKUP(C388,customers!$A$1:$A$1001,customers!$I$1:$I$1001,,0,)</f>
        <v>Yes</v>
      </c>
    </row>
    <row r="389" spans="1:16" x14ac:dyDescent="0.3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_xlfn.XLOOKUP(C389,customers!$A:$A,customers!$G:$G,,0)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f t="shared" si="18"/>
        <v>74.25</v>
      </c>
      <c r="N389" t="str">
        <f t="shared" si="19"/>
        <v>Excelsa</v>
      </c>
      <c r="O389" t="str">
        <f t="shared" si="20"/>
        <v>Light</v>
      </c>
      <c r="P389" t="str">
        <f>_xlfn.XLOOKUP(C389,customers!$A$1:$A$1001,customers!$I$1:$I$1001,,0,)</f>
        <v>Yes</v>
      </c>
    </row>
    <row r="390" spans="1:16" x14ac:dyDescent="0.3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_xlfn.XLOOKUP(C390,customers!$A:$A,customers!$G:$G,,0)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f t="shared" si="18"/>
        <v>11.654999999999999</v>
      </c>
      <c r="N390" t="str">
        <f t="shared" si="19"/>
        <v>Liberica</v>
      </c>
      <c r="O390" t="str">
        <f t="shared" si="20"/>
        <v>Dark</v>
      </c>
      <c r="P390" t="str">
        <f>_xlfn.XLOOKUP(C390,customers!$A$1:$A$1001,customers!$I$1:$I$1001,,0,)</f>
        <v>Yes</v>
      </c>
    </row>
    <row r="391" spans="1:16" x14ac:dyDescent="0.3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_xlfn.XLOOKUP(C391,customers!$A:$A,customers!$G:$G,,0)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f t="shared" si="18"/>
        <v>23.31</v>
      </c>
      <c r="N391" t="str">
        <f t="shared" si="19"/>
        <v>Liberica</v>
      </c>
      <c r="O391" t="str">
        <f t="shared" si="20"/>
        <v>Dark</v>
      </c>
      <c r="P391" t="str">
        <f>_xlfn.XLOOKUP(C391,customers!$A$1:$A$1001,customers!$I$1:$I$1001,,0,)</f>
        <v>Yes</v>
      </c>
    </row>
    <row r="392" spans="1:16" x14ac:dyDescent="0.3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_xlfn.XLOOKUP(C392,customers!$A:$A,customers!$G:$G,,0)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f t="shared" si="18"/>
        <v>14.58</v>
      </c>
      <c r="N392" t="str">
        <f t="shared" si="19"/>
        <v>Excelsa</v>
      </c>
      <c r="O392" t="str">
        <f t="shared" si="20"/>
        <v>Dark</v>
      </c>
      <c r="P392" t="str">
        <f>_xlfn.XLOOKUP(C392,customers!$A$1:$A$1001,customers!$I$1:$I$1001,,0,)</f>
        <v>Yes</v>
      </c>
    </row>
    <row r="393" spans="1:16" x14ac:dyDescent="0.3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_xlfn.XLOOKUP(C393,customers!$A:$A,customers!$G:$G,,0)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f t="shared" si="18"/>
        <v>13.5</v>
      </c>
      <c r="N393" t="str">
        <f t="shared" si="19"/>
        <v>Arabica</v>
      </c>
      <c r="O393" t="str">
        <f t="shared" si="20"/>
        <v>Medium</v>
      </c>
      <c r="P393" t="str">
        <f>_xlfn.XLOOKUP(C393,customers!$A$1:$A$1001,customers!$I$1:$I$1001,,0,)</f>
        <v>No</v>
      </c>
    </row>
    <row r="394" spans="1:16" x14ac:dyDescent="0.3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_xlfn.XLOOKUP(C394,customers!$A:$A,customers!$G:$G,,0)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f t="shared" si="18"/>
        <v>89.1</v>
      </c>
      <c r="N394" t="str">
        <f t="shared" si="19"/>
        <v>Excelsa</v>
      </c>
      <c r="O394" t="str">
        <f t="shared" si="20"/>
        <v>Light</v>
      </c>
      <c r="P394" t="str">
        <f>_xlfn.XLOOKUP(C394,customers!$A$1:$A$1001,customers!$I$1:$I$1001,,0,)</f>
        <v>No</v>
      </c>
    </row>
    <row r="395" spans="1:16" x14ac:dyDescent="0.3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_xlfn.XLOOKUP(C395,customers!$A:$A,customers!$G:$G,,0)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Light</v>
      </c>
      <c r="P395" t="str">
        <f>_xlfn.XLOOKUP(C395,customers!$A$1:$A$1001,customers!$I$1:$I$1001,,0,)</f>
        <v>No</v>
      </c>
    </row>
    <row r="396" spans="1:16" x14ac:dyDescent="0.3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_xlfn.XLOOKUP(C396,customers!$A:$A,customers!$G:$G,,0)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f t="shared" si="18"/>
        <v>109.93999999999998</v>
      </c>
      <c r="N396" t="str">
        <f t="shared" si="19"/>
        <v>Robusta</v>
      </c>
      <c r="O396" t="str">
        <f t="shared" si="20"/>
        <v>Light</v>
      </c>
      <c r="P396" t="str">
        <f>_xlfn.XLOOKUP(C396,customers!$A$1:$A$1001,customers!$I$1:$I$1001,,0,)</f>
        <v>No</v>
      </c>
    </row>
    <row r="397" spans="1:16" x14ac:dyDescent="0.3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_xlfn.XLOOKUP(C397,customers!$A:$A,customers!$G:$G,,0)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f t="shared" si="18"/>
        <v>46.62</v>
      </c>
      <c r="N397" t="str">
        <f t="shared" si="19"/>
        <v>Liberica</v>
      </c>
      <c r="O397" t="str">
        <f t="shared" si="20"/>
        <v>Dark</v>
      </c>
      <c r="P397" t="str">
        <f>_xlfn.XLOOKUP(C397,customers!$A$1:$A$1001,customers!$I$1:$I$1001,,0,)</f>
        <v>Yes</v>
      </c>
    </row>
    <row r="398" spans="1:16" x14ac:dyDescent="0.3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_xlfn.XLOOKUP(C398,customers!$A:$A,customers!$G:$G,,0)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Light</v>
      </c>
      <c r="P398" t="str">
        <f>_xlfn.XLOOKUP(C398,customers!$A$1:$A$1001,customers!$I$1:$I$1001,,0,)</f>
        <v>No</v>
      </c>
    </row>
    <row r="399" spans="1:16" x14ac:dyDescent="0.3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_xlfn.XLOOKUP(C399,customers!$A:$A,customers!$G:$G,,0)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f t="shared" si="18"/>
        <v>31.08</v>
      </c>
      <c r="N399" t="str">
        <f t="shared" si="19"/>
        <v>Liberica</v>
      </c>
      <c r="O399" t="str">
        <f t="shared" si="20"/>
        <v>Dark</v>
      </c>
      <c r="P399" t="str">
        <f>_xlfn.XLOOKUP(C399,customers!$A$1:$A$1001,customers!$I$1:$I$1001,,0,)</f>
        <v>Yes</v>
      </c>
    </row>
    <row r="400" spans="1:16" x14ac:dyDescent="0.3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_xlfn.XLOOKUP(C400,customers!$A:$A,customers!$G:$G,,0)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c r="P400" t="str">
        <f>_xlfn.XLOOKUP(C400,customers!$A$1:$A$1001,customers!$I$1:$I$1001,,0,)</f>
        <v>Yes</v>
      </c>
    </row>
    <row r="401" spans="1:16" x14ac:dyDescent="0.3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_xlfn.XLOOKUP(C401,customers!$A:$A,customers!$G:$G,,0)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f t="shared" si="18"/>
        <v>167.67000000000002</v>
      </c>
      <c r="N401" t="str">
        <f t="shared" si="19"/>
        <v>Excelsa</v>
      </c>
      <c r="O401" t="str">
        <f t="shared" si="20"/>
        <v>Dark</v>
      </c>
      <c r="P401" t="str">
        <f>_xlfn.XLOOKUP(C401,customers!$A$1:$A$1001,customers!$I$1:$I$1001,,0,)</f>
        <v>No</v>
      </c>
    </row>
    <row r="402" spans="1:16" x14ac:dyDescent="0.3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_xlfn.XLOOKUP(C402,customers!$A:$A,customers!$G:$G,,0)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f t="shared" si="18"/>
        <v>63.4</v>
      </c>
      <c r="N402" t="str">
        <f t="shared" si="19"/>
        <v>Liberica</v>
      </c>
      <c r="O402" t="str">
        <f t="shared" si="20"/>
        <v>Light</v>
      </c>
      <c r="P402" t="str">
        <f>_xlfn.XLOOKUP(C402,customers!$A$1:$A$1001,customers!$I$1:$I$1001,,0,)</f>
        <v>No</v>
      </c>
    </row>
    <row r="403" spans="1:16" x14ac:dyDescent="0.3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_xlfn.XLOOKUP(C403,customers!$A:$A,customers!$G:$G,,0)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f t="shared" si="18"/>
        <v>8.73</v>
      </c>
      <c r="N403" t="str">
        <f t="shared" si="19"/>
        <v>Liberica</v>
      </c>
      <c r="O403" t="str">
        <f t="shared" si="20"/>
        <v>Medium</v>
      </c>
      <c r="P403" t="str">
        <f>_xlfn.XLOOKUP(C403,customers!$A$1:$A$1001,customers!$I$1:$I$1001,,0,)</f>
        <v>Yes</v>
      </c>
    </row>
    <row r="404" spans="1:16" x14ac:dyDescent="0.3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_xlfn.XLOOKUP(C404,customers!$A:$A,customers!$G:$G,,0)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f t="shared" si="18"/>
        <v>26.849999999999998</v>
      </c>
      <c r="N404" t="str">
        <f t="shared" si="19"/>
        <v>Robusta</v>
      </c>
      <c r="O404" t="str">
        <f t="shared" si="20"/>
        <v>Dark</v>
      </c>
      <c r="P404" t="str">
        <f>_xlfn.XLOOKUP(C404,customers!$A$1:$A$1001,customers!$I$1:$I$1001,,0,)</f>
        <v>Yes</v>
      </c>
    </row>
    <row r="405" spans="1:16" x14ac:dyDescent="0.3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_xlfn.XLOOKUP(C405,customers!$A:$A,customers!$G:$G,,0)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f t="shared" si="18"/>
        <v>9.51</v>
      </c>
      <c r="N405" t="str">
        <f t="shared" si="19"/>
        <v>Liberica</v>
      </c>
      <c r="O405" t="str">
        <f t="shared" si="20"/>
        <v>Light</v>
      </c>
      <c r="P405" t="str">
        <f>_xlfn.XLOOKUP(C405,customers!$A$1:$A$1001,customers!$I$1:$I$1001,,0,)</f>
        <v>No</v>
      </c>
    </row>
    <row r="406" spans="1:16" x14ac:dyDescent="0.3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_xlfn.XLOOKUP(C406,customers!$A:$A,customers!$G:$G,,0)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c r="P406" t="str">
        <f>_xlfn.XLOOKUP(C406,customers!$A$1:$A$1001,customers!$I$1:$I$1001,,0,)</f>
        <v>No</v>
      </c>
    </row>
    <row r="407" spans="1:16" x14ac:dyDescent="0.3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_xlfn.XLOOKUP(C407,customers!$A:$A,customers!$G:$G,,0)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f t="shared" si="18"/>
        <v>24.75</v>
      </c>
      <c r="N407" t="str">
        <f t="shared" si="19"/>
        <v>Excelsa</v>
      </c>
      <c r="O407" t="str">
        <f t="shared" si="20"/>
        <v>Medium</v>
      </c>
      <c r="P407" t="str">
        <f>_xlfn.XLOOKUP(C407,customers!$A$1:$A$1001,customers!$I$1:$I$1001,,0,)</f>
        <v>Yes</v>
      </c>
    </row>
    <row r="408" spans="1:16" x14ac:dyDescent="0.3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_xlfn.XLOOKUP(C408,customers!$A:$A,customers!$G:$G,,0)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f t="shared" si="18"/>
        <v>68.75</v>
      </c>
      <c r="N408" t="str">
        <f t="shared" si="19"/>
        <v>Excelsa</v>
      </c>
      <c r="O408" t="str">
        <f t="shared" si="20"/>
        <v>Medium</v>
      </c>
      <c r="P408" t="str">
        <f>_xlfn.XLOOKUP(C408,customers!$A$1:$A$1001,customers!$I$1:$I$1001,,0,)</f>
        <v>Yes</v>
      </c>
    </row>
    <row r="409" spans="1:16" x14ac:dyDescent="0.3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_xlfn.XLOOKUP(C409,customers!$A:$A,customers!$G:$G,,0)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f t="shared" si="18"/>
        <v>49.5</v>
      </c>
      <c r="N409" t="str">
        <f t="shared" si="19"/>
        <v>Excelsa</v>
      </c>
      <c r="O409" t="str">
        <f t="shared" si="20"/>
        <v>Medium</v>
      </c>
      <c r="P409" t="str">
        <f>_xlfn.XLOOKUP(C409,customers!$A$1:$A$1001,customers!$I$1:$I$1001,,0,)</f>
        <v>No</v>
      </c>
    </row>
    <row r="410" spans="1:16" x14ac:dyDescent="0.3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_xlfn.XLOOKUP(C410,customers!$A:$A,customers!$G:$G,,0)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Medium</v>
      </c>
      <c r="P410" t="str">
        <f>_xlfn.XLOOKUP(C410,customers!$A$1:$A$1001,customers!$I$1:$I$1001,,0,)</f>
        <v>Yes</v>
      </c>
    </row>
    <row r="411" spans="1:16" x14ac:dyDescent="0.3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_xlfn.XLOOKUP(C411,customers!$A:$A,customers!$G:$G,,0)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f t="shared" si="18"/>
        <v>47.55</v>
      </c>
      <c r="N411" t="str">
        <f t="shared" si="19"/>
        <v>Liberica</v>
      </c>
      <c r="O411" t="str">
        <f t="shared" si="20"/>
        <v>Light</v>
      </c>
      <c r="P411" t="str">
        <f>_xlfn.XLOOKUP(C411,customers!$A$1:$A$1001,customers!$I$1:$I$1001,,0,)</f>
        <v>Yes</v>
      </c>
    </row>
    <row r="412" spans="1:16" x14ac:dyDescent="0.3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_xlfn.XLOOKUP(C412,customers!$A:$A,customers!$G:$G,,0)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Light</v>
      </c>
      <c r="P412" t="str">
        <f>_xlfn.XLOOKUP(C412,customers!$A$1:$A$1001,customers!$I$1:$I$1001,,0,)</f>
        <v>No</v>
      </c>
    </row>
    <row r="413" spans="1:16" x14ac:dyDescent="0.3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_xlfn.XLOOKUP(C413,customers!$A:$A,customers!$G:$G,,0)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f t="shared" si="18"/>
        <v>87.300000000000011</v>
      </c>
      <c r="N413" t="str">
        <f t="shared" si="19"/>
        <v>Liberica</v>
      </c>
      <c r="O413" t="str">
        <f t="shared" si="20"/>
        <v>Medium</v>
      </c>
      <c r="P413" t="str">
        <f>_xlfn.XLOOKUP(C413,customers!$A$1:$A$1001,customers!$I$1:$I$1001,,0,)</f>
        <v>Yes</v>
      </c>
    </row>
    <row r="414" spans="1:16" x14ac:dyDescent="0.3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_xlfn.XLOOKUP(C414,customers!$A:$A,customers!$G:$G,,0)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Medium</v>
      </c>
      <c r="P414" t="str">
        <f>_xlfn.XLOOKUP(C414,customers!$A$1:$A$1001,customers!$I$1:$I$1001,,0,)</f>
        <v>Yes</v>
      </c>
    </row>
    <row r="415" spans="1:16" x14ac:dyDescent="0.3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_xlfn.XLOOKUP(C415,customers!$A:$A,customers!$G:$G,,0)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f t="shared" si="18"/>
        <v>36.454999999999998</v>
      </c>
      <c r="N415" t="str">
        <f t="shared" si="19"/>
        <v>Liberica</v>
      </c>
      <c r="O415" t="str">
        <f t="shared" si="20"/>
        <v>Light</v>
      </c>
      <c r="P415" t="str">
        <f>_xlfn.XLOOKUP(C415,customers!$A$1:$A$1001,customers!$I$1:$I$1001,,0,)</f>
        <v>Yes</v>
      </c>
    </row>
    <row r="416" spans="1:16" x14ac:dyDescent="0.3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_xlfn.XLOOKUP(C416,customers!$A:$A,customers!$G:$G,,0)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f t="shared" si="18"/>
        <v>10.754999999999999</v>
      </c>
      <c r="N416" t="str">
        <f t="shared" si="19"/>
        <v>Robusta</v>
      </c>
      <c r="O416" t="str">
        <f t="shared" si="20"/>
        <v>Light</v>
      </c>
      <c r="P416" t="str">
        <f>_xlfn.XLOOKUP(C416,customers!$A$1:$A$1001,customers!$I$1:$I$1001,,0,)</f>
        <v>Yes</v>
      </c>
    </row>
    <row r="417" spans="1:16" x14ac:dyDescent="0.3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_xlfn.XLOOKUP(C417,customers!$A:$A,customers!$G:$G,,0)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f t="shared" si="18"/>
        <v>8.9550000000000001</v>
      </c>
      <c r="N417" t="str">
        <f t="shared" si="19"/>
        <v>Robusta</v>
      </c>
      <c r="O417" t="str">
        <f t="shared" si="20"/>
        <v>Medium</v>
      </c>
      <c r="P417" t="str">
        <f>_xlfn.XLOOKUP(C417,customers!$A$1:$A$1001,customers!$I$1:$I$1001,,0,)</f>
        <v>No</v>
      </c>
    </row>
    <row r="418" spans="1:16" x14ac:dyDescent="0.3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_xlfn.XLOOKUP(C418,customers!$A:$A,customers!$G:$G,,0)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f t="shared" si="18"/>
        <v>23.31</v>
      </c>
      <c r="N418" t="str">
        <f t="shared" si="19"/>
        <v>Arabica</v>
      </c>
      <c r="O418" t="str">
        <f t="shared" si="20"/>
        <v>Light</v>
      </c>
      <c r="P418" t="str">
        <f>_xlfn.XLOOKUP(C418,customers!$A$1:$A$1001,customers!$I$1:$I$1001,,0,)</f>
        <v>Yes</v>
      </c>
    </row>
    <row r="419" spans="1:16" x14ac:dyDescent="0.3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_xlfn.XLOOKUP(C419,customers!$A:$A,customers!$G:$G,,0)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Light</v>
      </c>
      <c r="P419" t="str">
        <f>_xlfn.XLOOKUP(C419,customers!$A$1:$A$1001,customers!$I$1:$I$1001,,0,)</f>
        <v>Yes</v>
      </c>
    </row>
    <row r="420" spans="1:16" x14ac:dyDescent="0.3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_xlfn.XLOOKUP(C420,customers!$A:$A,customers!$G:$G,,0)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Light</v>
      </c>
      <c r="P420" t="str">
        <f>_xlfn.XLOOKUP(C420,customers!$A$1:$A$1001,customers!$I$1:$I$1001,,0,)</f>
        <v>Yes</v>
      </c>
    </row>
    <row r="421" spans="1:16" x14ac:dyDescent="0.3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_xlfn.XLOOKUP(C421,customers!$A:$A,customers!$G:$G,,0)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f t="shared" si="18"/>
        <v>8.73</v>
      </c>
      <c r="N421" t="str">
        <f t="shared" si="19"/>
        <v>Liberica</v>
      </c>
      <c r="O421" t="str">
        <f t="shared" si="20"/>
        <v>Medium</v>
      </c>
      <c r="P421" t="str">
        <f>_xlfn.XLOOKUP(C421,customers!$A$1:$A$1001,customers!$I$1:$I$1001,,0,)</f>
        <v>Yes</v>
      </c>
    </row>
    <row r="422" spans="1:16" x14ac:dyDescent="0.3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_xlfn.XLOOKUP(C422,customers!$A:$A,customers!$G:$G,,0)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f t="shared" si="18"/>
        <v>31.08</v>
      </c>
      <c r="N422" t="str">
        <f t="shared" si="19"/>
        <v>Liberica</v>
      </c>
      <c r="O422" t="str">
        <f t="shared" si="20"/>
        <v>Dark</v>
      </c>
      <c r="P422" t="str">
        <f>_xlfn.XLOOKUP(C422,customers!$A$1:$A$1001,customers!$I$1:$I$1001,,0,)</f>
        <v>No</v>
      </c>
    </row>
    <row r="423" spans="1:16" x14ac:dyDescent="0.3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_xlfn.XLOOKUP(C423,customers!$A:$A,customers!$G:$G,,0)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c r="P423" t="str">
        <f>_xlfn.XLOOKUP(C423,customers!$A$1:$A$1001,customers!$I$1:$I$1001,,0,)</f>
        <v>No</v>
      </c>
    </row>
    <row r="424" spans="1:16" x14ac:dyDescent="0.3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_xlfn.XLOOKUP(C424,customers!$A:$A,customers!$G:$G,,0)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c r="P424" t="str">
        <f>_xlfn.XLOOKUP(C424,customers!$A$1:$A$1001,customers!$I$1:$I$1001,,0,)</f>
        <v>No</v>
      </c>
    </row>
    <row r="425" spans="1:16" x14ac:dyDescent="0.3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_xlfn.XLOOKUP(C425,customers!$A:$A,customers!$G:$G,,0)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f t="shared" si="18"/>
        <v>17.91</v>
      </c>
      <c r="N425" t="str">
        <f t="shared" si="19"/>
        <v>Robusta</v>
      </c>
      <c r="O425" t="str">
        <f t="shared" si="20"/>
        <v>Medium</v>
      </c>
      <c r="P425" t="str">
        <f>_xlfn.XLOOKUP(C425,customers!$A$1:$A$1001,customers!$I$1:$I$1001,,0,)</f>
        <v>No</v>
      </c>
    </row>
    <row r="426" spans="1:16" x14ac:dyDescent="0.3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_xlfn.XLOOKUP(C426,customers!$A:$A,customers!$G:$G,,0)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f t="shared" si="18"/>
        <v>26.73</v>
      </c>
      <c r="N426" t="str">
        <f t="shared" si="19"/>
        <v>Excelsa</v>
      </c>
      <c r="O426" t="str">
        <f t="shared" si="20"/>
        <v>Light</v>
      </c>
      <c r="P426" t="str">
        <f>_xlfn.XLOOKUP(C426,customers!$A$1:$A$1001,customers!$I$1:$I$1001,,0,)</f>
        <v>Yes</v>
      </c>
    </row>
    <row r="427" spans="1:16" x14ac:dyDescent="0.3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_xlfn.XLOOKUP(C427,customers!$A:$A,customers!$G:$G,,0)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f t="shared" si="18"/>
        <v>17.899999999999999</v>
      </c>
      <c r="N427" t="str">
        <f t="shared" si="19"/>
        <v>Robusta</v>
      </c>
      <c r="O427" t="str">
        <f t="shared" si="20"/>
        <v>Dark</v>
      </c>
      <c r="P427" t="str">
        <f>_xlfn.XLOOKUP(C427,customers!$A$1:$A$1001,customers!$I$1:$I$1001,,0,)</f>
        <v>No</v>
      </c>
    </row>
    <row r="428" spans="1:16" x14ac:dyDescent="0.3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_xlfn.XLOOKUP(C428,customers!$A:$A,customers!$G:$G,,0)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f t="shared" si="18"/>
        <v>14.339999999999998</v>
      </c>
      <c r="N428" t="str">
        <f t="shared" si="19"/>
        <v>Robusta</v>
      </c>
      <c r="O428" t="str">
        <f t="shared" si="20"/>
        <v>Light</v>
      </c>
      <c r="P428" t="str">
        <f>_xlfn.XLOOKUP(C428,customers!$A$1:$A$1001,customers!$I$1:$I$1001,,0,)</f>
        <v>Yes</v>
      </c>
    </row>
    <row r="429" spans="1:16" x14ac:dyDescent="0.3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_xlfn.XLOOKUP(C429,customers!$A:$A,customers!$G:$G,,0)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Medium</v>
      </c>
      <c r="P429" t="str">
        <f>_xlfn.XLOOKUP(C429,customers!$A$1:$A$1001,customers!$I$1:$I$1001,,0,)</f>
        <v>Yes</v>
      </c>
    </row>
    <row r="430" spans="1:16" x14ac:dyDescent="0.3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_xlfn.XLOOKUP(C430,customers!$A:$A,customers!$G:$G,,0)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f t="shared" si="18"/>
        <v>59.75</v>
      </c>
      <c r="N430" t="str">
        <f t="shared" si="19"/>
        <v>Robusta</v>
      </c>
      <c r="O430" t="str">
        <f t="shared" si="20"/>
        <v>Light</v>
      </c>
      <c r="P430" t="str">
        <f>_xlfn.XLOOKUP(C430,customers!$A$1:$A$1001,customers!$I$1:$I$1001,,0,)</f>
        <v>No</v>
      </c>
    </row>
    <row r="431" spans="1:16" x14ac:dyDescent="0.3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_xlfn.XLOOKUP(C431,customers!$A:$A,customers!$G:$G,,0)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Light</v>
      </c>
      <c r="P431" t="str">
        <f>_xlfn.XLOOKUP(C431,customers!$A$1:$A$1001,customers!$I$1:$I$1001,,0,)</f>
        <v>No</v>
      </c>
    </row>
    <row r="432" spans="1:16" x14ac:dyDescent="0.3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_xlfn.XLOOKUP(C432,customers!$A:$A,customers!$G:$G,,0)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f t="shared" si="18"/>
        <v>5.3699999999999992</v>
      </c>
      <c r="N432" t="str">
        <f t="shared" si="19"/>
        <v>Robusta</v>
      </c>
      <c r="O432" t="str">
        <f t="shared" si="20"/>
        <v>Dark</v>
      </c>
      <c r="P432" t="str">
        <f>_xlfn.XLOOKUP(C432,customers!$A$1:$A$1001,customers!$I$1:$I$1001,,0,)</f>
        <v>Yes</v>
      </c>
    </row>
    <row r="433" spans="1:16" x14ac:dyDescent="0.3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_xlfn.XLOOKUP(C433,customers!$A:$A,customers!$G:$G,,0)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f t="shared" si="18"/>
        <v>83.835000000000008</v>
      </c>
      <c r="N433" t="str">
        <f t="shared" si="19"/>
        <v>Excelsa</v>
      </c>
      <c r="O433" t="str">
        <f t="shared" si="20"/>
        <v>Dark</v>
      </c>
      <c r="P433" t="str">
        <f>_xlfn.XLOOKUP(C433,customers!$A$1:$A$1001,customers!$I$1:$I$1001,,0,)</f>
        <v>Yes</v>
      </c>
    </row>
    <row r="434" spans="1:16" x14ac:dyDescent="0.3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_xlfn.XLOOKUP(C434,customers!$A:$A,customers!$G:$G,,0)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f t="shared" si="18"/>
        <v>22.5</v>
      </c>
      <c r="N434" t="str">
        <f t="shared" si="19"/>
        <v>Arabica</v>
      </c>
      <c r="O434" t="str">
        <f t="shared" si="20"/>
        <v>Medium</v>
      </c>
      <c r="P434" t="str">
        <f>_xlfn.XLOOKUP(C434,customers!$A$1:$A$1001,customers!$I$1:$I$1001,,0,)</f>
        <v>No</v>
      </c>
    </row>
    <row r="435" spans="1:16" x14ac:dyDescent="0.3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_xlfn.XLOOKUP(C435,customers!$A:$A,customers!$G:$G,,0)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f t="shared" si="18"/>
        <v>200.78999999999996</v>
      </c>
      <c r="N435" t="str">
        <f t="shared" si="19"/>
        <v>Liberica</v>
      </c>
      <c r="O435" t="str">
        <f t="shared" si="20"/>
        <v>Medium</v>
      </c>
      <c r="P435" t="str">
        <f>_xlfn.XLOOKUP(C435,customers!$A$1:$A$1001,customers!$I$1:$I$1001,,0,)</f>
        <v>Yes</v>
      </c>
    </row>
    <row r="436" spans="1:16" x14ac:dyDescent="0.3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_xlfn.XLOOKUP(C436,customers!$A:$A,customers!$G:$G,,0)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f t="shared" si="18"/>
        <v>67.5</v>
      </c>
      <c r="N436" t="str">
        <f t="shared" si="19"/>
        <v>Arabica</v>
      </c>
      <c r="O436" t="str">
        <f t="shared" si="20"/>
        <v>Medium</v>
      </c>
      <c r="P436" t="str">
        <f>_xlfn.XLOOKUP(C436,customers!$A$1:$A$1001,customers!$I$1:$I$1001,,0,)</f>
        <v>No</v>
      </c>
    </row>
    <row r="437" spans="1:16" x14ac:dyDescent="0.3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_xlfn.XLOOKUP(C437,customers!$A:$A,customers!$G:$G,,0)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f t="shared" si="18"/>
        <v>8.25</v>
      </c>
      <c r="N437" t="str">
        <f t="shared" si="19"/>
        <v>Excelsa</v>
      </c>
      <c r="O437" t="str">
        <f t="shared" si="20"/>
        <v>Medium</v>
      </c>
      <c r="P437" t="str">
        <f>_xlfn.XLOOKUP(C437,customers!$A$1:$A$1001,customers!$I$1:$I$1001,,0,)</f>
        <v>No</v>
      </c>
    </row>
    <row r="438" spans="1:16" x14ac:dyDescent="0.3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_xlfn.XLOOKUP(C438,customers!$A:$A,customers!$G:$G,,0)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f t="shared" si="18"/>
        <v>9.51</v>
      </c>
      <c r="N438" t="str">
        <f t="shared" si="19"/>
        <v>Liberica</v>
      </c>
      <c r="O438" t="str">
        <f t="shared" si="20"/>
        <v>Light</v>
      </c>
      <c r="P438" t="str">
        <f>_xlfn.XLOOKUP(C438,customers!$A$1:$A$1001,customers!$I$1:$I$1001,,0,)</f>
        <v>Yes</v>
      </c>
    </row>
    <row r="439" spans="1:16" x14ac:dyDescent="0.3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_xlfn.XLOOKUP(C439,customers!$A:$A,customers!$G:$G,,0)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f t="shared" si="18"/>
        <v>29.784999999999997</v>
      </c>
      <c r="N439" t="str">
        <f t="shared" si="19"/>
        <v>Liberica</v>
      </c>
      <c r="O439" t="str">
        <f t="shared" si="20"/>
        <v>Dark</v>
      </c>
      <c r="P439" t="str">
        <f>_xlfn.XLOOKUP(C439,customers!$A$1:$A$1001,customers!$I$1:$I$1001,,0,)</f>
        <v>No</v>
      </c>
    </row>
    <row r="440" spans="1:16" x14ac:dyDescent="0.3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_xlfn.XLOOKUP(C440,customers!$A:$A,customers!$G:$G,,0)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f t="shared" si="18"/>
        <v>15.54</v>
      </c>
      <c r="N440" t="str">
        <f t="shared" si="19"/>
        <v>Liberica</v>
      </c>
      <c r="O440" t="str">
        <f t="shared" si="20"/>
        <v>Dark</v>
      </c>
      <c r="P440" t="str">
        <f>_xlfn.XLOOKUP(C440,customers!$A$1:$A$1001,customers!$I$1:$I$1001,,0,)</f>
        <v>No</v>
      </c>
    </row>
    <row r="441" spans="1:16" x14ac:dyDescent="0.3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_xlfn.XLOOKUP(C441,customers!$A:$A,customers!$G:$G,,0)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f t="shared" si="18"/>
        <v>35.64</v>
      </c>
      <c r="N441" t="str">
        <f t="shared" si="19"/>
        <v>Excelsa</v>
      </c>
      <c r="O441" t="str">
        <f t="shared" si="20"/>
        <v>Light</v>
      </c>
      <c r="P441" t="str">
        <f>_xlfn.XLOOKUP(C441,customers!$A$1:$A$1001,customers!$I$1:$I$1001,,0,)</f>
        <v>No</v>
      </c>
    </row>
    <row r="442" spans="1:16" x14ac:dyDescent="0.3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_xlfn.XLOOKUP(C442,customers!$A:$A,customers!$G:$G,,0)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Medium</v>
      </c>
      <c r="P442" t="str">
        <f>_xlfn.XLOOKUP(C442,customers!$A$1:$A$1001,customers!$I$1:$I$1001,,0,)</f>
        <v>Yes</v>
      </c>
    </row>
    <row r="443" spans="1:16" x14ac:dyDescent="0.3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_xlfn.XLOOKUP(C443,customers!$A:$A,customers!$G:$G,,0)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f t="shared" si="18"/>
        <v>36.450000000000003</v>
      </c>
      <c r="N443" t="str">
        <f t="shared" si="19"/>
        <v>Excelsa</v>
      </c>
      <c r="O443" t="str">
        <f t="shared" si="20"/>
        <v>Dark</v>
      </c>
      <c r="P443" t="str">
        <f>_xlfn.XLOOKUP(C443,customers!$A$1:$A$1001,customers!$I$1:$I$1001,,0,)</f>
        <v>Yes</v>
      </c>
    </row>
    <row r="444" spans="1:16" x14ac:dyDescent="0.3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_xlfn.XLOOKUP(C444,customers!$A:$A,customers!$G:$G,,0)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f t="shared" si="18"/>
        <v>35.849999999999994</v>
      </c>
      <c r="N444" t="str">
        <f t="shared" si="19"/>
        <v>Robusta</v>
      </c>
      <c r="O444" t="str">
        <f t="shared" si="20"/>
        <v>Light</v>
      </c>
      <c r="P444" t="str">
        <f>_xlfn.XLOOKUP(C444,customers!$A$1:$A$1001,customers!$I$1:$I$1001,,0,)</f>
        <v>No</v>
      </c>
    </row>
    <row r="445" spans="1:16" x14ac:dyDescent="0.3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_xlfn.XLOOKUP(C445,customers!$A:$A,customers!$G:$G,,0)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f t="shared" si="18"/>
        <v>22.274999999999999</v>
      </c>
      <c r="N445" t="str">
        <f t="shared" si="19"/>
        <v>Excelsa</v>
      </c>
      <c r="O445" t="str">
        <f t="shared" si="20"/>
        <v>Light</v>
      </c>
      <c r="P445" t="str">
        <f>_xlfn.XLOOKUP(C445,customers!$A$1:$A$1001,customers!$I$1:$I$1001,,0,)</f>
        <v>Yes</v>
      </c>
    </row>
    <row r="446" spans="1:16" x14ac:dyDescent="0.3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_xlfn.XLOOKUP(C446,customers!$A:$A,customers!$G:$G,,0)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f t="shared" si="18"/>
        <v>24.75</v>
      </c>
      <c r="N446" t="str">
        <f t="shared" si="19"/>
        <v>Excelsa</v>
      </c>
      <c r="O446" t="str">
        <f t="shared" si="20"/>
        <v>Medium</v>
      </c>
      <c r="P446" t="str">
        <f>_xlfn.XLOOKUP(C446,customers!$A$1:$A$1001,customers!$I$1:$I$1001,,0,)</f>
        <v>No</v>
      </c>
    </row>
    <row r="447" spans="1:16" x14ac:dyDescent="0.3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_xlfn.XLOOKUP(C447,customers!$A:$A,customers!$G:$G,,0)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f t="shared" si="18"/>
        <v>66.929999999999993</v>
      </c>
      <c r="N447" t="str">
        <f t="shared" si="19"/>
        <v>Liberica</v>
      </c>
      <c r="O447" t="str">
        <f t="shared" si="20"/>
        <v>Medium</v>
      </c>
      <c r="P447" t="str">
        <f>_xlfn.XLOOKUP(C447,customers!$A$1:$A$1001,customers!$I$1:$I$1001,,0,)</f>
        <v>Yes</v>
      </c>
    </row>
    <row r="448" spans="1:16" x14ac:dyDescent="0.3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_xlfn.XLOOKUP(C448,customers!$A:$A,customers!$G:$G,,0)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f t="shared" si="18"/>
        <v>8.73</v>
      </c>
      <c r="N448" t="str">
        <f t="shared" si="19"/>
        <v>Liberica</v>
      </c>
      <c r="O448" t="str">
        <f t="shared" si="20"/>
        <v>Medium</v>
      </c>
      <c r="P448" t="str">
        <f>_xlfn.XLOOKUP(C448,customers!$A$1:$A$1001,customers!$I$1:$I$1001,,0,)</f>
        <v>Yes</v>
      </c>
    </row>
    <row r="449" spans="1:16" x14ac:dyDescent="0.3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_xlfn.XLOOKUP(C449,customers!$A:$A,customers!$G:$G,,0)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f t="shared" si="18"/>
        <v>17.91</v>
      </c>
      <c r="N449" t="str">
        <f t="shared" si="19"/>
        <v>Robusta</v>
      </c>
      <c r="O449" t="str">
        <f t="shared" si="20"/>
        <v>Medium</v>
      </c>
      <c r="P449" t="str">
        <f>_xlfn.XLOOKUP(C449,customers!$A$1:$A$1001,customers!$I$1:$I$1001,,0,)</f>
        <v>No</v>
      </c>
    </row>
    <row r="450" spans="1:16" x14ac:dyDescent="0.3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_xlfn.XLOOKUP(C450,customers!$A:$A,customers!$G:$G,,0)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f t="shared" si="18"/>
        <v>7.169999999999999</v>
      </c>
      <c r="N450" t="str">
        <f t="shared" si="19"/>
        <v>Robusta</v>
      </c>
      <c r="O450" t="str">
        <f t="shared" si="20"/>
        <v>Light</v>
      </c>
      <c r="P450" t="str">
        <f>_xlfn.XLOOKUP(C450,customers!$A$1:$A$1001,customers!$I$1:$I$1001,,0,)</f>
        <v>No</v>
      </c>
    </row>
    <row r="451" spans="1:16" x14ac:dyDescent="0.3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_xlfn.XLOOKUP(C451,customers!$A:$A,customers!$G:$G,,0)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f t="shared" ref="M451:M514" si="21">L451*E451</f>
        <v>5.3699999999999992</v>
      </c>
      <c r="N451" t="str">
        <f t="shared" ref="N451:N514" si="22">IF(I451="Rob","Robusta",IF(I451="Ara","Arabica",IF(I451="Exc","Excelsa",IF(I451="Lib","Liberica",""))))</f>
        <v>Robusta</v>
      </c>
      <c r="O451" t="str">
        <f t="shared" ref="O451:O514" si="23">IF(J451="L","Light",IF(J451="M","Medium",IF(J451="D","Dark","")))</f>
        <v>Dark</v>
      </c>
      <c r="P451" t="str">
        <f>_xlfn.XLOOKUP(C451,customers!$A$1:$A$1001,customers!$I$1:$I$1001,,0,)</f>
        <v>No</v>
      </c>
    </row>
    <row r="452" spans="1:16" x14ac:dyDescent="0.3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_xlfn.XLOOKUP(C452,customers!$A:$A,customers!$G:$G,,0)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f t="shared" si="21"/>
        <v>23.774999999999999</v>
      </c>
      <c r="N452" t="str">
        <f t="shared" si="22"/>
        <v>Liberica</v>
      </c>
      <c r="O452" t="str">
        <f t="shared" si="23"/>
        <v>Light</v>
      </c>
      <c r="P452" t="str">
        <f>_xlfn.XLOOKUP(C452,customers!$A$1:$A$1001,customers!$I$1:$I$1001,,0,)</f>
        <v>No</v>
      </c>
    </row>
    <row r="453" spans="1:16" x14ac:dyDescent="0.3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_xlfn.XLOOKUP(C453,customers!$A:$A,customers!$G:$G,,0)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f t="shared" si="21"/>
        <v>41.169999999999995</v>
      </c>
      <c r="N453" t="str">
        <f t="shared" si="22"/>
        <v>Robusta</v>
      </c>
      <c r="O453" t="str">
        <f t="shared" si="23"/>
        <v>Dark</v>
      </c>
      <c r="P453" t="str">
        <f>_xlfn.XLOOKUP(C453,customers!$A$1:$A$1001,customers!$I$1:$I$1001,,0,)</f>
        <v>Yes</v>
      </c>
    </row>
    <row r="454" spans="1:16" x14ac:dyDescent="0.3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_xlfn.XLOOKUP(C454,customers!$A:$A,customers!$G:$G,,0)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Light</v>
      </c>
      <c r="P454" t="str">
        <f>_xlfn.XLOOKUP(C454,customers!$A$1:$A$1001,customers!$I$1:$I$1001,,0,)</f>
        <v>No</v>
      </c>
    </row>
    <row r="455" spans="1:16" x14ac:dyDescent="0.3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_xlfn.XLOOKUP(C455,customers!$A:$A,customers!$G:$G,,0)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f t="shared" si="21"/>
        <v>38.04</v>
      </c>
      <c r="N455" t="str">
        <f t="shared" si="22"/>
        <v>Liberica</v>
      </c>
      <c r="O455" t="str">
        <f t="shared" si="23"/>
        <v>Light</v>
      </c>
      <c r="P455" t="str">
        <f>_xlfn.XLOOKUP(C455,customers!$A$1:$A$1001,customers!$I$1:$I$1001,,0,)</f>
        <v>No</v>
      </c>
    </row>
    <row r="456" spans="1:16" x14ac:dyDescent="0.3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_xlfn.XLOOKUP(C456,customers!$A:$A,customers!$G:$G,,0)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f t="shared" si="21"/>
        <v>82.339999999999989</v>
      </c>
      <c r="N456" t="str">
        <f t="shared" si="22"/>
        <v>Robusta</v>
      </c>
      <c r="O456" t="str">
        <f t="shared" si="23"/>
        <v>Dark</v>
      </c>
      <c r="P456" t="str">
        <f>_xlfn.XLOOKUP(C456,customers!$A$1:$A$1001,customers!$I$1:$I$1001,,0,)</f>
        <v>Yes</v>
      </c>
    </row>
    <row r="457" spans="1:16" x14ac:dyDescent="0.3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_xlfn.XLOOKUP(C457,customers!$A:$A,customers!$G:$G,,0)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f t="shared" si="21"/>
        <v>9.51</v>
      </c>
      <c r="N457" t="str">
        <f t="shared" si="22"/>
        <v>Liberica</v>
      </c>
      <c r="O457" t="str">
        <f t="shared" si="23"/>
        <v>Light</v>
      </c>
      <c r="P457" t="str">
        <f>_xlfn.XLOOKUP(C457,customers!$A$1:$A$1001,customers!$I$1:$I$1001,,0,)</f>
        <v>Yes</v>
      </c>
    </row>
    <row r="458" spans="1:16" x14ac:dyDescent="0.3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_xlfn.XLOOKUP(C458,customers!$A:$A,customers!$G:$G,,0)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f t="shared" si="21"/>
        <v>41.169999999999995</v>
      </c>
      <c r="N458" t="str">
        <f t="shared" si="22"/>
        <v>Robusta</v>
      </c>
      <c r="O458" t="str">
        <f t="shared" si="23"/>
        <v>Dark</v>
      </c>
      <c r="P458" t="str">
        <f>_xlfn.XLOOKUP(C458,customers!$A$1:$A$1001,customers!$I$1:$I$1001,,0,)</f>
        <v>No</v>
      </c>
    </row>
    <row r="459" spans="1:16" x14ac:dyDescent="0.3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_xlfn.XLOOKUP(C459,customers!$A:$A,customers!$G:$G,,0)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f t="shared" si="21"/>
        <v>47.55</v>
      </c>
      <c r="N459" t="str">
        <f t="shared" si="22"/>
        <v>Liberica</v>
      </c>
      <c r="O459" t="str">
        <f t="shared" si="23"/>
        <v>Light</v>
      </c>
      <c r="P459" t="str">
        <f>_xlfn.XLOOKUP(C459,customers!$A$1:$A$1001,customers!$I$1:$I$1001,,0,)</f>
        <v>No</v>
      </c>
    </row>
    <row r="460" spans="1:16" x14ac:dyDescent="0.3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_xlfn.XLOOKUP(C460,customers!$A:$A,customers!$G:$G,,0)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f t="shared" si="21"/>
        <v>45</v>
      </c>
      <c r="N460" t="str">
        <f t="shared" si="22"/>
        <v>Arabica</v>
      </c>
      <c r="O460" t="str">
        <f t="shared" si="23"/>
        <v>Medium</v>
      </c>
      <c r="P460" t="str">
        <f>_xlfn.XLOOKUP(C460,customers!$A$1:$A$1001,customers!$I$1:$I$1001,,0,)</f>
        <v>No</v>
      </c>
    </row>
    <row r="461" spans="1:16" x14ac:dyDescent="0.3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_xlfn.XLOOKUP(C461,customers!$A:$A,customers!$G:$G,,0)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f t="shared" si="21"/>
        <v>23.774999999999999</v>
      </c>
      <c r="N461" t="str">
        <f t="shared" si="22"/>
        <v>Liberica</v>
      </c>
      <c r="O461" t="str">
        <f t="shared" si="23"/>
        <v>Light</v>
      </c>
      <c r="P461" t="str">
        <f>_xlfn.XLOOKUP(C461,customers!$A$1:$A$1001,customers!$I$1:$I$1001,,0,)</f>
        <v>No</v>
      </c>
    </row>
    <row r="462" spans="1:16" x14ac:dyDescent="0.3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_xlfn.XLOOKUP(C462,customers!$A:$A,customers!$G:$G,,0)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f t="shared" si="21"/>
        <v>16.11</v>
      </c>
      <c r="N462" t="str">
        <f t="shared" si="22"/>
        <v>Robusta</v>
      </c>
      <c r="O462" t="str">
        <f t="shared" si="23"/>
        <v>Dark</v>
      </c>
      <c r="P462" t="str">
        <f>_xlfn.XLOOKUP(C462,customers!$A$1:$A$1001,customers!$I$1:$I$1001,,0,)</f>
        <v>Yes</v>
      </c>
    </row>
    <row r="463" spans="1:16" x14ac:dyDescent="0.3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_xlfn.XLOOKUP(C463,customers!$A:$A,customers!$G:$G,,0)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f t="shared" si="21"/>
        <v>10.739999999999998</v>
      </c>
      <c r="N463" t="str">
        <f t="shared" si="22"/>
        <v>Robusta</v>
      </c>
      <c r="O463" t="str">
        <f t="shared" si="23"/>
        <v>Dark</v>
      </c>
      <c r="P463" t="str">
        <f>_xlfn.XLOOKUP(C463,customers!$A$1:$A$1001,customers!$I$1:$I$1001,,0,)</f>
        <v>Yes</v>
      </c>
    </row>
    <row r="464" spans="1:16" x14ac:dyDescent="0.3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_xlfn.XLOOKUP(C464,customers!$A:$A,customers!$G:$G,,0)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c r="P464" t="str">
        <f>_xlfn.XLOOKUP(C464,customers!$A$1:$A$1001,customers!$I$1:$I$1001,,0,)</f>
        <v>Yes</v>
      </c>
    </row>
    <row r="465" spans="1:16" x14ac:dyDescent="0.3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_xlfn.XLOOKUP(C465,customers!$A:$A,customers!$G:$G,,0)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f t="shared" si="21"/>
        <v>27.5</v>
      </c>
      <c r="N465" t="str">
        <f t="shared" si="22"/>
        <v>Excelsa</v>
      </c>
      <c r="O465" t="str">
        <f t="shared" si="23"/>
        <v>Medium</v>
      </c>
      <c r="P465" t="str">
        <f>_xlfn.XLOOKUP(C465,customers!$A$1:$A$1001,customers!$I$1:$I$1001,,0,)</f>
        <v>No</v>
      </c>
    </row>
    <row r="466" spans="1:16" x14ac:dyDescent="0.3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_xlfn.XLOOKUP(C466,customers!$A:$A,customers!$G:$G,,0)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f t="shared" si="21"/>
        <v>119.13999999999999</v>
      </c>
      <c r="N466" t="str">
        <f t="shared" si="22"/>
        <v>Liberica</v>
      </c>
      <c r="O466" t="str">
        <f t="shared" si="23"/>
        <v>Dark</v>
      </c>
      <c r="P466" t="str">
        <f>_xlfn.XLOOKUP(C466,customers!$A$1:$A$1001,customers!$I$1:$I$1001,,0,)</f>
        <v>No</v>
      </c>
    </row>
    <row r="467" spans="1:16" x14ac:dyDescent="0.3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_xlfn.XLOOKUP(C467,customers!$A:$A,customers!$G:$G,,0)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f t="shared" si="21"/>
        <v>20.584999999999997</v>
      </c>
      <c r="N467" t="str">
        <f t="shared" si="22"/>
        <v>Robusta</v>
      </c>
      <c r="O467" t="str">
        <f t="shared" si="23"/>
        <v>Dark</v>
      </c>
      <c r="P467" t="str">
        <f>_xlfn.XLOOKUP(C467,customers!$A$1:$A$1001,customers!$I$1:$I$1001,,0,)</f>
        <v>Yes</v>
      </c>
    </row>
    <row r="468" spans="1:16" x14ac:dyDescent="0.3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_xlfn.XLOOKUP(C468,customers!$A:$A,customers!$G:$G,,0)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c r="P468" t="str">
        <f>_xlfn.XLOOKUP(C468,customers!$A$1:$A$1001,customers!$I$1:$I$1001,,0,)</f>
        <v>Yes</v>
      </c>
    </row>
    <row r="469" spans="1:16" x14ac:dyDescent="0.3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_xlfn.XLOOKUP(C469,customers!$A:$A,customers!$G:$G,,0)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c r="P469" t="str">
        <f>_xlfn.XLOOKUP(C469,customers!$A$1:$A$1001,customers!$I$1:$I$1001,,0,)</f>
        <v>No</v>
      </c>
    </row>
    <row r="470" spans="1:16" x14ac:dyDescent="0.3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_xlfn.XLOOKUP(C470,customers!$A:$A,customers!$G:$G,,0)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f t="shared" si="21"/>
        <v>41.25</v>
      </c>
      <c r="N470" t="str">
        <f t="shared" si="22"/>
        <v>Excelsa</v>
      </c>
      <c r="O470" t="str">
        <f t="shared" si="23"/>
        <v>Medium</v>
      </c>
      <c r="P470" t="str">
        <f>_xlfn.XLOOKUP(C470,customers!$A$1:$A$1001,customers!$I$1:$I$1001,,0,)</f>
        <v>Yes</v>
      </c>
    </row>
    <row r="471" spans="1:16" x14ac:dyDescent="0.3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_xlfn.XLOOKUP(C471,customers!$A:$A,customers!$G:$G,,0)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f t="shared" si="21"/>
        <v>22.274999999999999</v>
      </c>
      <c r="N471" t="str">
        <f t="shared" si="22"/>
        <v>Excelsa</v>
      </c>
      <c r="O471" t="str">
        <f t="shared" si="23"/>
        <v>Light</v>
      </c>
      <c r="P471" t="str">
        <f>_xlfn.XLOOKUP(C471,customers!$A$1:$A$1001,customers!$I$1:$I$1001,,0,)</f>
        <v>Yes</v>
      </c>
    </row>
    <row r="472" spans="1:16" x14ac:dyDescent="0.3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_xlfn.XLOOKUP(C472,customers!$A:$A,customers!$G:$G,,0)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f t="shared" si="21"/>
        <v>6.75</v>
      </c>
      <c r="N472" t="str">
        <f t="shared" si="22"/>
        <v>Arabica</v>
      </c>
      <c r="O472" t="str">
        <f t="shared" si="23"/>
        <v>Medium</v>
      </c>
      <c r="P472" t="str">
        <f>_xlfn.XLOOKUP(C472,customers!$A$1:$A$1001,customers!$I$1:$I$1001,,0,)</f>
        <v>Yes</v>
      </c>
    </row>
    <row r="473" spans="1:16" x14ac:dyDescent="0.3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_xlfn.XLOOKUP(C473,customers!$A:$A,customers!$G:$G,,0)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f t="shared" si="21"/>
        <v>133.85999999999999</v>
      </c>
      <c r="N473" t="str">
        <f t="shared" si="22"/>
        <v>Liberica</v>
      </c>
      <c r="O473" t="str">
        <f t="shared" si="23"/>
        <v>Medium</v>
      </c>
      <c r="P473" t="str">
        <f>_xlfn.XLOOKUP(C473,customers!$A$1:$A$1001,customers!$I$1:$I$1001,,0,)</f>
        <v>Yes</v>
      </c>
    </row>
    <row r="474" spans="1:16" x14ac:dyDescent="0.3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_xlfn.XLOOKUP(C474,customers!$A:$A,customers!$G:$G,,0)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c r="P474" t="str">
        <f>_xlfn.XLOOKUP(C474,customers!$A$1:$A$1001,customers!$I$1:$I$1001,,0,)</f>
        <v>No</v>
      </c>
    </row>
    <row r="475" spans="1:16" x14ac:dyDescent="0.3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_xlfn.XLOOKUP(C475,customers!$A:$A,customers!$G:$G,,0)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f t="shared" si="21"/>
        <v>25.9</v>
      </c>
      <c r="N475" t="str">
        <f t="shared" si="22"/>
        <v>Arabica</v>
      </c>
      <c r="O475" t="str">
        <f t="shared" si="23"/>
        <v>Light</v>
      </c>
      <c r="P475" t="str">
        <f>_xlfn.XLOOKUP(C475,customers!$A$1:$A$1001,customers!$I$1:$I$1001,,0,)</f>
        <v>No</v>
      </c>
    </row>
    <row r="476" spans="1:16" x14ac:dyDescent="0.3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_xlfn.XLOOKUP(C476,customers!$A:$A,customers!$G:$G,,0)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f t="shared" si="21"/>
        <v>31.624999999999996</v>
      </c>
      <c r="N476" t="str">
        <f t="shared" si="22"/>
        <v>Excelsa</v>
      </c>
      <c r="O476" t="str">
        <f t="shared" si="23"/>
        <v>Medium</v>
      </c>
      <c r="P476" t="str">
        <f>_xlfn.XLOOKUP(C476,customers!$A$1:$A$1001,customers!$I$1:$I$1001,,0,)</f>
        <v>Yes</v>
      </c>
    </row>
    <row r="477" spans="1:16" x14ac:dyDescent="0.3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_xlfn.XLOOKUP(C477,customers!$A:$A,customers!$G:$G,,0)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f t="shared" si="21"/>
        <v>8.73</v>
      </c>
      <c r="N477" t="str">
        <f t="shared" si="22"/>
        <v>Liberica</v>
      </c>
      <c r="O477" t="str">
        <f t="shared" si="23"/>
        <v>Medium</v>
      </c>
      <c r="P477" t="str">
        <f>_xlfn.XLOOKUP(C477,customers!$A$1:$A$1001,customers!$I$1:$I$1001,,0,)</f>
        <v>No</v>
      </c>
    </row>
    <row r="478" spans="1:16" x14ac:dyDescent="0.3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_xlfn.XLOOKUP(C478,customers!$A:$A,customers!$G:$G,,0)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f t="shared" si="21"/>
        <v>26.73</v>
      </c>
      <c r="N478" t="str">
        <f t="shared" si="22"/>
        <v>Excelsa</v>
      </c>
      <c r="O478" t="str">
        <f t="shared" si="23"/>
        <v>Light</v>
      </c>
      <c r="P478" t="str">
        <f>_xlfn.XLOOKUP(C478,customers!$A$1:$A$1001,customers!$I$1:$I$1001,,0,)</f>
        <v>Yes</v>
      </c>
    </row>
    <row r="479" spans="1:16" x14ac:dyDescent="0.3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_xlfn.XLOOKUP(C479,customers!$A:$A,customers!$G:$G,,0)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f t="shared" si="21"/>
        <v>26.19</v>
      </c>
      <c r="N479" t="str">
        <f t="shared" si="22"/>
        <v>Liberica</v>
      </c>
      <c r="O479" t="str">
        <f t="shared" si="23"/>
        <v>Medium</v>
      </c>
      <c r="P479" t="str">
        <f>_xlfn.XLOOKUP(C479,customers!$A$1:$A$1001,customers!$I$1:$I$1001,,0,)</f>
        <v>No</v>
      </c>
    </row>
    <row r="480" spans="1:16" x14ac:dyDescent="0.3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_xlfn.XLOOKUP(C480,customers!$A:$A,customers!$G:$G,,0)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f t="shared" si="21"/>
        <v>53.699999999999996</v>
      </c>
      <c r="N480" t="str">
        <f t="shared" si="22"/>
        <v>Robusta</v>
      </c>
      <c r="O480" t="str">
        <f t="shared" si="23"/>
        <v>Dark</v>
      </c>
      <c r="P480" t="str">
        <f>_xlfn.XLOOKUP(C480,customers!$A$1:$A$1001,customers!$I$1:$I$1001,,0,)</f>
        <v>Yes</v>
      </c>
    </row>
    <row r="481" spans="1:16" x14ac:dyDescent="0.3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_xlfn.XLOOKUP(C481,customers!$A:$A,customers!$G:$G,,0)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f t="shared" si="21"/>
        <v>126.49999999999999</v>
      </c>
      <c r="N481" t="str">
        <f t="shared" si="22"/>
        <v>Excelsa</v>
      </c>
      <c r="O481" t="str">
        <f t="shared" si="23"/>
        <v>Medium</v>
      </c>
      <c r="P481" t="str">
        <f>_xlfn.XLOOKUP(C481,customers!$A$1:$A$1001,customers!$I$1:$I$1001,,0,)</f>
        <v>Yes</v>
      </c>
    </row>
    <row r="482" spans="1:16" x14ac:dyDescent="0.3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_xlfn.XLOOKUP(C482,customers!$A:$A,customers!$G:$G,,0)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f t="shared" si="21"/>
        <v>4.125</v>
      </c>
      <c r="N482" t="str">
        <f t="shared" si="22"/>
        <v>Excelsa</v>
      </c>
      <c r="O482" t="str">
        <f t="shared" si="23"/>
        <v>Medium</v>
      </c>
      <c r="P482" t="str">
        <f>_xlfn.XLOOKUP(C482,customers!$A$1:$A$1001,customers!$I$1:$I$1001,,0,)</f>
        <v>Yes</v>
      </c>
    </row>
    <row r="483" spans="1:16" x14ac:dyDescent="0.3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_xlfn.XLOOKUP(C483,customers!$A:$A,customers!$G:$G,,0)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f t="shared" si="21"/>
        <v>23.9</v>
      </c>
      <c r="N483" t="str">
        <f t="shared" si="22"/>
        <v>Robusta</v>
      </c>
      <c r="O483" t="str">
        <f t="shared" si="23"/>
        <v>Light</v>
      </c>
      <c r="P483" t="str">
        <f>_xlfn.XLOOKUP(C483,customers!$A$1:$A$1001,customers!$I$1:$I$1001,,0,)</f>
        <v>No</v>
      </c>
    </row>
    <row r="484" spans="1:16" x14ac:dyDescent="0.3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_xlfn.XLOOKUP(C484,customers!$A:$A,customers!$G:$G,,0)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f t="shared" si="21"/>
        <v>139.72499999999999</v>
      </c>
      <c r="N484" t="str">
        <f t="shared" si="22"/>
        <v>Excelsa</v>
      </c>
      <c r="O484" t="str">
        <f t="shared" si="23"/>
        <v>Dark</v>
      </c>
      <c r="P484" t="str">
        <f>_xlfn.XLOOKUP(C484,customers!$A$1:$A$1001,customers!$I$1:$I$1001,,0,)</f>
        <v>Yes</v>
      </c>
    </row>
    <row r="485" spans="1:16" x14ac:dyDescent="0.3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_xlfn.XLOOKUP(C485,customers!$A:$A,customers!$G:$G,,0)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f t="shared" si="21"/>
        <v>59.569999999999993</v>
      </c>
      <c r="N485" t="str">
        <f t="shared" si="22"/>
        <v>Liberica</v>
      </c>
      <c r="O485" t="str">
        <f t="shared" si="23"/>
        <v>Dark</v>
      </c>
      <c r="P485" t="str">
        <f>_xlfn.XLOOKUP(C485,customers!$A$1:$A$1001,customers!$I$1:$I$1001,,0,)</f>
        <v>Yes</v>
      </c>
    </row>
    <row r="486" spans="1:16" x14ac:dyDescent="0.3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_xlfn.XLOOKUP(C486,customers!$A:$A,customers!$G:$G,,0)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f t="shared" si="21"/>
        <v>57.06</v>
      </c>
      <c r="N486" t="str">
        <f t="shared" si="22"/>
        <v>Liberica</v>
      </c>
      <c r="O486" t="str">
        <f t="shared" si="23"/>
        <v>Light</v>
      </c>
      <c r="P486" t="str">
        <f>_xlfn.XLOOKUP(C486,customers!$A$1:$A$1001,customers!$I$1:$I$1001,,0,)</f>
        <v>No</v>
      </c>
    </row>
    <row r="487" spans="1:16" x14ac:dyDescent="0.3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_xlfn.XLOOKUP(C487,customers!$A:$A,customers!$G:$G,,0)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f t="shared" si="21"/>
        <v>21.509999999999998</v>
      </c>
      <c r="N487" t="str">
        <f t="shared" si="22"/>
        <v>Robusta</v>
      </c>
      <c r="O487" t="str">
        <f t="shared" si="23"/>
        <v>Light</v>
      </c>
      <c r="P487" t="str">
        <f>_xlfn.XLOOKUP(C487,customers!$A$1:$A$1001,customers!$I$1:$I$1001,,0,)</f>
        <v>Yes</v>
      </c>
    </row>
    <row r="488" spans="1:16" x14ac:dyDescent="0.3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_xlfn.XLOOKUP(C488,customers!$A:$A,customers!$G:$G,,0)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f t="shared" si="21"/>
        <v>52.38</v>
      </c>
      <c r="N488" t="str">
        <f t="shared" si="22"/>
        <v>Liberica</v>
      </c>
      <c r="O488" t="str">
        <f t="shared" si="23"/>
        <v>Medium</v>
      </c>
      <c r="P488" t="str">
        <f>_xlfn.XLOOKUP(C488,customers!$A$1:$A$1001,customers!$I$1:$I$1001,,0,)</f>
        <v>Yes</v>
      </c>
    </row>
    <row r="489" spans="1:16" x14ac:dyDescent="0.3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_xlfn.XLOOKUP(C489,customers!$A:$A,customers!$G:$G,,0)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f t="shared" si="21"/>
        <v>72.900000000000006</v>
      </c>
      <c r="N489" t="str">
        <f t="shared" si="22"/>
        <v>Excelsa</v>
      </c>
      <c r="O489" t="str">
        <f t="shared" si="23"/>
        <v>Dark</v>
      </c>
      <c r="P489" t="str">
        <f>_xlfn.XLOOKUP(C489,customers!$A$1:$A$1001,customers!$I$1:$I$1001,,0,)</f>
        <v>No</v>
      </c>
    </row>
    <row r="490" spans="1:16" x14ac:dyDescent="0.3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_xlfn.XLOOKUP(C490,customers!$A:$A,customers!$G:$G,,0)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f t="shared" si="21"/>
        <v>14.924999999999999</v>
      </c>
      <c r="N490" t="str">
        <f t="shared" si="22"/>
        <v>Robusta</v>
      </c>
      <c r="O490" t="str">
        <f t="shared" si="23"/>
        <v>Medium</v>
      </c>
      <c r="P490" t="str">
        <f>_xlfn.XLOOKUP(C490,customers!$A$1:$A$1001,customers!$I$1:$I$1001,,0,)</f>
        <v>Yes</v>
      </c>
    </row>
    <row r="491" spans="1:16" x14ac:dyDescent="0.3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_xlfn.XLOOKUP(C491,customers!$A:$A,customers!$G:$G,,0)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f t="shared" si="21"/>
        <v>95.1</v>
      </c>
      <c r="N491" t="str">
        <f t="shared" si="22"/>
        <v>Liberica</v>
      </c>
      <c r="O491" t="str">
        <f t="shared" si="23"/>
        <v>Light</v>
      </c>
      <c r="P491" t="str">
        <f>_xlfn.XLOOKUP(C491,customers!$A$1:$A$1001,customers!$I$1:$I$1001,,0,)</f>
        <v>No</v>
      </c>
    </row>
    <row r="492" spans="1:16" x14ac:dyDescent="0.3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_xlfn.XLOOKUP(C492,customers!$A:$A,customers!$G:$G,,0)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f t="shared" si="21"/>
        <v>15.54</v>
      </c>
      <c r="N492" t="str">
        <f t="shared" si="22"/>
        <v>Liberica</v>
      </c>
      <c r="O492" t="str">
        <f t="shared" si="23"/>
        <v>Dark</v>
      </c>
      <c r="P492" t="str">
        <f>_xlfn.XLOOKUP(C492,customers!$A$1:$A$1001,customers!$I$1:$I$1001,,0,)</f>
        <v>No</v>
      </c>
    </row>
    <row r="493" spans="1:16" x14ac:dyDescent="0.3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_xlfn.XLOOKUP(C493,customers!$A:$A,customers!$G:$G,,0)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f t="shared" si="21"/>
        <v>23.31</v>
      </c>
      <c r="N493" t="str">
        <f t="shared" si="22"/>
        <v>Liberica</v>
      </c>
      <c r="O493" t="str">
        <f t="shared" si="23"/>
        <v>Dark</v>
      </c>
      <c r="P493" t="str">
        <f>_xlfn.XLOOKUP(C493,customers!$A$1:$A$1001,customers!$I$1:$I$1001,,0,)</f>
        <v>No</v>
      </c>
    </row>
    <row r="494" spans="1:16" x14ac:dyDescent="0.3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_xlfn.XLOOKUP(C494,customers!$A:$A,customers!$G:$G,,0)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f t="shared" si="21"/>
        <v>4.125</v>
      </c>
      <c r="N494" t="str">
        <f t="shared" si="22"/>
        <v>Excelsa</v>
      </c>
      <c r="O494" t="str">
        <f t="shared" si="23"/>
        <v>Medium</v>
      </c>
      <c r="P494" t="str">
        <f>_xlfn.XLOOKUP(C494,customers!$A$1:$A$1001,customers!$I$1:$I$1001,,0,)</f>
        <v>Yes</v>
      </c>
    </row>
    <row r="495" spans="1:16" x14ac:dyDescent="0.3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_xlfn.XLOOKUP(C495,customers!$A:$A,customers!$G:$G,,0)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f t="shared" si="21"/>
        <v>35.82</v>
      </c>
      <c r="N495" t="str">
        <f t="shared" si="22"/>
        <v>Robusta</v>
      </c>
      <c r="O495" t="str">
        <f t="shared" si="23"/>
        <v>Medium</v>
      </c>
      <c r="P495" t="str">
        <f>_xlfn.XLOOKUP(C495,customers!$A$1:$A$1001,customers!$I$1:$I$1001,,0,)</f>
        <v>No</v>
      </c>
    </row>
    <row r="496" spans="1:16" x14ac:dyDescent="0.3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_xlfn.XLOOKUP(C496,customers!$A:$A,customers!$G:$G,,0)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f t="shared" si="21"/>
        <v>31.7</v>
      </c>
      <c r="N496" t="str">
        <f t="shared" si="22"/>
        <v>Liberica</v>
      </c>
      <c r="O496" t="str">
        <f t="shared" si="23"/>
        <v>Light</v>
      </c>
      <c r="P496" t="str">
        <f>_xlfn.XLOOKUP(C496,customers!$A$1:$A$1001,customers!$I$1:$I$1001,,0,)</f>
        <v>No</v>
      </c>
    </row>
    <row r="497" spans="1:16" x14ac:dyDescent="0.3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_xlfn.XLOOKUP(C497,customers!$A:$A,customers!$G:$G,,0)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f t="shared" si="21"/>
        <v>79.25</v>
      </c>
      <c r="N497" t="str">
        <f t="shared" si="22"/>
        <v>Liberica</v>
      </c>
      <c r="O497" t="str">
        <f t="shared" si="23"/>
        <v>Light</v>
      </c>
      <c r="P497" t="str">
        <f>_xlfn.XLOOKUP(C497,customers!$A$1:$A$1001,customers!$I$1:$I$1001,,0,)</f>
        <v>Yes</v>
      </c>
    </row>
    <row r="498" spans="1:16" x14ac:dyDescent="0.3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_xlfn.XLOOKUP(C498,customers!$A:$A,customers!$G:$G,,0)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f t="shared" si="21"/>
        <v>10.935</v>
      </c>
      <c r="N498" t="str">
        <f t="shared" si="22"/>
        <v>Excelsa</v>
      </c>
      <c r="O498" t="str">
        <f t="shared" si="23"/>
        <v>Dark</v>
      </c>
      <c r="P498" t="str">
        <f>_xlfn.XLOOKUP(C498,customers!$A$1:$A$1001,customers!$I$1:$I$1001,,0,)</f>
        <v>No</v>
      </c>
    </row>
    <row r="499" spans="1:16" x14ac:dyDescent="0.3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_xlfn.XLOOKUP(C499,customers!$A:$A,customers!$G:$G,,0)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c r="P499" t="str">
        <f>_xlfn.XLOOKUP(C499,customers!$A$1:$A$1001,customers!$I$1:$I$1001,,0,)</f>
        <v>No</v>
      </c>
    </row>
    <row r="500" spans="1:16" x14ac:dyDescent="0.3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_xlfn.XLOOKUP(C500,customers!$A:$A,customers!$G:$G,,0)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f t="shared" si="21"/>
        <v>49.75</v>
      </c>
      <c r="N500" t="str">
        <f t="shared" si="22"/>
        <v>Robusta</v>
      </c>
      <c r="O500" t="str">
        <f t="shared" si="23"/>
        <v>Medium</v>
      </c>
      <c r="P500" t="str">
        <f>_xlfn.XLOOKUP(C500,customers!$A$1:$A$1001,customers!$I$1:$I$1001,,0,)</f>
        <v>Yes</v>
      </c>
    </row>
    <row r="501" spans="1:16" x14ac:dyDescent="0.3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_xlfn.XLOOKUP(C501,customers!$A:$A,customers!$G:$G,,0)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f t="shared" si="21"/>
        <v>8.0549999999999997</v>
      </c>
      <c r="N501" t="str">
        <f t="shared" si="22"/>
        <v>Robusta</v>
      </c>
      <c r="O501" t="str">
        <f t="shared" si="23"/>
        <v>Dark</v>
      </c>
      <c r="P501" t="str">
        <f>_xlfn.XLOOKUP(C501,customers!$A$1:$A$1001,customers!$I$1:$I$1001,,0,)</f>
        <v>Yes</v>
      </c>
    </row>
    <row r="502" spans="1:16" x14ac:dyDescent="0.3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_xlfn.XLOOKUP(C502,customers!$A:$A,customers!$G:$G,,0)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f t="shared" si="21"/>
        <v>47.8</v>
      </c>
      <c r="N502" t="str">
        <f t="shared" si="22"/>
        <v>Robusta</v>
      </c>
      <c r="O502" t="str">
        <f t="shared" si="23"/>
        <v>Light</v>
      </c>
      <c r="P502" t="str">
        <f>_xlfn.XLOOKUP(C502,customers!$A$1:$A$1001,customers!$I$1:$I$1001,,0,)</f>
        <v>No</v>
      </c>
    </row>
    <row r="503" spans="1:16" x14ac:dyDescent="0.3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_xlfn.XLOOKUP(C503,customers!$A:$A,customers!$G:$G,,0)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f t="shared" si="21"/>
        <v>11.94</v>
      </c>
      <c r="N503" t="str">
        <f t="shared" si="22"/>
        <v>Robusta</v>
      </c>
      <c r="O503" t="str">
        <f t="shared" si="23"/>
        <v>Medium</v>
      </c>
      <c r="P503" t="str">
        <f>_xlfn.XLOOKUP(C503,customers!$A$1:$A$1001,customers!$I$1:$I$1001,,0,)</f>
        <v>No</v>
      </c>
    </row>
    <row r="504" spans="1:16" x14ac:dyDescent="0.3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_xlfn.XLOOKUP(C504,customers!$A:$A,customers!$G:$G,,0)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f t="shared" si="21"/>
        <v>16.5</v>
      </c>
      <c r="N504" t="str">
        <f t="shared" si="22"/>
        <v>Excelsa</v>
      </c>
      <c r="O504" t="str">
        <f t="shared" si="23"/>
        <v>Medium</v>
      </c>
      <c r="P504" t="str">
        <f>_xlfn.XLOOKUP(C504,customers!$A$1:$A$1001,customers!$I$1:$I$1001,,0,)</f>
        <v>No</v>
      </c>
    </row>
    <row r="505" spans="1:16" x14ac:dyDescent="0.3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_xlfn.XLOOKUP(C505,customers!$A:$A,customers!$G:$G,,0)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f t="shared" si="21"/>
        <v>51.8</v>
      </c>
      <c r="N505" t="str">
        <f t="shared" si="22"/>
        <v>Liberica</v>
      </c>
      <c r="O505" t="str">
        <f t="shared" si="23"/>
        <v>Dark</v>
      </c>
      <c r="P505" t="str">
        <f>_xlfn.XLOOKUP(C505,customers!$A$1:$A$1001,customers!$I$1:$I$1001,,0,)</f>
        <v>No</v>
      </c>
    </row>
    <row r="506" spans="1:16" x14ac:dyDescent="0.3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_xlfn.XLOOKUP(C506,customers!$A:$A,customers!$G:$G,,0)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f t="shared" si="21"/>
        <v>14.265000000000001</v>
      </c>
      <c r="N506" t="str">
        <f t="shared" si="22"/>
        <v>Liberica</v>
      </c>
      <c r="O506" t="str">
        <f t="shared" si="23"/>
        <v>Light</v>
      </c>
      <c r="P506" t="str">
        <f>_xlfn.XLOOKUP(C506,customers!$A$1:$A$1001,customers!$I$1:$I$1001,,0,)</f>
        <v>No</v>
      </c>
    </row>
    <row r="507" spans="1:16" x14ac:dyDescent="0.3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_xlfn.XLOOKUP(C507,customers!$A:$A,customers!$G:$G,,0)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f t="shared" si="21"/>
        <v>26.19</v>
      </c>
      <c r="N507" t="str">
        <f t="shared" si="22"/>
        <v>Liberica</v>
      </c>
      <c r="O507" t="str">
        <f t="shared" si="23"/>
        <v>Medium</v>
      </c>
      <c r="P507" t="str">
        <f>_xlfn.XLOOKUP(C507,customers!$A$1:$A$1001,customers!$I$1:$I$1001,,0,)</f>
        <v>No</v>
      </c>
    </row>
    <row r="508" spans="1:16" x14ac:dyDescent="0.3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_xlfn.XLOOKUP(C508,customers!$A:$A,customers!$G:$G,,0)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f t="shared" si="21"/>
        <v>25.9</v>
      </c>
      <c r="N508" t="str">
        <f t="shared" si="22"/>
        <v>Arabica</v>
      </c>
      <c r="O508" t="str">
        <f t="shared" si="23"/>
        <v>Light</v>
      </c>
      <c r="P508" t="str">
        <f>_xlfn.XLOOKUP(C508,customers!$A$1:$A$1001,customers!$I$1:$I$1001,,0,)</f>
        <v>Yes</v>
      </c>
    </row>
    <row r="509" spans="1:16" x14ac:dyDescent="0.3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_xlfn.XLOOKUP(C509,customers!$A:$A,customers!$G:$G,,0)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Light</v>
      </c>
      <c r="P509" t="str">
        <f>_xlfn.XLOOKUP(C509,customers!$A$1:$A$1001,customers!$I$1:$I$1001,,0,)</f>
        <v>Yes</v>
      </c>
    </row>
    <row r="510" spans="1:16" x14ac:dyDescent="0.3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_xlfn.XLOOKUP(C510,customers!$A:$A,customers!$G:$G,,0)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f t="shared" si="21"/>
        <v>46.62</v>
      </c>
      <c r="N510" t="str">
        <f t="shared" si="22"/>
        <v>Liberica</v>
      </c>
      <c r="O510" t="str">
        <f t="shared" si="23"/>
        <v>Dark</v>
      </c>
      <c r="P510" t="str">
        <f>_xlfn.XLOOKUP(C510,customers!$A$1:$A$1001,customers!$I$1:$I$1001,,0,)</f>
        <v>No</v>
      </c>
    </row>
    <row r="511" spans="1:16" x14ac:dyDescent="0.3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_xlfn.XLOOKUP(C511,customers!$A:$A,customers!$G:$G,,0)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c r="P511" t="str">
        <f>_xlfn.XLOOKUP(C511,customers!$A$1:$A$1001,customers!$I$1:$I$1001,,0,)</f>
        <v>Yes</v>
      </c>
    </row>
    <row r="512" spans="1:16" x14ac:dyDescent="0.3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_xlfn.XLOOKUP(C512,customers!$A:$A,customers!$G:$G,,0)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f t="shared" si="21"/>
        <v>10.754999999999999</v>
      </c>
      <c r="N512" t="str">
        <f t="shared" si="22"/>
        <v>Robusta</v>
      </c>
      <c r="O512" t="str">
        <f t="shared" si="23"/>
        <v>Light</v>
      </c>
      <c r="P512" t="str">
        <f>_xlfn.XLOOKUP(C512,customers!$A$1:$A$1001,customers!$I$1:$I$1001,,0,)</f>
        <v>Yes</v>
      </c>
    </row>
    <row r="513" spans="1:16" x14ac:dyDescent="0.3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_xlfn.XLOOKUP(C513,customers!$A:$A,customers!$G:$G,,0)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Medium</v>
      </c>
      <c r="P513" t="str">
        <f>_xlfn.XLOOKUP(C513,customers!$A$1:$A$1001,customers!$I$1:$I$1001,,0,)</f>
        <v>Yes</v>
      </c>
    </row>
    <row r="514" spans="1:16" x14ac:dyDescent="0.3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_xlfn.XLOOKUP(C514,customers!$A:$A,customers!$G:$G,,0)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f t="shared" si="21"/>
        <v>47.55</v>
      </c>
      <c r="N514" t="str">
        <f t="shared" si="22"/>
        <v>Liberica</v>
      </c>
      <c r="O514" t="str">
        <f t="shared" si="23"/>
        <v>Light</v>
      </c>
      <c r="P514" t="str">
        <f>_xlfn.XLOOKUP(C514,customers!$A$1:$A$1001,customers!$I$1:$I$1001,,0,)</f>
        <v>No</v>
      </c>
    </row>
    <row r="515" spans="1:16" x14ac:dyDescent="0.3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_xlfn.XLOOKUP(C515,customers!$A:$A,customers!$G:$G,,0)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f t="shared" ref="M515:M578" si="24">L515*E515</f>
        <v>79.25</v>
      </c>
      <c r="N515" t="str">
        <f t="shared" ref="N515:N578" si="25">IF(I515="Rob","Robusta",IF(I515="Ara","Arabica",IF(I515="Exc","Excelsa",IF(I515="Lib","Liberica",""))))</f>
        <v>Liberica</v>
      </c>
      <c r="O515" t="str">
        <f t="shared" ref="O515:O578" si="26">IF(J515="L","Light",IF(J515="M","Medium",IF(J515="D","Dark","")))</f>
        <v>Light</v>
      </c>
      <c r="P515" t="str">
        <f>_xlfn.XLOOKUP(C515,customers!$A$1:$A$1001,customers!$I$1:$I$1001,,0,)</f>
        <v>No</v>
      </c>
    </row>
    <row r="516" spans="1:16" x14ac:dyDescent="0.3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_xlfn.XLOOKUP(C516,customers!$A:$A,customers!$G:$G,,0)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f t="shared" si="24"/>
        <v>26.19</v>
      </c>
      <c r="N516" t="str">
        <f t="shared" si="25"/>
        <v>Liberica</v>
      </c>
      <c r="O516" t="str">
        <f t="shared" si="26"/>
        <v>Medium</v>
      </c>
      <c r="P516" t="str">
        <f>_xlfn.XLOOKUP(C516,customers!$A$1:$A$1001,customers!$I$1:$I$1001,,0,)</f>
        <v>Yes</v>
      </c>
    </row>
    <row r="517" spans="1:16" x14ac:dyDescent="0.3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_xlfn.XLOOKUP(C517,customers!$A:$A,customers!$G:$G,,0)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f t="shared" si="24"/>
        <v>21.509999999999998</v>
      </c>
      <c r="N517" t="str">
        <f t="shared" si="25"/>
        <v>Robusta</v>
      </c>
      <c r="O517" t="str">
        <f t="shared" si="26"/>
        <v>Light</v>
      </c>
      <c r="P517" t="str">
        <f>_xlfn.XLOOKUP(C517,customers!$A$1:$A$1001,customers!$I$1:$I$1001,,0,)</f>
        <v>No</v>
      </c>
    </row>
    <row r="518" spans="1:16" x14ac:dyDescent="0.3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_xlfn.XLOOKUP(C518,customers!$A:$A,customers!$G:$G,,0)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f t="shared" si="24"/>
        <v>102.92499999999998</v>
      </c>
      <c r="N518" t="str">
        <f t="shared" si="25"/>
        <v>Robusta</v>
      </c>
      <c r="O518" t="str">
        <f t="shared" si="26"/>
        <v>Dark</v>
      </c>
      <c r="P518" t="str">
        <f>_xlfn.XLOOKUP(C518,customers!$A$1:$A$1001,customers!$I$1:$I$1001,,0,)</f>
        <v>Yes</v>
      </c>
    </row>
    <row r="519" spans="1:16" x14ac:dyDescent="0.3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_xlfn.XLOOKUP(C519,customers!$A:$A,customers!$G:$G,,0)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f t="shared" si="24"/>
        <v>7.77</v>
      </c>
      <c r="N519" t="str">
        <f t="shared" si="25"/>
        <v>Liberica</v>
      </c>
      <c r="O519" t="str">
        <f t="shared" si="26"/>
        <v>Dark</v>
      </c>
      <c r="P519" t="str">
        <f>_xlfn.XLOOKUP(C519,customers!$A$1:$A$1001,customers!$I$1:$I$1001,,0,)</f>
        <v>No</v>
      </c>
    </row>
    <row r="520" spans="1:16" x14ac:dyDescent="0.3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_xlfn.XLOOKUP(C520,customers!$A:$A,customers!$G:$G,,0)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f t="shared" si="24"/>
        <v>139.72499999999999</v>
      </c>
      <c r="N520" t="str">
        <f t="shared" si="25"/>
        <v>Excelsa</v>
      </c>
      <c r="O520" t="str">
        <f t="shared" si="26"/>
        <v>Dark</v>
      </c>
      <c r="P520" t="str">
        <f>_xlfn.XLOOKUP(C520,customers!$A$1:$A$1001,customers!$I$1:$I$1001,,0,)</f>
        <v>No</v>
      </c>
    </row>
    <row r="521" spans="1:16" x14ac:dyDescent="0.3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_xlfn.XLOOKUP(C521,customers!$A:$A,customers!$G:$G,,0)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c r="P521" t="str">
        <f>_xlfn.XLOOKUP(C521,customers!$A$1:$A$1001,customers!$I$1:$I$1001,,0,)</f>
        <v>Yes</v>
      </c>
    </row>
    <row r="522" spans="1:16" x14ac:dyDescent="0.3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_xlfn.XLOOKUP(C522,customers!$A:$A,customers!$G:$G,,0)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f t="shared" si="24"/>
        <v>3.8849999999999998</v>
      </c>
      <c r="N522" t="str">
        <f t="shared" si="25"/>
        <v>Liberica</v>
      </c>
      <c r="O522" t="str">
        <f t="shared" si="26"/>
        <v>Dark</v>
      </c>
      <c r="P522" t="str">
        <f>_xlfn.XLOOKUP(C522,customers!$A$1:$A$1001,customers!$I$1:$I$1001,,0,)</f>
        <v>No</v>
      </c>
    </row>
    <row r="523" spans="1:16" x14ac:dyDescent="0.3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_xlfn.XLOOKUP(C523,customers!$A:$A,customers!$G:$G,,0)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f t="shared" si="24"/>
        <v>39.799999999999997</v>
      </c>
      <c r="N523" t="str">
        <f t="shared" si="25"/>
        <v>Robusta</v>
      </c>
      <c r="O523" t="str">
        <f t="shared" si="26"/>
        <v>Medium</v>
      </c>
      <c r="P523" t="str">
        <f>_xlfn.XLOOKUP(C523,customers!$A$1:$A$1001,customers!$I$1:$I$1001,,0,)</f>
        <v>No</v>
      </c>
    </row>
    <row r="524" spans="1:16" x14ac:dyDescent="0.3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_xlfn.XLOOKUP(C524,customers!$A:$A,customers!$G:$G,,0)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f t="shared" si="24"/>
        <v>29.849999999999998</v>
      </c>
      <c r="N524" t="str">
        <f t="shared" si="25"/>
        <v>Robusta</v>
      </c>
      <c r="O524" t="str">
        <f t="shared" si="26"/>
        <v>Medium</v>
      </c>
      <c r="P524" t="str">
        <f>_xlfn.XLOOKUP(C524,customers!$A$1:$A$1001,customers!$I$1:$I$1001,,0,)</f>
        <v>No</v>
      </c>
    </row>
    <row r="525" spans="1:16" x14ac:dyDescent="0.3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_xlfn.XLOOKUP(C525,customers!$A:$A,customers!$G:$G,,0)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f t="shared" si="24"/>
        <v>29.784999999999997</v>
      </c>
      <c r="N525" t="str">
        <f t="shared" si="25"/>
        <v>Liberica</v>
      </c>
      <c r="O525" t="str">
        <f t="shared" si="26"/>
        <v>Dark</v>
      </c>
      <c r="P525" t="str">
        <f>_xlfn.XLOOKUP(C525,customers!$A$1:$A$1001,customers!$I$1:$I$1001,,0,)</f>
        <v>No</v>
      </c>
    </row>
    <row r="526" spans="1:16" x14ac:dyDescent="0.3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_xlfn.XLOOKUP(C526,customers!$A:$A,customers!$G:$G,,0)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f t="shared" si="24"/>
        <v>72.91</v>
      </c>
      <c r="N526" t="str">
        <f t="shared" si="25"/>
        <v>Liberica</v>
      </c>
      <c r="O526" t="str">
        <f t="shared" si="26"/>
        <v>Light</v>
      </c>
      <c r="P526" t="str">
        <f>_xlfn.XLOOKUP(C526,customers!$A$1:$A$1001,customers!$I$1:$I$1001,,0,)</f>
        <v>No</v>
      </c>
    </row>
    <row r="527" spans="1:16" x14ac:dyDescent="0.3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_xlfn.XLOOKUP(C527,customers!$A:$A,customers!$G:$G,,0)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f t="shared" si="24"/>
        <v>13.424999999999997</v>
      </c>
      <c r="N527" t="str">
        <f t="shared" si="25"/>
        <v>Robusta</v>
      </c>
      <c r="O527" t="str">
        <f t="shared" si="26"/>
        <v>Dark</v>
      </c>
      <c r="P527" t="str">
        <f>_xlfn.XLOOKUP(C527,customers!$A$1:$A$1001,customers!$I$1:$I$1001,,0,)</f>
        <v>Yes</v>
      </c>
    </row>
    <row r="528" spans="1:16" x14ac:dyDescent="0.3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_xlfn.XLOOKUP(C528,customers!$A:$A,customers!$G:$G,,0)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f t="shared" si="24"/>
        <v>126.49999999999999</v>
      </c>
      <c r="N528" t="str">
        <f t="shared" si="25"/>
        <v>Excelsa</v>
      </c>
      <c r="O528" t="str">
        <f t="shared" si="26"/>
        <v>Medium</v>
      </c>
      <c r="P528" t="str">
        <f>_xlfn.XLOOKUP(C528,customers!$A$1:$A$1001,customers!$I$1:$I$1001,,0,)</f>
        <v>Yes</v>
      </c>
    </row>
    <row r="529" spans="1:16" x14ac:dyDescent="0.3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_xlfn.XLOOKUP(C529,customers!$A:$A,customers!$G:$G,,0)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f t="shared" si="24"/>
        <v>41.25</v>
      </c>
      <c r="N529" t="str">
        <f t="shared" si="25"/>
        <v>Excelsa</v>
      </c>
      <c r="O529" t="str">
        <f t="shared" si="26"/>
        <v>Medium</v>
      </c>
      <c r="P529" t="str">
        <f>_xlfn.XLOOKUP(C529,customers!$A$1:$A$1001,customers!$I$1:$I$1001,,0,)</f>
        <v>No</v>
      </c>
    </row>
    <row r="530" spans="1:16" x14ac:dyDescent="0.3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_xlfn.XLOOKUP(C530,customers!$A:$A,customers!$G:$G,,0)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f t="shared" si="24"/>
        <v>53.46</v>
      </c>
      <c r="N530" t="str">
        <f t="shared" si="25"/>
        <v>Excelsa</v>
      </c>
      <c r="O530" t="str">
        <f t="shared" si="26"/>
        <v>Light</v>
      </c>
      <c r="P530" t="str">
        <f>_xlfn.XLOOKUP(C530,customers!$A$1:$A$1001,customers!$I$1:$I$1001,,0,)</f>
        <v>No</v>
      </c>
    </row>
    <row r="531" spans="1:16" x14ac:dyDescent="0.3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_xlfn.XLOOKUP(C531,customers!$A:$A,customers!$G:$G,,0)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f t="shared" si="24"/>
        <v>59.699999999999996</v>
      </c>
      <c r="N531" t="str">
        <f t="shared" si="25"/>
        <v>Robusta</v>
      </c>
      <c r="O531" t="str">
        <f t="shared" si="26"/>
        <v>Medium</v>
      </c>
      <c r="P531" t="str">
        <f>_xlfn.XLOOKUP(C531,customers!$A$1:$A$1001,customers!$I$1:$I$1001,,0,)</f>
        <v>No</v>
      </c>
    </row>
    <row r="532" spans="1:16" x14ac:dyDescent="0.3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_xlfn.XLOOKUP(C532,customers!$A:$A,customers!$G:$G,,0)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f t="shared" si="24"/>
        <v>59.699999999999996</v>
      </c>
      <c r="N532" t="str">
        <f t="shared" si="25"/>
        <v>Robusta</v>
      </c>
      <c r="O532" t="str">
        <f t="shared" si="26"/>
        <v>Medium</v>
      </c>
      <c r="P532" t="str">
        <f>_xlfn.XLOOKUP(C532,customers!$A$1:$A$1001,customers!$I$1:$I$1001,,0,)</f>
        <v>No</v>
      </c>
    </row>
    <row r="533" spans="1:16" x14ac:dyDescent="0.3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_xlfn.XLOOKUP(C533,customers!$A:$A,customers!$G:$G,,0)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f t="shared" si="24"/>
        <v>44.75</v>
      </c>
      <c r="N533" t="str">
        <f t="shared" si="25"/>
        <v>Robusta</v>
      </c>
      <c r="O533" t="str">
        <f t="shared" si="26"/>
        <v>Dark</v>
      </c>
      <c r="P533" t="str">
        <f>_xlfn.XLOOKUP(C533,customers!$A$1:$A$1001,customers!$I$1:$I$1001,,0,)</f>
        <v>No</v>
      </c>
    </row>
    <row r="534" spans="1:16" x14ac:dyDescent="0.3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_xlfn.XLOOKUP(C534,customers!$A:$A,customers!$G:$G,,0)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f t="shared" si="24"/>
        <v>16.5</v>
      </c>
      <c r="N534" t="str">
        <f t="shared" si="25"/>
        <v>Excelsa</v>
      </c>
      <c r="O534" t="str">
        <f t="shared" si="26"/>
        <v>Medium</v>
      </c>
      <c r="P534" t="str">
        <f>_xlfn.XLOOKUP(C534,customers!$A$1:$A$1001,customers!$I$1:$I$1001,,0,)</f>
        <v>Yes</v>
      </c>
    </row>
    <row r="535" spans="1:16" x14ac:dyDescent="0.3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_xlfn.XLOOKUP(C535,customers!$A:$A,customers!$G:$G,,0)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f t="shared" si="24"/>
        <v>21.479999999999997</v>
      </c>
      <c r="N535" t="str">
        <f t="shared" si="25"/>
        <v>Robusta</v>
      </c>
      <c r="O535" t="str">
        <f t="shared" si="26"/>
        <v>Dark</v>
      </c>
      <c r="P535" t="str">
        <f>_xlfn.XLOOKUP(C535,customers!$A$1:$A$1001,customers!$I$1:$I$1001,,0,)</f>
        <v>No</v>
      </c>
    </row>
    <row r="536" spans="1:16" x14ac:dyDescent="0.3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_xlfn.XLOOKUP(C536,customers!$A:$A,customers!$G:$G,,0)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f t="shared" si="24"/>
        <v>45.769999999999996</v>
      </c>
      <c r="N536" t="str">
        <f t="shared" si="25"/>
        <v>Robusta</v>
      </c>
      <c r="O536" t="str">
        <f t="shared" si="26"/>
        <v>Medium</v>
      </c>
      <c r="P536" t="str">
        <f>_xlfn.XLOOKUP(C536,customers!$A$1:$A$1001,customers!$I$1:$I$1001,,0,)</f>
        <v>Yes</v>
      </c>
    </row>
    <row r="537" spans="1:16" x14ac:dyDescent="0.3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_xlfn.XLOOKUP(C537,customers!$A:$A,customers!$G:$G,,0)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f t="shared" si="24"/>
        <v>9.51</v>
      </c>
      <c r="N537" t="str">
        <f t="shared" si="25"/>
        <v>Liberica</v>
      </c>
      <c r="O537" t="str">
        <f t="shared" si="26"/>
        <v>Light</v>
      </c>
      <c r="P537" t="str">
        <f>_xlfn.XLOOKUP(C537,customers!$A$1:$A$1001,customers!$I$1:$I$1001,,0,)</f>
        <v>No</v>
      </c>
    </row>
    <row r="538" spans="1:16" x14ac:dyDescent="0.3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_xlfn.XLOOKUP(C538,customers!$A:$A,customers!$G:$G,,0)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f t="shared" si="24"/>
        <v>8.0549999999999997</v>
      </c>
      <c r="N538" t="str">
        <f t="shared" si="25"/>
        <v>Robusta</v>
      </c>
      <c r="O538" t="str">
        <f t="shared" si="26"/>
        <v>Dark</v>
      </c>
      <c r="P538" t="str">
        <f>_xlfn.XLOOKUP(C538,customers!$A$1:$A$1001,customers!$I$1:$I$1001,,0,)</f>
        <v>Yes</v>
      </c>
    </row>
    <row r="539" spans="1:16" x14ac:dyDescent="0.3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_xlfn.XLOOKUP(C539,customers!$A:$A,customers!$G:$G,,0)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f t="shared" si="24"/>
        <v>111.78</v>
      </c>
      <c r="N539" t="str">
        <f t="shared" si="25"/>
        <v>Excelsa</v>
      </c>
      <c r="O539" t="str">
        <f t="shared" si="26"/>
        <v>Dark</v>
      </c>
      <c r="P539" t="str">
        <f>_xlfn.XLOOKUP(C539,customers!$A$1:$A$1001,customers!$I$1:$I$1001,,0,)</f>
        <v>Yes</v>
      </c>
    </row>
    <row r="540" spans="1:16" x14ac:dyDescent="0.3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_xlfn.XLOOKUP(C540,customers!$A:$A,customers!$G:$G,,0)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f t="shared" si="24"/>
        <v>10.739999999999998</v>
      </c>
      <c r="N540" t="str">
        <f t="shared" si="25"/>
        <v>Robusta</v>
      </c>
      <c r="O540" t="str">
        <f t="shared" si="26"/>
        <v>Dark</v>
      </c>
      <c r="P540" t="str">
        <f>_xlfn.XLOOKUP(C540,customers!$A$1:$A$1001,customers!$I$1:$I$1001,,0,)</f>
        <v>Yes</v>
      </c>
    </row>
    <row r="541" spans="1:16" x14ac:dyDescent="0.3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_xlfn.XLOOKUP(C541,customers!$A:$A,customers!$G:$G,,0)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f t="shared" si="24"/>
        <v>26.849999999999994</v>
      </c>
      <c r="N541" t="str">
        <f t="shared" si="25"/>
        <v>Robusta</v>
      </c>
      <c r="O541" t="str">
        <f t="shared" si="26"/>
        <v>Dark</v>
      </c>
      <c r="P541" t="str">
        <f>_xlfn.XLOOKUP(C541,customers!$A$1:$A$1001,customers!$I$1:$I$1001,,0,)</f>
        <v>No</v>
      </c>
    </row>
    <row r="542" spans="1:16" x14ac:dyDescent="0.3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_xlfn.XLOOKUP(C542,customers!$A:$A,customers!$G:$G,,0)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f t="shared" si="24"/>
        <v>63.4</v>
      </c>
      <c r="N542" t="str">
        <f t="shared" si="25"/>
        <v>Liberica</v>
      </c>
      <c r="O542" t="str">
        <f t="shared" si="26"/>
        <v>Light</v>
      </c>
      <c r="P542" t="str">
        <f>_xlfn.XLOOKUP(C542,customers!$A$1:$A$1001,customers!$I$1:$I$1001,,0,)</f>
        <v>Yes</v>
      </c>
    </row>
    <row r="543" spans="1:16" x14ac:dyDescent="0.3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_xlfn.XLOOKUP(C543,customers!$A:$A,customers!$G:$G,,0)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c r="P543" t="str">
        <f>_xlfn.XLOOKUP(C543,customers!$A$1:$A$1001,customers!$I$1:$I$1001,,0,)</f>
        <v>Yes</v>
      </c>
    </row>
    <row r="544" spans="1:16" x14ac:dyDescent="0.3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_xlfn.XLOOKUP(C544,customers!$A:$A,customers!$G:$G,,0)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Medium</v>
      </c>
      <c r="P544" t="str">
        <f>_xlfn.XLOOKUP(C544,customers!$A$1:$A$1001,customers!$I$1:$I$1001,,0,)</f>
        <v>No</v>
      </c>
    </row>
    <row r="545" spans="1:16" x14ac:dyDescent="0.3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_xlfn.XLOOKUP(C545,customers!$A:$A,customers!$G:$G,,0)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f t="shared" si="24"/>
        <v>54.969999999999992</v>
      </c>
      <c r="N545" t="str">
        <f t="shared" si="25"/>
        <v>Robusta</v>
      </c>
      <c r="O545" t="str">
        <f t="shared" si="26"/>
        <v>Light</v>
      </c>
      <c r="P545" t="str">
        <f>_xlfn.XLOOKUP(C545,customers!$A$1:$A$1001,customers!$I$1:$I$1001,,0,)</f>
        <v>No</v>
      </c>
    </row>
    <row r="546" spans="1:16" x14ac:dyDescent="0.3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_xlfn.XLOOKUP(C546,customers!$A:$A,customers!$G:$G,,0)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f t="shared" si="24"/>
        <v>15.54</v>
      </c>
      <c r="N546" t="str">
        <f t="shared" si="25"/>
        <v>Arabica</v>
      </c>
      <c r="O546" t="str">
        <f t="shared" si="26"/>
        <v>Light</v>
      </c>
      <c r="P546" t="str">
        <f>_xlfn.XLOOKUP(C546,customers!$A$1:$A$1001,customers!$I$1:$I$1001,,0,)</f>
        <v>No</v>
      </c>
    </row>
    <row r="547" spans="1:16" x14ac:dyDescent="0.3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_xlfn.XLOOKUP(C547,customers!$A:$A,customers!$G:$G,,0)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f t="shared" si="24"/>
        <v>15.54</v>
      </c>
      <c r="N547" t="str">
        <f t="shared" si="25"/>
        <v>Liberica</v>
      </c>
      <c r="O547" t="str">
        <f t="shared" si="26"/>
        <v>Dark</v>
      </c>
      <c r="P547" t="str">
        <f>_xlfn.XLOOKUP(C547,customers!$A$1:$A$1001,customers!$I$1:$I$1001,,0,)</f>
        <v>No</v>
      </c>
    </row>
    <row r="548" spans="1:16" x14ac:dyDescent="0.3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_xlfn.XLOOKUP(C548,customers!$A:$A,customers!$G:$G,,0)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f t="shared" si="24"/>
        <v>83.835000000000008</v>
      </c>
      <c r="N548" t="str">
        <f t="shared" si="25"/>
        <v>Excelsa</v>
      </c>
      <c r="O548" t="str">
        <f t="shared" si="26"/>
        <v>Dark</v>
      </c>
      <c r="P548" t="str">
        <f>_xlfn.XLOOKUP(C548,customers!$A$1:$A$1001,customers!$I$1:$I$1001,,0,)</f>
        <v>No</v>
      </c>
    </row>
    <row r="549" spans="1:16" x14ac:dyDescent="0.3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_xlfn.XLOOKUP(C549,customers!$A:$A,customers!$G:$G,,0)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f t="shared" si="24"/>
        <v>10.754999999999999</v>
      </c>
      <c r="N549" t="str">
        <f t="shared" si="25"/>
        <v>Robusta</v>
      </c>
      <c r="O549" t="str">
        <f t="shared" si="26"/>
        <v>Light</v>
      </c>
      <c r="P549" t="str">
        <f>_xlfn.XLOOKUP(C549,customers!$A$1:$A$1001,customers!$I$1:$I$1001,,0,)</f>
        <v>Yes</v>
      </c>
    </row>
    <row r="550" spans="1:16" x14ac:dyDescent="0.3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_xlfn.XLOOKUP(C550,customers!$A:$A,customers!$G:$G,,0)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f t="shared" si="24"/>
        <v>13.365</v>
      </c>
      <c r="N550" t="str">
        <f t="shared" si="25"/>
        <v>Excelsa</v>
      </c>
      <c r="O550" t="str">
        <f t="shared" si="26"/>
        <v>Light</v>
      </c>
      <c r="P550" t="str">
        <f>_xlfn.XLOOKUP(C550,customers!$A$1:$A$1001,customers!$I$1:$I$1001,,0,)</f>
        <v>Yes</v>
      </c>
    </row>
    <row r="551" spans="1:16" x14ac:dyDescent="0.3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_xlfn.XLOOKUP(C551,customers!$A:$A,customers!$G:$G,,0)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f t="shared" si="24"/>
        <v>17.82</v>
      </c>
      <c r="N551" t="str">
        <f t="shared" si="25"/>
        <v>Excelsa</v>
      </c>
      <c r="O551" t="str">
        <f t="shared" si="26"/>
        <v>Light</v>
      </c>
      <c r="P551" t="str">
        <f>_xlfn.XLOOKUP(C551,customers!$A$1:$A$1001,customers!$I$1:$I$1001,,0,)</f>
        <v>Yes</v>
      </c>
    </row>
    <row r="552" spans="1:16" x14ac:dyDescent="0.3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_xlfn.XLOOKUP(C552,customers!$A:$A,customers!$G:$G,,0)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f t="shared" si="24"/>
        <v>23.31</v>
      </c>
      <c r="N552" t="str">
        <f t="shared" si="25"/>
        <v>Liberica</v>
      </c>
      <c r="O552" t="str">
        <f t="shared" si="26"/>
        <v>Dark</v>
      </c>
      <c r="P552" t="str">
        <f>_xlfn.XLOOKUP(C552,customers!$A$1:$A$1001,customers!$I$1:$I$1001,,0,)</f>
        <v>Yes</v>
      </c>
    </row>
    <row r="553" spans="1:16" x14ac:dyDescent="0.3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_xlfn.XLOOKUP(C553,customers!$A:$A,customers!$G:$G,,0)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f t="shared" si="24"/>
        <v>7.29</v>
      </c>
      <c r="N553" t="str">
        <f t="shared" si="25"/>
        <v>Excelsa</v>
      </c>
      <c r="O553" t="str">
        <f t="shared" si="26"/>
        <v>Dark</v>
      </c>
      <c r="P553" t="str">
        <f>_xlfn.XLOOKUP(C553,customers!$A$1:$A$1001,customers!$I$1:$I$1001,,0,)</f>
        <v>No</v>
      </c>
    </row>
    <row r="554" spans="1:16" x14ac:dyDescent="0.3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_xlfn.XLOOKUP(C554,customers!$A:$A,customers!$G:$G,,0)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f t="shared" si="24"/>
        <v>17.82</v>
      </c>
      <c r="N554" t="str">
        <f t="shared" si="25"/>
        <v>Excelsa</v>
      </c>
      <c r="O554" t="str">
        <f t="shared" si="26"/>
        <v>Light</v>
      </c>
      <c r="P554" t="str">
        <f>_xlfn.XLOOKUP(C554,customers!$A$1:$A$1001,customers!$I$1:$I$1001,,0,)</f>
        <v>Yes</v>
      </c>
    </row>
    <row r="555" spans="1:16" x14ac:dyDescent="0.3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_xlfn.XLOOKUP(C555,customers!$A:$A,customers!$G:$G,,0)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f t="shared" si="24"/>
        <v>68.75</v>
      </c>
      <c r="N555" t="str">
        <f t="shared" si="25"/>
        <v>Excelsa</v>
      </c>
      <c r="O555" t="str">
        <f t="shared" si="26"/>
        <v>Medium</v>
      </c>
      <c r="P555" t="str">
        <f>_xlfn.XLOOKUP(C555,customers!$A$1:$A$1001,customers!$I$1:$I$1001,,0,)</f>
        <v>No</v>
      </c>
    </row>
    <row r="556" spans="1:16" x14ac:dyDescent="0.3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_xlfn.XLOOKUP(C556,customers!$A:$A,customers!$G:$G,,0)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f t="shared" si="24"/>
        <v>54.969999999999992</v>
      </c>
      <c r="N556" t="str">
        <f t="shared" si="25"/>
        <v>Robusta</v>
      </c>
      <c r="O556" t="str">
        <f t="shared" si="26"/>
        <v>Light</v>
      </c>
      <c r="P556" t="str">
        <f>_xlfn.XLOOKUP(C556,customers!$A$1:$A$1001,customers!$I$1:$I$1001,,0,)</f>
        <v>Yes</v>
      </c>
    </row>
    <row r="557" spans="1:16" x14ac:dyDescent="0.3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_xlfn.XLOOKUP(C557,customers!$A:$A,customers!$G:$G,,0)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f t="shared" si="24"/>
        <v>82.5</v>
      </c>
      <c r="N557" t="str">
        <f t="shared" si="25"/>
        <v>Excelsa</v>
      </c>
      <c r="O557" t="str">
        <f t="shared" si="26"/>
        <v>Medium</v>
      </c>
      <c r="P557" t="str">
        <f>_xlfn.XLOOKUP(C557,customers!$A$1:$A$1001,customers!$I$1:$I$1001,,0,)</f>
        <v>No</v>
      </c>
    </row>
    <row r="558" spans="1:16" x14ac:dyDescent="0.3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_xlfn.XLOOKUP(C558,customers!$A:$A,customers!$G:$G,,0)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f t="shared" si="24"/>
        <v>8.73</v>
      </c>
      <c r="N558" t="str">
        <f t="shared" si="25"/>
        <v>Liberica</v>
      </c>
      <c r="O558" t="str">
        <f t="shared" si="26"/>
        <v>Medium</v>
      </c>
      <c r="P558" t="str">
        <f>_xlfn.XLOOKUP(C558,customers!$A$1:$A$1001,customers!$I$1:$I$1001,,0,)</f>
        <v>Yes</v>
      </c>
    </row>
    <row r="559" spans="1:16" x14ac:dyDescent="0.3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_xlfn.XLOOKUP(C559,customers!$A:$A,customers!$G:$G,,0)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f t="shared" si="24"/>
        <v>59.4</v>
      </c>
      <c r="N559" t="str">
        <f t="shared" si="25"/>
        <v>Excelsa</v>
      </c>
      <c r="O559" t="str">
        <f t="shared" si="26"/>
        <v>Light</v>
      </c>
      <c r="P559" t="str">
        <f>_xlfn.XLOOKUP(C559,customers!$A$1:$A$1001,customers!$I$1:$I$1001,,0,)</f>
        <v>Yes</v>
      </c>
    </row>
    <row r="560" spans="1:16" x14ac:dyDescent="0.3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_xlfn.XLOOKUP(C560,customers!$A:$A,customers!$G:$G,,0)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f t="shared" si="24"/>
        <v>15.54</v>
      </c>
      <c r="N560" t="str">
        <f t="shared" si="25"/>
        <v>Liberica</v>
      </c>
      <c r="O560" t="str">
        <f t="shared" si="26"/>
        <v>Dark</v>
      </c>
      <c r="P560" t="str">
        <f>_xlfn.XLOOKUP(C560,customers!$A$1:$A$1001,customers!$I$1:$I$1001,,0,)</f>
        <v>Yes</v>
      </c>
    </row>
    <row r="561" spans="1:16" x14ac:dyDescent="0.3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_xlfn.XLOOKUP(C561,customers!$A:$A,customers!$G:$G,,0)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Light</v>
      </c>
      <c r="P561" t="str">
        <f>_xlfn.XLOOKUP(C561,customers!$A$1:$A$1001,customers!$I$1:$I$1001,,0,)</f>
        <v>Yes</v>
      </c>
    </row>
    <row r="562" spans="1:16" x14ac:dyDescent="0.3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_xlfn.XLOOKUP(C562,customers!$A:$A,customers!$G:$G,,0)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f t="shared" si="24"/>
        <v>189.74999999999997</v>
      </c>
      <c r="N562" t="str">
        <f t="shared" si="25"/>
        <v>Excelsa</v>
      </c>
      <c r="O562" t="str">
        <f t="shared" si="26"/>
        <v>Medium</v>
      </c>
      <c r="P562" t="str">
        <f>_xlfn.XLOOKUP(C562,customers!$A$1:$A$1001,customers!$I$1:$I$1001,,0,)</f>
        <v>Yes</v>
      </c>
    </row>
    <row r="563" spans="1:16" x14ac:dyDescent="0.3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_xlfn.XLOOKUP(C563,customers!$A:$A,customers!$G:$G,,0)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c r="P563" t="str">
        <f>_xlfn.XLOOKUP(C563,customers!$A$1:$A$1001,customers!$I$1:$I$1001,,0,)</f>
        <v>Yes</v>
      </c>
    </row>
    <row r="564" spans="1:16" x14ac:dyDescent="0.3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_xlfn.XLOOKUP(C564,customers!$A:$A,customers!$G:$G,,0)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f t="shared" si="24"/>
        <v>28.53</v>
      </c>
      <c r="N564" t="str">
        <f t="shared" si="25"/>
        <v>Liberica</v>
      </c>
      <c r="O564" t="str">
        <f t="shared" si="26"/>
        <v>Light</v>
      </c>
      <c r="P564" t="str">
        <f>_xlfn.XLOOKUP(C564,customers!$A$1:$A$1001,customers!$I$1:$I$1001,,0,)</f>
        <v>No</v>
      </c>
    </row>
    <row r="565" spans="1:16" x14ac:dyDescent="0.3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_xlfn.XLOOKUP(C565,customers!$A:$A,customers!$G:$G,,0)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f t="shared" si="24"/>
        <v>82.5</v>
      </c>
      <c r="N565" t="str">
        <f t="shared" si="25"/>
        <v>Excelsa</v>
      </c>
      <c r="O565" t="str">
        <f t="shared" si="26"/>
        <v>Medium</v>
      </c>
      <c r="P565" t="str">
        <f>_xlfn.XLOOKUP(C565,customers!$A$1:$A$1001,customers!$I$1:$I$1001,,0,)</f>
        <v>No</v>
      </c>
    </row>
    <row r="566" spans="1:16" x14ac:dyDescent="0.3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_xlfn.XLOOKUP(C566,customers!$A:$A,customers!$G:$G,,0)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f t="shared" si="24"/>
        <v>14.339999999999998</v>
      </c>
      <c r="N566" t="str">
        <f t="shared" si="25"/>
        <v>Robusta</v>
      </c>
      <c r="O566" t="str">
        <f t="shared" si="26"/>
        <v>Light</v>
      </c>
      <c r="P566" t="str">
        <f>_xlfn.XLOOKUP(C566,customers!$A$1:$A$1001,customers!$I$1:$I$1001,,0,)</f>
        <v>No</v>
      </c>
    </row>
    <row r="567" spans="1:16" x14ac:dyDescent="0.3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_xlfn.XLOOKUP(C567,customers!$A:$A,customers!$G:$G,,0)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f t="shared" si="24"/>
        <v>82.339999999999989</v>
      </c>
      <c r="N567" t="str">
        <f t="shared" si="25"/>
        <v>Robusta</v>
      </c>
      <c r="O567" t="str">
        <f t="shared" si="26"/>
        <v>Dark</v>
      </c>
      <c r="P567" t="str">
        <f>_xlfn.XLOOKUP(C567,customers!$A$1:$A$1001,customers!$I$1:$I$1001,,0,)</f>
        <v>No</v>
      </c>
    </row>
    <row r="568" spans="1:16" x14ac:dyDescent="0.3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_xlfn.XLOOKUP(C568,customers!$A:$A,customers!$G:$G,,0)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Medium</v>
      </c>
      <c r="P568" t="str">
        <f>_xlfn.XLOOKUP(C568,customers!$A$1:$A$1001,customers!$I$1:$I$1001,,0,)</f>
        <v>Yes</v>
      </c>
    </row>
    <row r="569" spans="1:16" x14ac:dyDescent="0.3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_xlfn.XLOOKUP(C569,customers!$A:$A,customers!$G:$G,,0)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f t="shared" si="24"/>
        <v>164.90999999999997</v>
      </c>
      <c r="N569" t="str">
        <f t="shared" si="25"/>
        <v>Robusta</v>
      </c>
      <c r="O569" t="str">
        <f t="shared" si="26"/>
        <v>Light</v>
      </c>
      <c r="P569" t="str">
        <f>_xlfn.XLOOKUP(C569,customers!$A$1:$A$1001,customers!$I$1:$I$1001,,0,)</f>
        <v>No</v>
      </c>
    </row>
    <row r="570" spans="1:16" x14ac:dyDescent="0.3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_xlfn.XLOOKUP(C570,customers!$A:$A,customers!$G:$G,,0)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f t="shared" si="24"/>
        <v>19.02</v>
      </c>
      <c r="N570" t="str">
        <f t="shared" si="25"/>
        <v>Liberica</v>
      </c>
      <c r="O570" t="str">
        <f t="shared" si="26"/>
        <v>Light</v>
      </c>
      <c r="P570" t="str">
        <f>_xlfn.XLOOKUP(C570,customers!$A$1:$A$1001,customers!$I$1:$I$1001,,0,)</f>
        <v>Yes</v>
      </c>
    </row>
    <row r="571" spans="1:16" x14ac:dyDescent="0.3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_xlfn.XLOOKUP(C571,customers!$A:$A,customers!$G:$G,,0)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c r="P571" t="str">
        <f>_xlfn.XLOOKUP(C571,customers!$A$1:$A$1001,customers!$I$1:$I$1001,,0,)</f>
        <v>No</v>
      </c>
    </row>
    <row r="572" spans="1:16" x14ac:dyDescent="0.3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_xlfn.XLOOKUP(C572,customers!$A:$A,customers!$G:$G,,0)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f t="shared" si="24"/>
        <v>27</v>
      </c>
      <c r="N572" t="str">
        <f t="shared" si="25"/>
        <v>Arabica</v>
      </c>
      <c r="O572" t="str">
        <f t="shared" si="26"/>
        <v>Medium</v>
      </c>
      <c r="P572" t="str">
        <f>_xlfn.XLOOKUP(C572,customers!$A$1:$A$1001,customers!$I$1:$I$1001,,0,)</f>
        <v>No</v>
      </c>
    </row>
    <row r="573" spans="1:16" x14ac:dyDescent="0.3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_xlfn.XLOOKUP(C573,customers!$A:$A,customers!$G:$G,,0)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f t="shared" si="24"/>
        <v>35.64</v>
      </c>
      <c r="N573" t="str">
        <f t="shared" si="25"/>
        <v>Excelsa</v>
      </c>
      <c r="O573" t="str">
        <f t="shared" si="26"/>
        <v>Light</v>
      </c>
      <c r="P573" t="str">
        <f>_xlfn.XLOOKUP(C573,customers!$A$1:$A$1001,customers!$I$1:$I$1001,,0,)</f>
        <v>No</v>
      </c>
    </row>
    <row r="574" spans="1:16" x14ac:dyDescent="0.3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_xlfn.XLOOKUP(C574,customers!$A:$A,customers!$G:$G,,0)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c r="P574" t="str">
        <f>_xlfn.XLOOKUP(C574,customers!$A$1:$A$1001,customers!$I$1:$I$1001,,0,)</f>
        <v>Yes</v>
      </c>
    </row>
    <row r="575" spans="1:16" x14ac:dyDescent="0.3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_xlfn.XLOOKUP(C575,customers!$A:$A,customers!$G:$G,,0)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f t="shared" si="24"/>
        <v>67.5</v>
      </c>
      <c r="N575" t="str">
        <f t="shared" si="25"/>
        <v>Arabica</v>
      </c>
      <c r="O575" t="str">
        <f t="shared" si="26"/>
        <v>Medium</v>
      </c>
      <c r="P575" t="str">
        <f>_xlfn.XLOOKUP(C575,customers!$A$1:$A$1001,customers!$I$1:$I$1001,,0,)</f>
        <v>No</v>
      </c>
    </row>
    <row r="576" spans="1:16" x14ac:dyDescent="0.3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_xlfn.XLOOKUP(C576,customers!$A:$A,customers!$G:$G,,0)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f t="shared" si="24"/>
        <v>21.509999999999998</v>
      </c>
      <c r="N576" t="str">
        <f t="shared" si="25"/>
        <v>Robusta</v>
      </c>
      <c r="O576" t="str">
        <f t="shared" si="26"/>
        <v>Light</v>
      </c>
      <c r="P576" t="str">
        <f>_xlfn.XLOOKUP(C576,customers!$A$1:$A$1001,customers!$I$1:$I$1001,,0,)</f>
        <v>Yes</v>
      </c>
    </row>
    <row r="577" spans="1:16" x14ac:dyDescent="0.3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_xlfn.XLOOKUP(C577,customers!$A:$A,customers!$G:$G,,0)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f t="shared" si="24"/>
        <v>66.929999999999993</v>
      </c>
      <c r="N577" t="str">
        <f t="shared" si="25"/>
        <v>Liberica</v>
      </c>
      <c r="O577" t="str">
        <f t="shared" si="26"/>
        <v>Medium</v>
      </c>
      <c r="P577" t="str">
        <f>_xlfn.XLOOKUP(C577,customers!$A$1:$A$1001,customers!$I$1:$I$1001,,0,)</f>
        <v>No</v>
      </c>
    </row>
    <row r="578" spans="1:16" x14ac:dyDescent="0.3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_xlfn.XLOOKUP(C578,customers!$A:$A,customers!$G:$G,,0)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c r="P578" t="str">
        <f>_xlfn.XLOOKUP(C578,customers!$A$1:$A$1001,customers!$I$1:$I$1001,,0,)</f>
        <v>No</v>
      </c>
    </row>
    <row r="579" spans="1:16" x14ac:dyDescent="0.3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_xlfn.XLOOKUP(C579,customers!$A:$A,customers!$G:$G,,0)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f t="shared" ref="M579:M642" si="27">L579*E579</f>
        <v>58.2</v>
      </c>
      <c r="N579" t="str">
        <f t="shared" ref="N579:N642" si="28">IF(I579="Rob","Robusta",IF(I579="Ara","Arabica",IF(I579="Exc","Excelsa",IF(I579="Lib","Liberica",""))))</f>
        <v>Liberica</v>
      </c>
      <c r="O579" t="str">
        <f t="shared" ref="O579:O642" si="29">IF(J579="L","Light",IF(J579="M","Medium",IF(J579="D","Dark","")))</f>
        <v>Medium</v>
      </c>
      <c r="P579" t="str">
        <f>_xlfn.XLOOKUP(C579,customers!$A$1:$A$1001,customers!$I$1:$I$1001,,0,)</f>
        <v>No</v>
      </c>
    </row>
    <row r="580" spans="1:16" x14ac:dyDescent="0.3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_xlfn.XLOOKUP(C580,customers!$A:$A,customers!$G:$G,,0)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f t="shared" si="27"/>
        <v>13.365</v>
      </c>
      <c r="N580" t="str">
        <f t="shared" si="28"/>
        <v>Excelsa</v>
      </c>
      <c r="O580" t="str">
        <f t="shared" si="29"/>
        <v>Light</v>
      </c>
      <c r="P580" t="str">
        <f>_xlfn.XLOOKUP(C580,customers!$A$1:$A$1001,customers!$I$1:$I$1001,,0,)</f>
        <v>No</v>
      </c>
    </row>
    <row r="581" spans="1:16" x14ac:dyDescent="0.3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_xlfn.XLOOKUP(C581,customers!$A:$A,customers!$G:$G,,0)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Medium</v>
      </c>
      <c r="P581" t="str">
        <f>_xlfn.XLOOKUP(C581,customers!$A$1:$A$1001,customers!$I$1:$I$1001,,0,)</f>
        <v>No</v>
      </c>
    </row>
    <row r="582" spans="1:16" x14ac:dyDescent="0.3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_xlfn.XLOOKUP(C582,customers!$A:$A,customers!$G:$G,,0)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f t="shared" si="27"/>
        <v>44.55</v>
      </c>
      <c r="N582" t="str">
        <f t="shared" si="28"/>
        <v>Excelsa</v>
      </c>
      <c r="O582" t="str">
        <f t="shared" si="29"/>
        <v>Light</v>
      </c>
      <c r="P582" t="str">
        <f>_xlfn.XLOOKUP(C582,customers!$A$1:$A$1001,customers!$I$1:$I$1001,,0,)</f>
        <v>Yes</v>
      </c>
    </row>
    <row r="583" spans="1:16" x14ac:dyDescent="0.3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_xlfn.XLOOKUP(C583,customers!$A:$A,customers!$G:$G,,0)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f t="shared" si="27"/>
        <v>44.55</v>
      </c>
      <c r="N583" t="str">
        <f t="shared" si="28"/>
        <v>Excelsa</v>
      </c>
      <c r="O583" t="str">
        <f t="shared" si="29"/>
        <v>Light</v>
      </c>
      <c r="P583" t="str">
        <f>_xlfn.XLOOKUP(C583,customers!$A$1:$A$1001,customers!$I$1:$I$1001,,0,)</f>
        <v>Yes</v>
      </c>
    </row>
    <row r="584" spans="1:16" x14ac:dyDescent="0.3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_xlfn.XLOOKUP(C584,customers!$A:$A,customers!$G:$G,,0)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f t="shared" si="27"/>
        <v>60.75</v>
      </c>
      <c r="N584" t="str">
        <f t="shared" si="28"/>
        <v>Excelsa</v>
      </c>
      <c r="O584" t="str">
        <f t="shared" si="29"/>
        <v>Dark</v>
      </c>
      <c r="P584" t="str">
        <f>_xlfn.XLOOKUP(C584,customers!$A$1:$A$1001,customers!$I$1:$I$1001,,0,)</f>
        <v>No</v>
      </c>
    </row>
    <row r="585" spans="1:16" x14ac:dyDescent="0.3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_xlfn.XLOOKUP(C585,customers!$A:$A,customers!$G:$G,,0)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f t="shared" si="27"/>
        <v>3.5849999999999995</v>
      </c>
      <c r="N585" t="str">
        <f t="shared" si="28"/>
        <v>Robusta</v>
      </c>
      <c r="O585" t="str">
        <f t="shared" si="29"/>
        <v>Light</v>
      </c>
      <c r="P585" t="str">
        <f>_xlfn.XLOOKUP(C585,customers!$A$1:$A$1001,customers!$I$1:$I$1001,,0,)</f>
        <v>Yes</v>
      </c>
    </row>
    <row r="586" spans="1:16" x14ac:dyDescent="0.3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_xlfn.XLOOKUP(C586,customers!$A:$A,customers!$G:$G,,0)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f t="shared" si="27"/>
        <v>21.509999999999998</v>
      </c>
      <c r="N586" t="str">
        <f t="shared" si="28"/>
        <v>Robusta</v>
      </c>
      <c r="O586" t="str">
        <f t="shared" si="29"/>
        <v>Light</v>
      </c>
      <c r="P586" t="str">
        <f>_xlfn.XLOOKUP(C586,customers!$A$1:$A$1001,customers!$I$1:$I$1001,,0,)</f>
        <v>No</v>
      </c>
    </row>
    <row r="587" spans="1:16" x14ac:dyDescent="0.3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_xlfn.XLOOKUP(C587,customers!$A:$A,customers!$G:$G,,0)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f t="shared" si="27"/>
        <v>16.5</v>
      </c>
      <c r="N587" t="str">
        <f t="shared" si="28"/>
        <v>Excelsa</v>
      </c>
      <c r="O587" t="str">
        <f t="shared" si="29"/>
        <v>Medium</v>
      </c>
      <c r="P587" t="str">
        <f>_xlfn.XLOOKUP(C587,customers!$A$1:$A$1001,customers!$I$1:$I$1001,,0,)</f>
        <v>Yes</v>
      </c>
    </row>
    <row r="588" spans="1:16" x14ac:dyDescent="0.3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_xlfn.XLOOKUP(C588,customers!$A:$A,customers!$G:$G,,0)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f t="shared" si="27"/>
        <v>82.454999999999984</v>
      </c>
      <c r="N588" t="str">
        <f t="shared" si="28"/>
        <v>Robusta</v>
      </c>
      <c r="O588" t="str">
        <f t="shared" si="29"/>
        <v>Light</v>
      </c>
      <c r="P588" t="str">
        <f>_xlfn.XLOOKUP(C588,customers!$A$1:$A$1001,customers!$I$1:$I$1001,,0,)</f>
        <v>No</v>
      </c>
    </row>
    <row r="589" spans="1:16" x14ac:dyDescent="0.3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_xlfn.XLOOKUP(C589,customers!$A:$A,customers!$G:$G,,0)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f t="shared" si="27"/>
        <v>7.77</v>
      </c>
      <c r="N589" t="str">
        <f t="shared" si="28"/>
        <v>Liberica</v>
      </c>
      <c r="O589" t="str">
        <f t="shared" si="29"/>
        <v>Dark</v>
      </c>
      <c r="P589" t="str">
        <f>_xlfn.XLOOKUP(C589,customers!$A$1:$A$1001,customers!$I$1:$I$1001,,0,)</f>
        <v>Yes</v>
      </c>
    </row>
    <row r="590" spans="1:16" x14ac:dyDescent="0.3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_xlfn.XLOOKUP(C590,customers!$A:$A,customers!$G:$G,,0)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f t="shared" si="27"/>
        <v>11.94</v>
      </c>
      <c r="N590" t="str">
        <f t="shared" si="28"/>
        <v>Robusta</v>
      </c>
      <c r="O590" t="str">
        <f t="shared" si="29"/>
        <v>Medium</v>
      </c>
      <c r="P590" t="str">
        <f>_xlfn.XLOOKUP(C590,customers!$A$1:$A$1001,customers!$I$1:$I$1001,,0,)</f>
        <v>Yes</v>
      </c>
    </row>
    <row r="591" spans="1:16" x14ac:dyDescent="0.3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_xlfn.XLOOKUP(C591,customers!$A:$A,customers!$G:$G,,0)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f t="shared" si="27"/>
        <v>204.92999999999995</v>
      </c>
      <c r="N591" t="str">
        <f t="shared" si="28"/>
        <v>Excelsa</v>
      </c>
      <c r="O591" t="str">
        <f t="shared" si="29"/>
        <v>Light</v>
      </c>
      <c r="P591" t="str">
        <f>_xlfn.XLOOKUP(C591,customers!$A$1:$A$1001,customers!$I$1:$I$1001,,0,)</f>
        <v>No</v>
      </c>
    </row>
    <row r="592" spans="1:16" x14ac:dyDescent="0.3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_xlfn.XLOOKUP(C592,customers!$A:$A,customers!$G:$G,,0)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f t="shared" si="27"/>
        <v>63.249999999999993</v>
      </c>
      <c r="N592" t="str">
        <f t="shared" si="28"/>
        <v>Excelsa</v>
      </c>
      <c r="O592" t="str">
        <f t="shared" si="29"/>
        <v>Medium</v>
      </c>
      <c r="P592" t="str">
        <f>_xlfn.XLOOKUP(C592,customers!$A$1:$A$1001,customers!$I$1:$I$1001,,0,)</f>
        <v>Yes</v>
      </c>
    </row>
    <row r="593" spans="1:16" x14ac:dyDescent="0.3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_xlfn.XLOOKUP(C593,customers!$A:$A,customers!$G:$G,,0)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f t="shared" si="27"/>
        <v>8.0549999999999997</v>
      </c>
      <c r="N593" t="str">
        <f t="shared" si="28"/>
        <v>Robusta</v>
      </c>
      <c r="O593" t="str">
        <f t="shared" si="29"/>
        <v>Dark</v>
      </c>
      <c r="P593" t="str">
        <f>_xlfn.XLOOKUP(C593,customers!$A$1:$A$1001,customers!$I$1:$I$1001,,0,)</f>
        <v>Yes</v>
      </c>
    </row>
    <row r="594" spans="1:16" x14ac:dyDescent="0.3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_xlfn.XLOOKUP(C594,customers!$A:$A,customers!$G:$G,,0)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Medium</v>
      </c>
      <c r="P594" t="str">
        <f>_xlfn.XLOOKUP(C594,customers!$A$1:$A$1001,customers!$I$1:$I$1001,,0,)</f>
        <v>No</v>
      </c>
    </row>
    <row r="595" spans="1:16" x14ac:dyDescent="0.3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_xlfn.XLOOKUP(C595,customers!$A:$A,customers!$G:$G,,0)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f t="shared" si="27"/>
        <v>27.945</v>
      </c>
      <c r="N595" t="str">
        <f t="shared" si="28"/>
        <v>Excelsa</v>
      </c>
      <c r="O595" t="str">
        <f t="shared" si="29"/>
        <v>Dark</v>
      </c>
      <c r="P595" t="str">
        <f>_xlfn.XLOOKUP(C595,customers!$A$1:$A$1001,customers!$I$1:$I$1001,,0,)</f>
        <v>Yes</v>
      </c>
    </row>
    <row r="596" spans="1:16" x14ac:dyDescent="0.3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_xlfn.XLOOKUP(C596,customers!$A:$A,customers!$G:$G,,0)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Light</v>
      </c>
      <c r="P596" t="str">
        <f>_xlfn.XLOOKUP(C596,customers!$A$1:$A$1001,customers!$I$1:$I$1001,,0,)</f>
        <v>No</v>
      </c>
    </row>
    <row r="597" spans="1:16" x14ac:dyDescent="0.3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_xlfn.XLOOKUP(C597,customers!$A:$A,customers!$G:$G,,0)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f t="shared" si="27"/>
        <v>14.85</v>
      </c>
      <c r="N597" t="str">
        <f t="shared" si="28"/>
        <v>Excelsa</v>
      </c>
      <c r="O597" t="str">
        <f t="shared" si="29"/>
        <v>Light</v>
      </c>
      <c r="P597" t="str">
        <f>_xlfn.XLOOKUP(C597,customers!$A$1:$A$1001,customers!$I$1:$I$1001,,0,)</f>
        <v>No</v>
      </c>
    </row>
    <row r="598" spans="1:16" x14ac:dyDescent="0.3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_xlfn.XLOOKUP(C598,customers!$A:$A,customers!$G:$G,,0)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Medium</v>
      </c>
      <c r="P598" t="str">
        <f>_xlfn.XLOOKUP(C598,customers!$A$1:$A$1001,customers!$I$1:$I$1001,,0,)</f>
        <v>No</v>
      </c>
    </row>
    <row r="599" spans="1:16" x14ac:dyDescent="0.3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_xlfn.XLOOKUP(C599,customers!$A:$A,customers!$G:$G,,0)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f t="shared" si="27"/>
        <v>145.82</v>
      </c>
      <c r="N599" t="str">
        <f t="shared" si="28"/>
        <v>Liberica</v>
      </c>
      <c r="O599" t="str">
        <f t="shared" si="29"/>
        <v>Light</v>
      </c>
      <c r="P599" t="str">
        <f>_xlfn.XLOOKUP(C599,customers!$A$1:$A$1001,customers!$I$1:$I$1001,,0,)</f>
        <v>Yes</v>
      </c>
    </row>
    <row r="600" spans="1:16" x14ac:dyDescent="0.3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_xlfn.XLOOKUP(C600,customers!$A:$A,customers!$G:$G,,0)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f t="shared" si="27"/>
        <v>11.94</v>
      </c>
      <c r="N600" t="str">
        <f t="shared" si="28"/>
        <v>Robusta</v>
      </c>
      <c r="O600" t="str">
        <f t="shared" si="29"/>
        <v>Medium</v>
      </c>
      <c r="P600" t="str">
        <f>_xlfn.XLOOKUP(C600,customers!$A$1:$A$1001,customers!$I$1:$I$1001,,0,)</f>
        <v>Yes</v>
      </c>
    </row>
    <row r="601" spans="1:16" x14ac:dyDescent="0.3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_xlfn.XLOOKUP(C601,customers!$A:$A,customers!$G:$G,,0)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c r="P601" t="str">
        <f>_xlfn.XLOOKUP(C601,customers!$A$1:$A$1001,customers!$I$1:$I$1001,,0,)</f>
        <v>Yes</v>
      </c>
    </row>
    <row r="602" spans="1:16" x14ac:dyDescent="0.3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_xlfn.XLOOKUP(C602,customers!$A:$A,customers!$G:$G,,0)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f t="shared" si="27"/>
        <v>7.77</v>
      </c>
      <c r="N602" t="str">
        <f t="shared" si="28"/>
        <v>Liberica</v>
      </c>
      <c r="O602" t="str">
        <f t="shared" si="29"/>
        <v>Dark</v>
      </c>
      <c r="P602" t="str">
        <f>_xlfn.XLOOKUP(C602,customers!$A$1:$A$1001,customers!$I$1:$I$1001,,0,)</f>
        <v>No</v>
      </c>
    </row>
    <row r="603" spans="1:16" x14ac:dyDescent="0.3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_xlfn.XLOOKUP(C603,customers!$A:$A,customers!$G:$G,,0)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f t="shared" si="27"/>
        <v>109.93999999999998</v>
      </c>
      <c r="N603" t="str">
        <f t="shared" si="28"/>
        <v>Robusta</v>
      </c>
      <c r="O603" t="str">
        <f t="shared" si="29"/>
        <v>Light</v>
      </c>
      <c r="P603" t="str">
        <f>_xlfn.XLOOKUP(C603,customers!$A$1:$A$1001,customers!$I$1:$I$1001,,0,)</f>
        <v>Yes</v>
      </c>
    </row>
    <row r="604" spans="1:16" x14ac:dyDescent="0.3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_xlfn.XLOOKUP(C604,customers!$A:$A,customers!$G:$G,,0)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f t="shared" si="27"/>
        <v>22.274999999999999</v>
      </c>
      <c r="N604" t="str">
        <f t="shared" si="28"/>
        <v>Excelsa</v>
      </c>
      <c r="O604" t="str">
        <f t="shared" si="29"/>
        <v>Light</v>
      </c>
      <c r="P604" t="str">
        <f>_xlfn.XLOOKUP(C604,customers!$A$1:$A$1001,customers!$I$1:$I$1001,,0,)</f>
        <v>Yes</v>
      </c>
    </row>
    <row r="605" spans="1:16" x14ac:dyDescent="0.3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_xlfn.XLOOKUP(C605,customers!$A:$A,customers!$G:$G,,0)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f t="shared" si="27"/>
        <v>8.9550000000000001</v>
      </c>
      <c r="N605" t="str">
        <f t="shared" si="28"/>
        <v>Robusta</v>
      </c>
      <c r="O605" t="str">
        <f t="shared" si="29"/>
        <v>Medium</v>
      </c>
      <c r="P605" t="str">
        <f>_xlfn.XLOOKUP(C605,customers!$A$1:$A$1001,customers!$I$1:$I$1001,,0,)</f>
        <v>No</v>
      </c>
    </row>
    <row r="606" spans="1:16" x14ac:dyDescent="0.3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_xlfn.XLOOKUP(C606,customers!$A:$A,customers!$G:$G,,0)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f t="shared" si="27"/>
        <v>119.13999999999999</v>
      </c>
      <c r="N606" t="str">
        <f t="shared" si="28"/>
        <v>Liberica</v>
      </c>
      <c r="O606" t="str">
        <f t="shared" si="29"/>
        <v>Dark</v>
      </c>
      <c r="P606" t="str">
        <f>_xlfn.XLOOKUP(C606,customers!$A$1:$A$1001,customers!$I$1:$I$1001,,0,)</f>
        <v>No</v>
      </c>
    </row>
    <row r="607" spans="1:16" x14ac:dyDescent="0.3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_xlfn.XLOOKUP(C607,customers!$A:$A,customers!$G:$G,,0)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Light</v>
      </c>
      <c r="P607" t="str">
        <f>_xlfn.XLOOKUP(C607,customers!$A$1:$A$1001,customers!$I$1:$I$1001,,0,)</f>
        <v>Yes</v>
      </c>
    </row>
    <row r="608" spans="1:16" x14ac:dyDescent="0.3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_xlfn.XLOOKUP(C608,customers!$A:$A,customers!$G:$G,,0)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f t="shared" si="27"/>
        <v>109.36499999999999</v>
      </c>
      <c r="N608" t="str">
        <f t="shared" si="28"/>
        <v>Liberica</v>
      </c>
      <c r="O608" t="str">
        <f t="shared" si="29"/>
        <v>Light</v>
      </c>
      <c r="P608" t="str">
        <f>_xlfn.XLOOKUP(C608,customers!$A$1:$A$1001,customers!$I$1:$I$1001,,0,)</f>
        <v>Yes</v>
      </c>
    </row>
    <row r="609" spans="1:16" x14ac:dyDescent="0.3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_xlfn.XLOOKUP(C609,customers!$A:$A,customers!$G:$G,,0)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f t="shared" si="27"/>
        <v>3.645</v>
      </c>
      <c r="N609" t="str">
        <f t="shared" si="28"/>
        <v>Excelsa</v>
      </c>
      <c r="O609" t="str">
        <f t="shared" si="29"/>
        <v>Dark</v>
      </c>
      <c r="P609" t="str">
        <f>_xlfn.XLOOKUP(C609,customers!$A$1:$A$1001,customers!$I$1:$I$1001,,0,)</f>
        <v>Yes</v>
      </c>
    </row>
    <row r="610" spans="1:16" x14ac:dyDescent="0.3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_xlfn.XLOOKUP(C610,customers!$A:$A,customers!$G:$G,,0)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f t="shared" si="27"/>
        <v>55.89</v>
      </c>
      <c r="N610" t="str">
        <f t="shared" si="28"/>
        <v>Excelsa</v>
      </c>
      <c r="O610" t="str">
        <f t="shared" si="29"/>
        <v>Dark</v>
      </c>
      <c r="P610" t="str">
        <f>_xlfn.XLOOKUP(C610,customers!$A$1:$A$1001,customers!$I$1:$I$1001,,0,)</f>
        <v>No</v>
      </c>
    </row>
    <row r="611" spans="1:16" x14ac:dyDescent="0.3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_xlfn.XLOOKUP(C611,customers!$A:$A,customers!$G:$G,,0)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f t="shared" si="27"/>
        <v>26.19</v>
      </c>
      <c r="N611" t="str">
        <f t="shared" si="28"/>
        <v>Liberica</v>
      </c>
      <c r="O611" t="str">
        <f t="shared" si="29"/>
        <v>Medium</v>
      </c>
      <c r="P611" t="str">
        <f>_xlfn.XLOOKUP(C611,customers!$A$1:$A$1001,customers!$I$1:$I$1001,,0,)</f>
        <v>Yes</v>
      </c>
    </row>
    <row r="612" spans="1:16" x14ac:dyDescent="0.3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_xlfn.XLOOKUP(C612,customers!$A:$A,customers!$G:$G,,0)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f t="shared" si="27"/>
        <v>39.799999999999997</v>
      </c>
      <c r="N612" t="str">
        <f t="shared" si="28"/>
        <v>Robusta</v>
      </c>
      <c r="O612" t="str">
        <f t="shared" si="29"/>
        <v>Medium</v>
      </c>
      <c r="P612" t="str">
        <f>_xlfn.XLOOKUP(C612,customers!$A$1:$A$1001,customers!$I$1:$I$1001,,0,)</f>
        <v>No</v>
      </c>
    </row>
    <row r="613" spans="1:16" x14ac:dyDescent="0.3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_xlfn.XLOOKUP(C613,customers!$A:$A,customers!$G:$G,,0)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f t="shared" si="27"/>
        <v>68.309999999999988</v>
      </c>
      <c r="N613" t="str">
        <f t="shared" si="28"/>
        <v>Excelsa</v>
      </c>
      <c r="O613" t="str">
        <f t="shared" si="29"/>
        <v>Light</v>
      </c>
      <c r="P613" t="str">
        <f>_xlfn.XLOOKUP(C613,customers!$A$1:$A$1001,customers!$I$1:$I$1001,,0,)</f>
        <v>No</v>
      </c>
    </row>
    <row r="614" spans="1:16" x14ac:dyDescent="0.3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_xlfn.XLOOKUP(C614,customers!$A:$A,customers!$G:$G,,0)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Medium</v>
      </c>
      <c r="P614" t="str">
        <f>_xlfn.XLOOKUP(C614,customers!$A$1:$A$1001,customers!$I$1:$I$1001,,0,)</f>
        <v>No</v>
      </c>
    </row>
    <row r="615" spans="1:16" x14ac:dyDescent="0.3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_xlfn.XLOOKUP(C615,customers!$A:$A,customers!$G:$G,,0)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f t="shared" si="27"/>
        <v>5.97</v>
      </c>
      <c r="N615" t="str">
        <f t="shared" si="28"/>
        <v>Robusta</v>
      </c>
      <c r="O615" t="str">
        <f t="shared" si="29"/>
        <v>Medium</v>
      </c>
      <c r="P615" t="str">
        <f>_xlfn.XLOOKUP(C615,customers!$A$1:$A$1001,customers!$I$1:$I$1001,,0,)</f>
        <v>No</v>
      </c>
    </row>
    <row r="616" spans="1:16" x14ac:dyDescent="0.3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_xlfn.XLOOKUP(C616,customers!$A:$A,customers!$G:$G,,0)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f t="shared" si="27"/>
        <v>29.849999999999998</v>
      </c>
      <c r="N616" t="str">
        <f t="shared" si="28"/>
        <v>Robusta</v>
      </c>
      <c r="O616" t="str">
        <f t="shared" si="29"/>
        <v>Medium</v>
      </c>
      <c r="P616" t="str">
        <f>_xlfn.XLOOKUP(C616,customers!$A$1:$A$1001,customers!$I$1:$I$1001,,0,)</f>
        <v>Yes</v>
      </c>
    </row>
    <row r="617" spans="1:16" x14ac:dyDescent="0.3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_xlfn.XLOOKUP(C617,customers!$A:$A,customers!$G:$G,,0)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f t="shared" si="27"/>
        <v>72.91</v>
      </c>
      <c r="N617" t="str">
        <f t="shared" si="28"/>
        <v>Liberica</v>
      </c>
      <c r="O617" t="str">
        <f t="shared" si="29"/>
        <v>Light</v>
      </c>
      <c r="P617" t="str">
        <f>_xlfn.XLOOKUP(C617,customers!$A$1:$A$1001,customers!$I$1:$I$1001,,0,)</f>
        <v>Yes</v>
      </c>
    </row>
    <row r="618" spans="1:16" x14ac:dyDescent="0.3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_xlfn.XLOOKUP(C618,customers!$A:$A,customers!$G:$G,,0)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f t="shared" si="27"/>
        <v>126.49999999999999</v>
      </c>
      <c r="N618" t="str">
        <f t="shared" si="28"/>
        <v>Excelsa</v>
      </c>
      <c r="O618" t="str">
        <f t="shared" si="29"/>
        <v>Medium</v>
      </c>
      <c r="P618" t="str">
        <f>_xlfn.XLOOKUP(C618,customers!$A$1:$A$1001,customers!$I$1:$I$1001,,0,)</f>
        <v>No</v>
      </c>
    </row>
    <row r="619" spans="1:16" x14ac:dyDescent="0.3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_xlfn.XLOOKUP(C619,customers!$A:$A,customers!$G:$G,,0)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f t="shared" si="27"/>
        <v>33.464999999999996</v>
      </c>
      <c r="N619" t="str">
        <f t="shared" si="28"/>
        <v>Liberica</v>
      </c>
      <c r="O619" t="str">
        <f t="shared" si="29"/>
        <v>Medium</v>
      </c>
      <c r="P619" t="str">
        <f>_xlfn.XLOOKUP(C619,customers!$A$1:$A$1001,customers!$I$1:$I$1001,,0,)</f>
        <v>No</v>
      </c>
    </row>
    <row r="620" spans="1:16" x14ac:dyDescent="0.3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_xlfn.XLOOKUP(C620,customers!$A:$A,customers!$G:$G,,0)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f t="shared" si="27"/>
        <v>72.900000000000006</v>
      </c>
      <c r="N620" t="str">
        <f t="shared" si="28"/>
        <v>Excelsa</v>
      </c>
      <c r="O620" t="str">
        <f t="shared" si="29"/>
        <v>Dark</v>
      </c>
      <c r="P620" t="str">
        <f>_xlfn.XLOOKUP(C620,customers!$A$1:$A$1001,customers!$I$1:$I$1001,,0,)</f>
        <v>Yes</v>
      </c>
    </row>
    <row r="621" spans="1:16" x14ac:dyDescent="0.3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_xlfn.XLOOKUP(C621,customers!$A:$A,customers!$G:$G,,0)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f t="shared" si="27"/>
        <v>15.54</v>
      </c>
      <c r="N621" t="str">
        <f t="shared" si="28"/>
        <v>Liberica</v>
      </c>
      <c r="O621" t="str">
        <f t="shared" si="29"/>
        <v>Dark</v>
      </c>
      <c r="P621" t="str">
        <f>_xlfn.XLOOKUP(C621,customers!$A$1:$A$1001,customers!$I$1:$I$1001,,0,)</f>
        <v>Yes</v>
      </c>
    </row>
    <row r="622" spans="1:16" x14ac:dyDescent="0.3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_xlfn.XLOOKUP(C622,customers!$A:$A,customers!$G:$G,,0)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Medium</v>
      </c>
      <c r="P622" t="str">
        <f>_xlfn.XLOOKUP(C622,customers!$A$1:$A$1001,customers!$I$1:$I$1001,,0,)</f>
        <v>No</v>
      </c>
    </row>
    <row r="623" spans="1:16" x14ac:dyDescent="0.3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_xlfn.XLOOKUP(C623,customers!$A:$A,customers!$G:$G,,0)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Light</v>
      </c>
      <c r="P623" t="str">
        <f>_xlfn.XLOOKUP(C623,customers!$A$1:$A$1001,customers!$I$1:$I$1001,,0,)</f>
        <v>No</v>
      </c>
    </row>
    <row r="624" spans="1:16" x14ac:dyDescent="0.3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_xlfn.XLOOKUP(C624,customers!$A:$A,customers!$G:$G,,0)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f t="shared" si="27"/>
        <v>133.85999999999999</v>
      </c>
      <c r="N624" t="str">
        <f t="shared" si="28"/>
        <v>Liberica</v>
      </c>
      <c r="O624" t="str">
        <f t="shared" si="29"/>
        <v>Medium</v>
      </c>
      <c r="P624" t="str">
        <f>_xlfn.XLOOKUP(C624,customers!$A$1:$A$1001,customers!$I$1:$I$1001,,0,)</f>
        <v>No</v>
      </c>
    </row>
    <row r="625" spans="1:16" x14ac:dyDescent="0.3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_xlfn.XLOOKUP(C625,customers!$A:$A,customers!$G:$G,,0)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f t="shared" si="27"/>
        <v>12.15</v>
      </c>
      <c r="N625" t="str">
        <f t="shared" si="28"/>
        <v>Excelsa</v>
      </c>
      <c r="O625" t="str">
        <f t="shared" si="29"/>
        <v>Dark</v>
      </c>
      <c r="P625" t="str">
        <f>_xlfn.XLOOKUP(C625,customers!$A$1:$A$1001,customers!$I$1:$I$1001,,0,)</f>
        <v>No</v>
      </c>
    </row>
    <row r="626" spans="1:16" x14ac:dyDescent="0.3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_xlfn.XLOOKUP(C626,customers!$A:$A,customers!$G:$G,,0)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f t="shared" si="27"/>
        <v>63.249999999999993</v>
      </c>
      <c r="N626" t="str">
        <f t="shared" si="28"/>
        <v>Excelsa</v>
      </c>
      <c r="O626" t="str">
        <f t="shared" si="29"/>
        <v>Medium</v>
      </c>
      <c r="P626" t="str">
        <f>_xlfn.XLOOKUP(C626,customers!$A$1:$A$1001,customers!$I$1:$I$1001,,0,)</f>
        <v>Yes</v>
      </c>
    </row>
    <row r="627" spans="1:16" x14ac:dyDescent="0.3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_xlfn.XLOOKUP(C627,customers!$A:$A,customers!$G:$G,,0)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f t="shared" si="27"/>
        <v>35.849999999999994</v>
      </c>
      <c r="N627" t="str">
        <f t="shared" si="28"/>
        <v>Robusta</v>
      </c>
      <c r="O627" t="str">
        <f t="shared" si="29"/>
        <v>Light</v>
      </c>
      <c r="P627" t="str">
        <f>_xlfn.XLOOKUP(C627,customers!$A$1:$A$1001,customers!$I$1:$I$1001,,0,)</f>
        <v>No</v>
      </c>
    </row>
    <row r="628" spans="1:16" x14ac:dyDescent="0.3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_xlfn.XLOOKUP(C628,customers!$A:$A,customers!$G:$G,,0)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Medium</v>
      </c>
      <c r="P628" t="str">
        <f>_xlfn.XLOOKUP(C628,customers!$A$1:$A$1001,customers!$I$1:$I$1001,,0,)</f>
        <v>No</v>
      </c>
    </row>
    <row r="629" spans="1:16" x14ac:dyDescent="0.3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_xlfn.XLOOKUP(C629,customers!$A:$A,customers!$G:$G,,0)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f t="shared" si="27"/>
        <v>63.249999999999993</v>
      </c>
      <c r="N629" t="str">
        <f t="shared" si="28"/>
        <v>Excelsa</v>
      </c>
      <c r="O629" t="str">
        <f t="shared" si="29"/>
        <v>Medium</v>
      </c>
      <c r="P629" t="str">
        <f>_xlfn.XLOOKUP(C629,customers!$A$1:$A$1001,customers!$I$1:$I$1001,,0,)</f>
        <v>Yes</v>
      </c>
    </row>
    <row r="630" spans="1:16" x14ac:dyDescent="0.3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_xlfn.XLOOKUP(C630,customers!$A:$A,customers!$G:$G,,0)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f t="shared" si="27"/>
        <v>26.73</v>
      </c>
      <c r="N630" t="str">
        <f t="shared" si="28"/>
        <v>Excelsa</v>
      </c>
      <c r="O630" t="str">
        <f t="shared" si="29"/>
        <v>Light</v>
      </c>
      <c r="P630" t="str">
        <f>_xlfn.XLOOKUP(C630,customers!$A$1:$A$1001,customers!$I$1:$I$1001,,0,)</f>
        <v>Yes</v>
      </c>
    </row>
    <row r="631" spans="1:16" x14ac:dyDescent="0.3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_xlfn.XLOOKUP(C631,customers!$A:$A,customers!$G:$G,,0)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f t="shared" si="27"/>
        <v>31.08</v>
      </c>
      <c r="N631" t="str">
        <f t="shared" si="28"/>
        <v>Liberica</v>
      </c>
      <c r="O631" t="str">
        <f t="shared" si="29"/>
        <v>Dark</v>
      </c>
      <c r="P631" t="str">
        <f>_xlfn.XLOOKUP(C631,customers!$A$1:$A$1001,customers!$I$1:$I$1001,,0,)</f>
        <v>Yes</v>
      </c>
    </row>
    <row r="632" spans="1:16" x14ac:dyDescent="0.3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_xlfn.XLOOKUP(C632,customers!$A:$A,customers!$G:$G,,0)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c r="P632" t="str">
        <f>_xlfn.XLOOKUP(C632,customers!$A$1:$A$1001,customers!$I$1:$I$1001,,0,)</f>
        <v>Yes</v>
      </c>
    </row>
    <row r="633" spans="1:16" x14ac:dyDescent="0.3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_xlfn.XLOOKUP(C633,customers!$A:$A,customers!$G:$G,,0)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f t="shared" si="27"/>
        <v>102.92499999999998</v>
      </c>
      <c r="N633" t="str">
        <f t="shared" si="28"/>
        <v>Robusta</v>
      </c>
      <c r="O633" t="str">
        <f t="shared" si="29"/>
        <v>Dark</v>
      </c>
      <c r="P633" t="str">
        <f>_xlfn.XLOOKUP(C633,customers!$A$1:$A$1001,customers!$I$1:$I$1001,,0,)</f>
        <v>Yes</v>
      </c>
    </row>
    <row r="634" spans="1:16" x14ac:dyDescent="0.3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_xlfn.XLOOKUP(C634,customers!$A:$A,customers!$G:$G,,0)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f t="shared" si="27"/>
        <v>35.64</v>
      </c>
      <c r="N634" t="str">
        <f t="shared" si="28"/>
        <v>Excelsa</v>
      </c>
      <c r="O634" t="str">
        <f t="shared" si="29"/>
        <v>Light</v>
      </c>
      <c r="P634" t="str">
        <f>_xlfn.XLOOKUP(C634,customers!$A$1:$A$1001,customers!$I$1:$I$1001,,0,)</f>
        <v>No</v>
      </c>
    </row>
    <row r="635" spans="1:16" x14ac:dyDescent="0.3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_xlfn.XLOOKUP(C635,customers!$A:$A,customers!$G:$G,,0)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f t="shared" si="27"/>
        <v>47.8</v>
      </c>
      <c r="N635" t="str">
        <f t="shared" si="28"/>
        <v>Robusta</v>
      </c>
      <c r="O635" t="str">
        <f t="shared" si="29"/>
        <v>Light</v>
      </c>
      <c r="P635" t="str">
        <f>_xlfn.XLOOKUP(C635,customers!$A$1:$A$1001,customers!$I$1:$I$1001,,0,)</f>
        <v>No</v>
      </c>
    </row>
    <row r="636" spans="1:16" x14ac:dyDescent="0.3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_xlfn.XLOOKUP(C636,customers!$A:$A,customers!$G:$G,,0)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f t="shared" si="27"/>
        <v>43.650000000000006</v>
      </c>
      <c r="N636" t="str">
        <f t="shared" si="28"/>
        <v>Liberica</v>
      </c>
      <c r="O636" t="str">
        <f t="shared" si="29"/>
        <v>Medium</v>
      </c>
      <c r="P636" t="str">
        <f>_xlfn.XLOOKUP(C636,customers!$A$1:$A$1001,customers!$I$1:$I$1001,,0,)</f>
        <v>No</v>
      </c>
    </row>
    <row r="637" spans="1:16" x14ac:dyDescent="0.3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_xlfn.XLOOKUP(C637,customers!$A:$A,customers!$G:$G,,0)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f t="shared" si="27"/>
        <v>35.64</v>
      </c>
      <c r="N637" t="str">
        <f t="shared" si="28"/>
        <v>Excelsa</v>
      </c>
      <c r="O637" t="str">
        <f t="shared" si="29"/>
        <v>Light</v>
      </c>
      <c r="P637" t="str">
        <f>_xlfn.XLOOKUP(C637,customers!$A$1:$A$1001,customers!$I$1:$I$1001,,0,)</f>
        <v>Yes</v>
      </c>
    </row>
    <row r="638" spans="1:16" x14ac:dyDescent="0.3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_xlfn.XLOOKUP(C638,customers!$A:$A,customers!$G:$G,,0)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f t="shared" si="27"/>
        <v>95.1</v>
      </c>
      <c r="N638" t="str">
        <f t="shared" si="28"/>
        <v>Liberica</v>
      </c>
      <c r="O638" t="str">
        <f t="shared" si="29"/>
        <v>Light</v>
      </c>
      <c r="P638" t="str">
        <f>_xlfn.XLOOKUP(C638,customers!$A$1:$A$1001,customers!$I$1:$I$1001,,0,)</f>
        <v>Yes</v>
      </c>
    </row>
    <row r="639" spans="1:16" x14ac:dyDescent="0.3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_xlfn.XLOOKUP(C639,customers!$A:$A,customers!$G:$G,,0)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f t="shared" si="27"/>
        <v>31.624999999999996</v>
      </c>
      <c r="N639" t="str">
        <f t="shared" si="28"/>
        <v>Excelsa</v>
      </c>
      <c r="O639" t="str">
        <f t="shared" si="29"/>
        <v>Medium</v>
      </c>
      <c r="P639" t="str">
        <f>_xlfn.XLOOKUP(C639,customers!$A$1:$A$1001,customers!$I$1:$I$1001,,0,)</f>
        <v>Yes</v>
      </c>
    </row>
    <row r="640" spans="1:16" x14ac:dyDescent="0.3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_xlfn.XLOOKUP(C640,customers!$A:$A,customers!$G:$G,,0)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Medium</v>
      </c>
      <c r="P640" t="str">
        <f>_xlfn.XLOOKUP(C640,customers!$A$1:$A$1001,customers!$I$1:$I$1001,,0,)</f>
        <v>Yes</v>
      </c>
    </row>
    <row r="641" spans="1:16" x14ac:dyDescent="0.3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_xlfn.XLOOKUP(C641,customers!$A:$A,customers!$G:$G,,0)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f t="shared" si="27"/>
        <v>3.8849999999999998</v>
      </c>
      <c r="N641" t="str">
        <f t="shared" si="28"/>
        <v>Liberica</v>
      </c>
      <c r="O641" t="str">
        <f t="shared" si="29"/>
        <v>Dark</v>
      </c>
      <c r="P641" t="str">
        <f>_xlfn.XLOOKUP(C641,customers!$A$1:$A$1001,customers!$I$1:$I$1001,,0,)</f>
        <v>Yes</v>
      </c>
    </row>
    <row r="642" spans="1:16" x14ac:dyDescent="0.3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_xlfn.XLOOKUP(C642,customers!$A:$A,customers!$G:$G,,0)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f t="shared" si="27"/>
        <v>137.42499999999998</v>
      </c>
      <c r="N642" t="str">
        <f t="shared" si="28"/>
        <v>Robusta</v>
      </c>
      <c r="O642" t="str">
        <f t="shared" si="29"/>
        <v>Light</v>
      </c>
      <c r="P642" t="str">
        <f>_xlfn.XLOOKUP(C642,customers!$A$1:$A$1001,customers!$I$1:$I$1001,,0,)</f>
        <v>No</v>
      </c>
    </row>
    <row r="643" spans="1:16" x14ac:dyDescent="0.3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_xlfn.XLOOKUP(C643,customers!$A:$A,customers!$G:$G,,0)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f t="shared" ref="M643:M706" si="30">L643*E643</f>
        <v>35.849999999999994</v>
      </c>
      <c r="N643" t="str">
        <f t="shared" ref="N643:N706" si="31">IF(I643="Rob","Robusta",IF(I643="Ara","Arabica",IF(I643="Exc","Excelsa",IF(I643="Lib","Liberica",""))))</f>
        <v>Robusta</v>
      </c>
      <c r="O643" t="str">
        <f t="shared" ref="O643:O706" si="32">IF(J643="L","Light",IF(J643="M","Medium",IF(J643="D","Dark","")))</f>
        <v>Light</v>
      </c>
      <c r="P643" t="str">
        <f>_xlfn.XLOOKUP(C643,customers!$A$1:$A$1001,customers!$I$1:$I$1001,,0,)</f>
        <v>Yes</v>
      </c>
    </row>
    <row r="644" spans="1:16" x14ac:dyDescent="0.3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_xlfn.XLOOKUP(C644,customers!$A:$A,customers!$G:$G,,0)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f t="shared" si="30"/>
        <v>8.25</v>
      </c>
      <c r="N644" t="str">
        <f t="shared" si="31"/>
        <v>Excelsa</v>
      </c>
      <c r="O644" t="str">
        <f t="shared" si="32"/>
        <v>Medium</v>
      </c>
      <c r="P644" t="str">
        <f>_xlfn.XLOOKUP(C644,customers!$A$1:$A$1001,customers!$I$1:$I$1001,,0,)</f>
        <v>Yes</v>
      </c>
    </row>
    <row r="645" spans="1:16" x14ac:dyDescent="0.3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_xlfn.XLOOKUP(C645,customers!$A:$A,customers!$G:$G,,0)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f t="shared" si="30"/>
        <v>102.46499999999997</v>
      </c>
      <c r="N645" t="str">
        <f t="shared" si="31"/>
        <v>Excelsa</v>
      </c>
      <c r="O645" t="str">
        <f t="shared" si="32"/>
        <v>Light</v>
      </c>
      <c r="P645" t="str">
        <f>_xlfn.XLOOKUP(C645,customers!$A$1:$A$1001,customers!$I$1:$I$1001,,0,)</f>
        <v>Yes</v>
      </c>
    </row>
    <row r="646" spans="1:16" x14ac:dyDescent="0.3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_xlfn.XLOOKUP(C646,customers!$A:$A,customers!$G:$G,,0)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f t="shared" si="30"/>
        <v>41.169999999999995</v>
      </c>
      <c r="N646" t="str">
        <f t="shared" si="31"/>
        <v>Robusta</v>
      </c>
      <c r="O646" t="str">
        <f t="shared" si="32"/>
        <v>Dark</v>
      </c>
      <c r="P646" t="str">
        <f>_xlfn.XLOOKUP(C646,customers!$A$1:$A$1001,customers!$I$1:$I$1001,,0,)</f>
        <v>No</v>
      </c>
    </row>
    <row r="647" spans="1:16" x14ac:dyDescent="0.3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_xlfn.XLOOKUP(C647,customers!$A:$A,customers!$G:$G,,0)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c r="P647" t="str">
        <f>_xlfn.XLOOKUP(C647,customers!$A$1:$A$1001,customers!$I$1:$I$1001,,0,)</f>
        <v>Yes</v>
      </c>
    </row>
    <row r="648" spans="1:16" x14ac:dyDescent="0.3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_xlfn.XLOOKUP(C648,customers!$A:$A,customers!$G:$G,,0)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c r="P648" t="str">
        <f>_xlfn.XLOOKUP(C648,customers!$A$1:$A$1001,customers!$I$1:$I$1001,,0,)</f>
        <v>Yes</v>
      </c>
    </row>
    <row r="649" spans="1:16" x14ac:dyDescent="0.3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_xlfn.XLOOKUP(C649,customers!$A:$A,customers!$G:$G,,0)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f t="shared" si="30"/>
        <v>28.53</v>
      </c>
      <c r="N649" t="str">
        <f t="shared" si="31"/>
        <v>Liberica</v>
      </c>
      <c r="O649" t="str">
        <f t="shared" si="32"/>
        <v>Light</v>
      </c>
      <c r="P649" t="str">
        <f>_xlfn.XLOOKUP(C649,customers!$A$1:$A$1001,customers!$I$1:$I$1001,,0,)</f>
        <v>Yes</v>
      </c>
    </row>
    <row r="650" spans="1:16" x14ac:dyDescent="0.3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_xlfn.XLOOKUP(C650,customers!$A:$A,customers!$G:$G,,0)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f t="shared" si="30"/>
        <v>16.11</v>
      </c>
      <c r="N650" t="str">
        <f t="shared" si="31"/>
        <v>Robusta</v>
      </c>
      <c r="O650" t="str">
        <f t="shared" si="32"/>
        <v>Dark</v>
      </c>
      <c r="P650" t="str">
        <f>_xlfn.XLOOKUP(C650,customers!$A$1:$A$1001,customers!$I$1:$I$1001,,0,)</f>
        <v>No</v>
      </c>
    </row>
    <row r="651" spans="1:16" x14ac:dyDescent="0.3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_xlfn.XLOOKUP(C651,customers!$A:$A,customers!$G:$G,,0)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f t="shared" si="30"/>
        <v>95.1</v>
      </c>
      <c r="N651" t="str">
        <f t="shared" si="31"/>
        <v>Liberica</v>
      </c>
      <c r="O651" t="str">
        <f t="shared" si="32"/>
        <v>Light</v>
      </c>
      <c r="P651" t="str">
        <f>_xlfn.XLOOKUP(C651,customers!$A$1:$A$1001,customers!$I$1:$I$1001,,0,)</f>
        <v>No</v>
      </c>
    </row>
    <row r="652" spans="1:16" x14ac:dyDescent="0.3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_xlfn.XLOOKUP(C652,customers!$A:$A,customers!$G:$G,,0)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f t="shared" si="30"/>
        <v>5.3699999999999992</v>
      </c>
      <c r="N652" t="str">
        <f t="shared" si="31"/>
        <v>Robusta</v>
      </c>
      <c r="O652" t="str">
        <f t="shared" si="32"/>
        <v>Dark</v>
      </c>
      <c r="P652" t="str">
        <f>_xlfn.XLOOKUP(C652,customers!$A$1:$A$1001,customers!$I$1:$I$1001,,0,)</f>
        <v>Yes</v>
      </c>
    </row>
    <row r="653" spans="1:16" x14ac:dyDescent="0.3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_xlfn.XLOOKUP(C653,customers!$A:$A,customers!$G:$G,,0)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f t="shared" si="30"/>
        <v>47.8</v>
      </c>
      <c r="N653" t="str">
        <f t="shared" si="31"/>
        <v>Robusta</v>
      </c>
      <c r="O653" t="str">
        <f t="shared" si="32"/>
        <v>Light</v>
      </c>
      <c r="P653" t="str">
        <f>_xlfn.XLOOKUP(C653,customers!$A$1:$A$1001,customers!$I$1:$I$1001,,0,)</f>
        <v>No</v>
      </c>
    </row>
    <row r="654" spans="1:16" x14ac:dyDescent="0.3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_xlfn.XLOOKUP(C654,customers!$A:$A,customers!$G:$G,,0)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f t="shared" si="30"/>
        <v>63.4</v>
      </c>
      <c r="N654" t="str">
        <f t="shared" si="31"/>
        <v>Liberica</v>
      </c>
      <c r="O654" t="str">
        <f t="shared" si="32"/>
        <v>Light</v>
      </c>
      <c r="P654" t="str">
        <f>_xlfn.XLOOKUP(C654,customers!$A$1:$A$1001,customers!$I$1:$I$1001,,0,)</f>
        <v>No</v>
      </c>
    </row>
    <row r="655" spans="1:16" x14ac:dyDescent="0.3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_xlfn.XLOOKUP(C655,customers!$A:$A,customers!$G:$G,,0)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Medium</v>
      </c>
      <c r="P655" t="str">
        <f>_xlfn.XLOOKUP(C655,customers!$A$1:$A$1001,customers!$I$1:$I$1001,,0,)</f>
        <v>No</v>
      </c>
    </row>
    <row r="656" spans="1:16" x14ac:dyDescent="0.3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_xlfn.XLOOKUP(C656,customers!$A:$A,customers!$G:$G,,0)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c r="P656" t="str">
        <f>_xlfn.XLOOKUP(C656,customers!$A$1:$A$1001,customers!$I$1:$I$1001,,0,)</f>
        <v>No</v>
      </c>
    </row>
    <row r="657" spans="1:16" x14ac:dyDescent="0.3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_xlfn.XLOOKUP(C657,customers!$A:$A,customers!$G:$G,,0)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f t="shared" si="30"/>
        <v>45.769999999999996</v>
      </c>
      <c r="N657" t="str">
        <f t="shared" si="31"/>
        <v>Robusta</v>
      </c>
      <c r="O657" t="str">
        <f t="shared" si="32"/>
        <v>Medium</v>
      </c>
      <c r="P657" t="str">
        <f>_xlfn.XLOOKUP(C657,customers!$A$1:$A$1001,customers!$I$1:$I$1001,,0,)</f>
        <v>Yes</v>
      </c>
    </row>
    <row r="658" spans="1:16" x14ac:dyDescent="0.3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_xlfn.XLOOKUP(C658,customers!$A:$A,customers!$G:$G,,0)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f t="shared" si="30"/>
        <v>51.8</v>
      </c>
      <c r="N658" t="str">
        <f t="shared" si="31"/>
        <v>Liberica</v>
      </c>
      <c r="O658" t="str">
        <f t="shared" si="32"/>
        <v>Dark</v>
      </c>
      <c r="P658" t="str">
        <f>_xlfn.XLOOKUP(C658,customers!$A$1:$A$1001,customers!$I$1:$I$1001,,0,)</f>
        <v>No</v>
      </c>
    </row>
    <row r="659" spans="1:16" x14ac:dyDescent="0.3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_xlfn.XLOOKUP(C659,customers!$A:$A,customers!$G:$G,,0)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f t="shared" si="30"/>
        <v>13.5</v>
      </c>
      <c r="N659" t="str">
        <f t="shared" si="31"/>
        <v>Arabica</v>
      </c>
      <c r="O659" t="str">
        <f t="shared" si="32"/>
        <v>Medium</v>
      </c>
      <c r="P659" t="str">
        <f>_xlfn.XLOOKUP(C659,customers!$A$1:$A$1001,customers!$I$1:$I$1001,,0,)</f>
        <v>Yes</v>
      </c>
    </row>
    <row r="660" spans="1:16" x14ac:dyDescent="0.3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_xlfn.XLOOKUP(C660,customers!$A:$A,customers!$G:$G,,0)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f t="shared" si="30"/>
        <v>24.75</v>
      </c>
      <c r="N660" t="str">
        <f t="shared" si="31"/>
        <v>Excelsa</v>
      </c>
      <c r="O660" t="str">
        <f t="shared" si="32"/>
        <v>Medium</v>
      </c>
      <c r="P660" t="str">
        <f>_xlfn.XLOOKUP(C660,customers!$A$1:$A$1001,customers!$I$1:$I$1001,,0,)</f>
        <v>Yes</v>
      </c>
    </row>
    <row r="661" spans="1:16" x14ac:dyDescent="0.3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_xlfn.XLOOKUP(C661,customers!$A:$A,customers!$G:$G,,0)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c r="P661" t="str">
        <f>_xlfn.XLOOKUP(C661,customers!$A$1:$A$1001,customers!$I$1:$I$1001,,0,)</f>
        <v>Yes</v>
      </c>
    </row>
    <row r="662" spans="1:16" x14ac:dyDescent="0.3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_xlfn.XLOOKUP(C662,customers!$A:$A,customers!$G:$G,,0)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f t="shared" si="30"/>
        <v>53.46</v>
      </c>
      <c r="N662" t="str">
        <f t="shared" si="31"/>
        <v>Excelsa</v>
      </c>
      <c r="O662" t="str">
        <f t="shared" si="32"/>
        <v>Light</v>
      </c>
      <c r="P662" t="str">
        <f>_xlfn.XLOOKUP(C662,customers!$A$1:$A$1001,customers!$I$1:$I$1001,,0,)</f>
        <v>No</v>
      </c>
    </row>
    <row r="663" spans="1:16" x14ac:dyDescent="0.3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_xlfn.XLOOKUP(C663,customers!$A:$A,customers!$G:$G,,0)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Medium</v>
      </c>
      <c r="P663" t="str">
        <f>_xlfn.XLOOKUP(C663,customers!$A$1:$A$1001,customers!$I$1:$I$1001,,0,)</f>
        <v>Yes</v>
      </c>
    </row>
    <row r="664" spans="1:16" x14ac:dyDescent="0.3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_xlfn.XLOOKUP(C664,customers!$A:$A,customers!$G:$G,,0)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f t="shared" si="30"/>
        <v>148.92499999999998</v>
      </c>
      <c r="N664" t="str">
        <f t="shared" si="31"/>
        <v>Liberica</v>
      </c>
      <c r="O664" t="str">
        <f t="shared" si="32"/>
        <v>Dark</v>
      </c>
      <c r="P664" t="str">
        <f>_xlfn.XLOOKUP(C664,customers!$A$1:$A$1001,customers!$I$1:$I$1001,,0,)</f>
        <v>No</v>
      </c>
    </row>
    <row r="665" spans="1:16" x14ac:dyDescent="0.3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_xlfn.XLOOKUP(C665,customers!$A:$A,customers!$G:$G,,0)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f t="shared" si="30"/>
        <v>67.5</v>
      </c>
      <c r="N665" t="str">
        <f t="shared" si="31"/>
        <v>Arabica</v>
      </c>
      <c r="O665" t="str">
        <f t="shared" si="32"/>
        <v>Medium</v>
      </c>
      <c r="P665" t="str">
        <f>_xlfn.XLOOKUP(C665,customers!$A$1:$A$1001,customers!$I$1:$I$1001,,0,)</f>
        <v>No</v>
      </c>
    </row>
    <row r="666" spans="1:16" x14ac:dyDescent="0.3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_xlfn.XLOOKUP(C666,customers!$A:$A,customers!$G:$G,,0)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f t="shared" si="30"/>
        <v>72.900000000000006</v>
      </c>
      <c r="N666" t="str">
        <f t="shared" si="31"/>
        <v>Excelsa</v>
      </c>
      <c r="O666" t="str">
        <f t="shared" si="32"/>
        <v>Dark</v>
      </c>
      <c r="P666" t="str">
        <f>_xlfn.XLOOKUP(C666,customers!$A$1:$A$1001,customers!$I$1:$I$1001,,0,)</f>
        <v>No</v>
      </c>
    </row>
    <row r="667" spans="1:16" x14ac:dyDescent="0.3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_xlfn.XLOOKUP(C667,customers!$A:$A,customers!$G:$G,,0)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f t="shared" si="30"/>
        <v>7.77</v>
      </c>
      <c r="N667" t="str">
        <f t="shared" si="31"/>
        <v>Liberica</v>
      </c>
      <c r="O667" t="str">
        <f t="shared" si="32"/>
        <v>Dark</v>
      </c>
      <c r="P667" t="str">
        <f>_xlfn.XLOOKUP(C667,customers!$A$1:$A$1001,customers!$I$1:$I$1001,,0,)</f>
        <v>No</v>
      </c>
    </row>
    <row r="668" spans="1:16" x14ac:dyDescent="0.3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_xlfn.XLOOKUP(C668,customers!$A:$A,customers!$G:$G,,0)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c r="P668" t="str">
        <f>_xlfn.XLOOKUP(C668,customers!$A$1:$A$1001,customers!$I$1:$I$1001,,0,)</f>
        <v>No</v>
      </c>
    </row>
    <row r="669" spans="1:16" x14ac:dyDescent="0.3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_xlfn.XLOOKUP(C669,customers!$A:$A,customers!$G:$G,,0)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c r="P669" t="str">
        <f>_xlfn.XLOOKUP(C669,customers!$A$1:$A$1001,customers!$I$1:$I$1001,,0,)</f>
        <v>No</v>
      </c>
    </row>
    <row r="670" spans="1:16" x14ac:dyDescent="0.3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_xlfn.XLOOKUP(C670,customers!$A:$A,customers!$G:$G,,0)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f t="shared" si="30"/>
        <v>137.42499999999998</v>
      </c>
      <c r="N670" t="str">
        <f t="shared" si="31"/>
        <v>Robusta</v>
      </c>
      <c r="O670" t="str">
        <f t="shared" si="32"/>
        <v>Light</v>
      </c>
      <c r="P670" t="str">
        <f>_xlfn.XLOOKUP(C670,customers!$A$1:$A$1001,customers!$I$1:$I$1001,,0,)</f>
        <v>Yes</v>
      </c>
    </row>
    <row r="671" spans="1:16" x14ac:dyDescent="0.3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_xlfn.XLOOKUP(C671,customers!$A:$A,customers!$G:$G,,0)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f t="shared" si="30"/>
        <v>66.929999999999993</v>
      </c>
      <c r="N671" t="str">
        <f t="shared" si="31"/>
        <v>Liberica</v>
      </c>
      <c r="O671" t="str">
        <f t="shared" si="32"/>
        <v>Medium</v>
      </c>
      <c r="P671" t="str">
        <f>_xlfn.XLOOKUP(C671,customers!$A$1:$A$1001,customers!$I$1:$I$1001,,0,)</f>
        <v>No</v>
      </c>
    </row>
    <row r="672" spans="1:16" x14ac:dyDescent="0.3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_xlfn.XLOOKUP(C672,customers!$A:$A,customers!$G:$G,,0)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f t="shared" si="30"/>
        <v>13.095000000000001</v>
      </c>
      <c r="N672" t="str">
        <f t="shared" si="31"/>
        <v>Liberica</v>
      </c>
      <c r="O672" t="str">
        <f t="shared" si="32"/>
        <v>Medium</v>
      </c>
      <c r="P672" t="str">
        <f>_xlfn.XLOOKUP(C672,customers!$A$1:$A$1001,customers!$I$1:$I$1001,,0,)</f>
        <v>Yes</v>
      </c>
    </row>
    <row r="673" spans="1:16" x14ac:dyDescent="0.3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_xlfn.XLOOKUP(C673,customers!$A:$A,customers!$G:$G,,0)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f t="shared" si="30"/>
        <v>59.75</v>
      </c>
      <c r="N673" t="str">
        <f t="shared" si="31"/>
        <v>Robusta</v>
      </c>
      <c r="O673" t="str">
        <f t="shared" si="32"/>
        <v>Light</v>
      </c>
      <c r="P673" t="str">
        <f>_xlfn.XLOOKUP(C673,customers!$A$1:$A$1001,customers!$I$1:$I$1001,,0,)</f>
        <v>No</v>
      </c>
    </row>
    <row r="674" spans="1:16" x14ac:dyDescent="0.3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_xlfn.XLOOKUP(C674,customers!$A:$A,customers!$G:$G,,0)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f t="shared" si="30"/>
        <v>43.650000000000006</v>
      </c>
      <c r="N674" t="str">
        <f t="shared" si="31"/>
        <v>Liberica</v>
      </c>
      <c r="O674" t="str">
        <f t="shared" si="32"/>
        <v>Medium</v>
      </c>
      <c r="P674" t="str">
        <f>_xlfn.XLOOKUP(C674,customers!$A$1:$A$1001,customers!$I$1:$I$1001,,0,)</f>
        <v>Yes</v>
      </c>
    </row>
    <row r="675" spans="1:16" x14ac:dyDescent="0.3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_xlfn.XLOOKUP(C675,customers!$A:$A,customers!$G:$G,,0)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f t="shared" si="30"/>
        <v>82.5</v>
      </c>
      <c r="N675" t="str">
        <f t="shared" si="31"/>
        <v>Excelsa</v>
      </c>
      <c r="O675" t="str">
        <f t="shared" si="32"/>
        <v>Medium</v>
      </c>
      <c r="P675" t="str">
        <f>_xlfn.XLOOKUP(C675,customers!$A$1:$A$1001,customers!$I$1:$I$1001,,0,)</f>
        <v>Yes</v>
      </c>
    </row>
    <row r="676" spans="1:16" x14ac:dyDescent="0.3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_xlfn.XLOOKUP(C676,customers!$A:$A,customers!$G:$G,,0)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Light</v>
      </c>
      <c r="P676" t="str">
        <f>_xlfn.XLOOKUP(C676,customers!$A$1:$A$1001,customers!$I$1:$I$1001,,0,)</f>
        <v>Yes</v>
      </c>
    </row>
    <row r="677" spans="1:16" x14ac:dyDescent="0.3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_xlfn.XLOOKUP(C677,customers!$A:$A,customers!$G:$G,,0)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f t="shared" si="30"/>
        <v>119.13999999999999</v>
      </c>
      <c r="N677" t="str">
        <f t="shared" si="31"/>
        <v>Liberica</v>
      </c>
      <c r="O677" t="str">
        <f t="shared" si="32"/>
        <v>Dark</v>
      </c>
      <c r="P677" t="str">
        <f>_xlfn.XLOOKUP(C677,customers!$A$1:$A$1001,customers!$I$1:$I$1001,,0,)</f>
        <v>Yes</v>
      </c>
    </row>
    <row r="678" spans="1:16" x14ac:dyDescent="0.3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_xlfn.XLOOKUP(C678,customers!$A:$A,customers!$G:$G,,0)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f t="shared" si="30"/>
        <v>47.55</v>
      </c>
      <c r="N678" t="str">
        <f t="shared" si="31"/>
        <v>Liberica</v>
      </c>
      <c r="O678" t="str">
        <f t="shared" si="32"/>
        <v>Light</v>
      </c>
      <c r="P678" t="str">
        <f>_xlfn.XLOOKUP(C678,customers!$A$1:$A$1001,customers!$I$1:$I$1001,,0,)</f>
        <v>No</v>
      </c>
    </row>
    <row r="679" spans="1:16" x14ac:dyDescent="0.3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_xlfn.XLOOKUP(C679,customers!$A:$A,customers!$G:$G,,0)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f t="shared" si="30"/>
        <v>43.650000000000006</v>
      </c>
      <c r="N679" t="str">
        <f t="shared" si="31"/>
        <v>Liberica</v>
      </c>
      <c r="O679" t="str">
        <f t="shared" si="32"/>
        <v>Medium</v>
      </c>
      <c r="P679" t="str">
        <f>_xlfn.XLOOKUP(C679,customers!$A$1:$A$1001,customers!$I$1:$I$1001,,0,)</f>
        <v>No</v>
      </c>
    </row>
    <row r="680" spans="1:16" x14ac:dyDescent="0.3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_xlfn.XLOOKUP(C680,customers!$A:$A,customers!$G:$G,,0)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Light</v>
      </c>
      <c r="P680" t="str">
        <f>_xlfn.XLOOKUP(C680,customers!$A$1:$A$1001,customers!$I$1:$I$1001,,0,)</f>
        <v>Yes</v>
      </c>
    </row>
    <row r="681" spans="1:16" x14ac:dyDescent="0.3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_xlfn.XLOOKUP(C681,customers!$A:$A,customers!$G:$G,,0)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f t="shared" si="30"/>
        <v>27.484999999999996</v>
      </c>
      <c r="N681" t="str">
        <f t="shared" si="31"/>
        <v>Robusta</v>
      </c>
      <c r="O681" t="str">
        <f t="shared" si="32"/>
        <v>Light</v>
      </c>
      <c r="P681" t="str">
        <f>_xlfn.XLOOKUP(C681,customers!$A$1:$A$1001,customers!$I$1:$I$1001,,0,)</f>
        <v>No</v>
      </c>
    </row>
    <row r="682" spans="1:16" x14ac:dyDescent="0.3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_xlfn.XLOOKUP(C682,customers!$A:$A,customers!$G:$G,,0)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Medium</v>
      </c>
      <c r="P682" t="str">
        <f>_xlfn.XLOOKUP(C682,customers!$A$1:$A$1001,customers!$I$1:$I$1001,,0,)</f>
        <v>No</v>
      </c>
    </row>
    <row r="683" spans="1:16" x14ac:dyDescent="0.3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_xlfn.XLOOKUP(C683,customers!$A:$A,customers!$G:$G,,0)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f t="shared" si="30"/>
        <v>9.51</v>
      </c>
      <c r="N683" t="str">
        <f t="shared" si="31"/>
        <v>Liberica</v>
      </c>
      <c r="O683" t="str">
        <f t="shared" si="32"/>
        <v>Light</v>
      </c>
      <c r="P683" t="str">
        <f>_xlfn.XLOOKUP(C683,customers!$A$1:$A$1001,customers!$I$1:$I$1001,,0,)</f>
        <v>Yes</v>
      </c>
    </row>
    <row r="684" spans="1:16" x14ac:dyDescent="0.3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_xlfn.XLOOKUP(C684,customers!$A:$A,customers!$G:$G,,0)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f t="shared" si="30"/>
        <v>8.25</v>
      </c>
      <c r="N684" t="str">
        <f t="shared" si="31"/>
        <v>Excelsa</v>
      </c>
      <c r="O684" t="str">
        <f t="shared" si="32"/>
        <v>Medium</v>
      </c>
      <c r="P684" t="str">
        <f>_xlfn.XLOOKUP(C684,customers!$A$1:$A$1001,customers!$I$1:$I$1001,,0,)</f>
        <v>Yes</v>
      </c>
    </row>
    <row r="685" spans="1:16" x14ac:dyDescent="0.3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_xlfn.XLOOKUP(C685,customers!$A:$A,customers!$G:$G,,0)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f t="shared" si="30"/>
        <v>46.62</v>
      </c>
      <c r="N685" t="str">
        <f t="shared" si="31"/>
        <v>Liberica</v>
      </c>
      <c r="O685" t="str">
        <f t="shared" si="32"/>
        <v>Dark</v>
      </c>
      <c r="P685" t="str">
        <f>_xlfn.XLOOKUP(C685,customers!$A$1:$A$1001,customers!$I$1:$I$1001,,0,)</f>
        <v>No</v>
      </c>
    </row>
    <row r="686" spans="1:16" x14ac:dyDescent="0.3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_xlfn.XLOOKUP(C686,customers!$A:$A,customers!$G:$G,,0)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f t="shared" si="30"/>
        <v>71.699999999999989</v>
      </c>
      <c r="N686" t="str">
        <f t="shared" si="31"/>
        <v>Robusta</v>
      </c>
      <c r="O686" t="str">
        <f t="shared" si="32"/>
        <v>Light</v>
      </c>
      <c r="P686" t="str">
        <f>_xlfn.XLOOKUP(C686,customers!$A$1:$A$1001,customers!$I$1:$I$1001,,0,)</f>
        <v>No</v>
      </c>
    </row>
    <row r="687" spans="1:16" x14ac:dyDescent="0.3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_xlfn.XLOOKUP(C687,customers!$A:$A,customers!$G:$G,,0)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f t="shared" si="30"/>
        <v>72.91</v>
      </c>
      <c r="N687" t="str">
        <f t="shared" si="31"/>
        <v>Liberica</v>
      </c>
      <c r="O687" t="str">
        <f t="shared" si="32"/>
        <v>Light</v>
      </c>
      <c r="P687" t="str">
        <f>_xlfn.XLOOKUP(C687,customers!$A$1:$A$1001,customers!$I$1:$I$1001,,0,)</f>
        <v>Yes</v>
      </c>
    </row>
    <row r="688" spans="1:16" x14ac:dyDescent="0.3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_xlfn.XLOOKUP(C688,customers!$A:$A,customers!$G:$G,,0)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f t="shared" si="30"/>
        <v>8.0549999999999997</v>
      </c>
      <c r="N688" t="str">
        <f t="shared" si="31"/>
        <v>Robusta</v>
      </c>
      <c r="O688" t="str">
        <f t="shared" si="32"/>
        <v>Dark</v>
      </c>
      <c r="P688" t="str">
        <f>_xlfn.XLOOKUP(C688,customers!$A$1:$A$1001,customers!$I$1:$I$1001,,0,)</f>
        <v>Yes</v>
      </c>
    </row>
    <row r="689" spans="1:16" x14ac:dyDescent="0.3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_xlfn.XLOOKUP(C689,customers!$A:$A,customers!$G:$G,,0)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f t="shared" si="30"/>
        <v>16.5</v>
      </c>
      <c r="N689" t="str">
        <f t="shared" si="31"/>
        <v>Excelsa</v>
      </c>
      <c r="O689" t="str">
        <f t="shared" si="32"/>
        <v>Medium</v>
      </c>
      <c r="P689" t="str">
        <f>_xlfn.XLOOKUP(C689,customers!$A$1:$A$1001,customers!$I$1:$I$1001,,0,)</f>
        <v>No</v>
      </c>
    </row>
    <row r="690" spans="1:16" x14ac:dyDescent="0.3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_xlfn.XLOOKUP(C690,customers!$A:$A,customers!$G:$G,,0)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f t="shared" si="30"/>
        <v>64.75</v>
      </c>
      <c r="N690" t="str">
        <f t="shared" si="31"/>
        <v>Arabica</v>
      </c>
      <c r="O690" t="str">
        <f t="shared" si="32"/>
        <v>Light</v>
      </c>
      <c r="P690" t="str">
        <f>_xlfn.XLOOKUP(C690,customers!$A$1:$A$1001,customers!$I$1:$I$1001,,0,)</f>
        <v>No</v>
      </c>
    </row>
    <row r="691" spans="1:16" x14ac:dyDescent="0.3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_xlfn.XLOOKUP(C691,customers!$A:$A,customers!$G:$G,,0)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Medium</v>
      </c>
      <c r="P691" t="str">
        <f>_xlfn.XLOOKUP(C691,customers!$A$1:$A$1001,customers!$I$1:$I$1001,,0,)</f>
        <v>No</v>
      </c>
    </row>
    <row r="692" spans="1:16" x14ac:dyDescent="0.3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_xlfn.XLOOKUP(C692,customers!$A:$A,customers!$G:$G,,0)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f t="shared" si="30"/>
        <v>178.70999999999998</v>
      </c>
      <c r="N692" t="str">
        <f t="shared" si="31"/>
        <v>Liberica</v>
      </c>
      <c r="O692" t="str">
        <f t="shared" si="32"/>
        <v>Dark</v>
      </c>
      <c r="P692" t="str">
        <f>_xlfn.XLOOKUP(C692,customers!$A$1:$A$1001,customers!$I$1:$I$1001,,0,)</f>
        <v>No</v>
      </c>
    </row>
    <row r="693" spans="1:16" x14ac:dyDescent="0.3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_xlfn.XLOOKUP(C693,customers!$A:$A,customers!$G:$G,,0)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f t="shared" si="30"/>
        <v>22.5</v>
      </c>
      <c r="N693" t="str">
        <f t="shared" si="31"/>
        <v>Arabica</v>
      </c>
      <c r="O693" t="str">
        <f t="shared" si="32"/>
        <v>Medium</v>
      </c>
      <c r="P693" t="str">
        <f>_xlfn.XLOOKUP(C693,customers!$A$1:$A$1001,customers!$I$1:$I$1001,,0,)</f>
        <v>No</v>
      </c>
    </row>
    <row r="694" spans="1:16" x14ac:dyDescent="0.3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_xlfn.XLOOKUP(C694,customers!$A:$A,customers!$G:$G,,0)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f t="shared" si="30"/>
        <v>12.95</v>
      </c>
      <c r="N694" t="str">
        <f t="shared" si="31"/>
        <v>Liberica</v>
      </c>
      <c r="O694" t="str">
        <f t="shared" si="32"/>
        <v>Dark</v>
      </c>
      <c r="P694" t="str">
        <f>_xlfn.XLOOKUP(C694,customers!$A$1:$A$1001,customers!$I$1:$I$1001,,0,)</f>
        <v>No</v>
      </c>
    </row>
    <row r="695" spans="1:16" x14ac:dyDescent="0.3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_xlfn.XLOOKUP(C695,customers!$A:$A,customers!$G:$G,,0)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Medium</v>
      </c>
      <c r="P695" t="str">
        <f>_xlfn.XLOOKUP(C695,customers!$A$1:$A$1001,customers!$I$1:$I$1001,,0,)</f>
        <v>Yes</v>
      </c>
    </row>
    <row r="696" spans="1:16" x14ac:dyDescent="0.3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_xlfn.XLOOKUP(C696,customers!$A:$A,customers!$G:$G,,0)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f t="shared" si="30"/>
        <v>36.450000000000003</v>
      </c>
      <c r="N696" t="str">
        <f t="shared" si="31"/>
        <v>Excelsa</v>
      </c>
      <c r="O696" t="str">
        <f t="shared" si="32"/>
        <v>Dark</v>
      </c>
      <c r="P696" t="str">
        <f>_xlfn.XLOOKUP(C696,customers!$A$1:$A$1001,customers!$I$1:$I$1001,,0,)</f>
        <v>No</v>
      </c>
    </row>
    <row r="697" spans="1:16" x14ac:dyDescent="0.3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_xlfn.XLOOKUP(C697,customers!$A:$A,customers!$G:$G,,0)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f t="shared" si="30"/>
        <v>182.27499999999998</v>
      </c>
      <c r="N697" t="str">
        <f t="shared" si="31"/>
        <v>Liberica</v>
      </c>
      <c r="O697" t="str">
        <f t="shared" si="32"/>
        <v>Light</v>
      </c>
      <c r="P697" t="str">
        <f>_xlfn.XLOOKUP(C697,customers!$A$1:$A$1001,customers!$I$1:$I$1001,,0,)</f>
        <v>Yes</v>
      </c>
    </row>
    <row r="698" spans="1:16" x14ac:dyDescent="0.3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_xlfn.XLOOKUP(C698,customers!$A:$A,customers!$G:$G,,0)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f t="shared" si="30"/>
        <v>31.08</v>
      </c>
      <c r="N698" t="str">
        <f t="shared" si="31"/>
        <v>Liberica</v>
      </c>
      <c r="O698" t="str">
        <f t="shared" si="32"/>
        <v>Dark</v>
      </c>
      <c r="P698" t="str">
        <f>_xlfn.XLOOKUP(C698,customers!$A$1:$A$1001,customers!$I$1:$I$1001,,0,)</f>
        <v>No</v>
      </c>
    </row>
    <row r="699" spans="1:16" x14ac:dyDescent="0.3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_xlfn.XLOOKUP(C699,customers!$A:$A,customers!$G:$G,,0)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Medium</v>
      </c>
      <c r="P699" t="str">
        <f>_xlfn.XLOOKUP(C699,customers!$A$1:$A$1001,customers!$I$1:$I$1001,,0,)</f>
        <v>No</v>
      </c>
    </row>
    <row r="700" spans="1:16" x14ac:dyDescent="0.3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_xlfn.XLOOKUP(C700,customers!$A:$A,customers!$G:$G,,0)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f t="shared" si="30"/>
        <v>25.9</v>
      </c>
      <c r="N700" t="str">
        <f t="shared" si="31"/>
        <v>Liberica</v>
      </c>
      <c r="O700" t="str">
        <f t="shared" si="32"/>
        <v>Dark</v>
      </c>
      <c r="P700" t="str">
        <f>_xlfn.XLOOKUP(C700,customers!$A$1:$A$1001,customers!$I$1:$I$1001,,0,)</f>
        <v>No</v>
      </c>
    </row>
    <row r="701" spans="1:16" x14ac:dyDescent="0.3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_xlfn.XLOOKUP(C701,customers!$A:$A,customers!$G:$G,,0)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c r="P701" t="str">
        <f>_xlfn.XLOOKUP(C701,customers!$A$1:$A$1001,customers!$I$1:$I$1001,,0,)</f>
        <v>Yes</v>
      </c>
    </row>
    <row r="702" spans="1:16" x14ac:dyDescent="0.3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_xlfn.XLOOKUP(C702,customers!$A:$A,customers!$G:$G,,0)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f t="shared" si="30"/>
        <v>19.02</v>
      </c>
      <c r="N702" t="str">
        <f t="shared" si="31"/>
        <v>Liberica</v>
      </c>
      <c r="O702" t="str">
        <f t="shared" si="32"/>
        <v>Light</v>
      </c>
      <c r="P702" t="str">
        <f>_xlfn.XLOOKUP(C702,customers!$A$1:$A$1001,customers!$I$1:$I$1001,,0,)</f>
        <v>No</v>
      </c>
    </row>
    <row r="703" spans="1:16" x14ac:dyDescent="0.3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_xlfn.XLOOKUP(C703,customers!$A:$A,customers!$G:$G,,0)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c r="P703" t="str">
        <f>_xlfn.XLOOKUP(C703,customers!$A$1:$A$1001,customers!$I$1:$I$1001,,0,)</f>
        <v>Yes</v>
      </c>
    </row>
    <row r="704" spans="1:16" x14ac:dyDescent="0.3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_xlfn.XLOOKUP(C704,customers!$A:$A,customers!$G:$G,,0)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f t="shared" si="30"/>
        <v>7.77</v>
      </c>
      <c r="N704" t="str">
        <f t="shared" si="31"/>
        <v>Arabica</v>
      </c>
      <c r="O704" t="str">
        <f t="shared" si="32"/>
        <v>Light</v>
      </c>
      <c r="P704" t="str">
        <f>_xlfn.XLOOKUP(C704,customers!$A$1:$A$1001,customers!$I$1:$I$1001,,0,)</f>
        <v>Yes</v>
      </c>
    </row>
    <row r="705" spans="1:16" x14ac:dyDescent="0.3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_xlfn.XLOOKUP(C705,customers!$A:$A,customers!$G:$G,,0)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f t="shared" si="30"/>
        <v>119.13999999999999</v>
      </c>
      <c r="N705" t="str">
        <f t="shared" si="31"/>
        <v>Liberica</v>
      </c>
      <c r="O705" t="str">
        <f t="shared" si="32"/>
        <v>Dark</v>
      </c>
      <c r="P705" t="str">
        <f>_xlfn.XLOOKUP(C705,customers!$A$1:$A$1001,customers!$I$1:$I$1001,,0,)</f>
        <v>Yes</v>
      </c>
    </row>
    <row r="706" spans="1:16" x14ac:dyDescent="0.3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_xlfn.XLOOKUP(C706,customers!$A:$A,customers!$G:$G,,0)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f t="shared" si="30"/>
        <v>21.87</v>
      </c>
      <c r="N706" t="str">
        <f t="shared" si="31"/>
        <v>Excelsa</v>
      </c>
      <c r="O706" t="str">
        <f t="shared" si="32"/>
        <v>Dark</v>
      </c>
      <c r="P706" t="str">
        <f>_xlfn.XLOOKUP(C706,customers!$A$1:$A$1001,customers!$I$1:$I$1001,,0,)</f>
        <v>Yes</v>
      </c>
    </row>
    <row r="707" spans="1:16" x14ac:dyDescent="0.3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_xlfn.XLOOKUP(C707,customers!$A:$A,customers!$G:$G,,0)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f t="shared" ref="M707:M770" si="33">L707*E707</f>
        <v>17.82</v>
      </c>
      <c r="N707" t="str">
        <f t="shared" ref="N707:N770" si="34">IF(I707="Rob","Robusta",IF(I707="Ara","Arabica",IF(I707="Exc","Excelsa",IF(I707="Lib","Liberica",""))))</f>
        <v>Excelsa</v>
      </c>
      <c r="O707" t="str">
        <f t="shared" ref="O707:O770" si="35">IF(J707="L","Light",IF(J707="M","Medium",IF(J707="D","Dark","")))</f>
        <v>Light</v>
      </c>
      <c r="P707" t="str">
        <f>_xlfn.XLOOKUP(C707,customers!$A$1:$A$1001,customers!$I$1:$I$1001,,0,)</f>
        <v>No</v>
      </c>
    </row>
    <row r="708" spans="1:16" x14ac:dyDescent="0.3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_xlfn.XLOOKUP(C708,customers!$A:$A,customers!$G:$G,,0)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f t="shared" si="33"/>
        <v>12.375</v>
      </c>
      <c r="N708" t="str">
        <f t="shared" si="34"/>
        <v>Excelsa</v>
      </c>
      <c r="O708" t="str">
        <f t="shared" si="35"/>
        <v>Medium</v>
      </c>
      <c r="P708" t="str">
        <f>_xlfn.XLOOKUP(C708,customers!$A$1:$A$1001,customers!$I$1:$I$1001,,0,)</f>
        <v>No</v>
      </c>
    </row>
    <row r="709" spans="1:16" x14ac:dyDescent="0.3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_xlfn.XLOOKUP(C709,customers!$A:$A,customers!$G:$G,,0)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f t="shared" si="33"/>
        <v>25.9</v>
      </c>
      <c r="N709" t="str">
        <f t="shared" si="34"/>
        <v>Liberica</v>
      </c>
      <c r="O709" t="str">
        <f t="shared" si="35"/>
        <v>Dark</v>
      </c>
      <c r="P709" t="str">
        <f>_xlfn.XLOOKUP(C709,customers!$A$1:$A$1001,customers!$I$1:$I$1001,,0,)</f>
        <v>No</v>
      </c>
    </row>
    <row r="710" spans="1:16" x14ac:dyDescent="0.3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_xlfn.XLOOKUP(C710,customers!$A:$A,customers!$G:$G,,0)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f t="shared" si="33"/>
        <v>13.5</v>
      </c>
      <c r="N710" t="str">
        <f t="shared" si="34"/>
        <v>Arabica</v>
      </c>
      <c r="O710" t="str">
        <f t="shared" si="35"/>
        <v>Medium</v>
      </c>
      <c r="P710" t="str">
        <f>_xlfn.XLOOKUP(C710,customers!$A$1:$A$1001,customers!$I$1:$I$1001,,0,)</f>
        <v>Yes</v>
      </c>
    </row>
    <row r="711" spans="1:16" x14ac:dyDescent="0.3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_xlfn.XLOOKUP(C711,customers!$A:$A,customers!$G:$G,,0)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f t="shared" si="33"/>
        <v>17.82</v>
      </c>
      <c r="N711" t="str">
        <f t="shared" si="34"/>
        <v>Excelsa</v>
      </c>
      <c r="O711" t="str">
        <f t="shared" si="35"/>
        <v>Light</v>
      </c>
      <c r="P711" t="str">
        <f>_xlfn.XLOOKUP(C711,customers!$A$1:$A$1001,customers!$I$1:$I$1001,,0,)</f>
        <v>Yes</v>
      </c>
    </row>
    <row r="712" spans="1:16" x14ac:dyDescent="0.3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_xlfn.XLOOKUP(C712,customers!$A:$A,customers!$G:$G,,0)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f t="shared" si="33"/>
        <v>24.75</v>
      </c>
      <c r="N712" t="str">
        <f t="shared" si="34"/>
        <v>Excelsa</v>
      </c>
      <c r="O712" t="str">
        <f t="shared" si="35"/>
        <v>Medium</v>
      </c>
      <c r="P712" t="str">
        <f>_xlfn.XLOOKUP(C712,customers!$A$1:$A$1001,customers!$I$1:$I$1001,,0,)</f>
        <v>No</v>
      </c>
    </row>
    <row r="713" spans="1:16" x14ac:dyDescent="0.3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_xlfn.XLOOKUP(C713,customers!$A:$A,customers!$G:$G,,0)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f t="shared" si="33"/>
        <v>17.91</v>
      </c>
      <c r="N713" t="str">
        <f t="shared" si="34"/>
        <v>Robusta</v>
      </c>
      <c r="O713" t="str">
        <f t="shared" si="35"/>
        <v>Medium</v>
      </c>
      <c r="P713" t="str">
        <f>_xlfn.XLOOKUP(C713,customers!$A$1:$A$1001,customers!$I$1:$I$1001,,0,)</f>
        <v>No</v>
      </c>
    </row>
    <row r="714" spans="1:16" x14ac:dyDescent="0.3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_xlfn.XLOOKUP(C714,customers!$A:$A,customers!$G:$G,,0)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f t="shared" si="33"/>
        <v>16.5</v>
      </c>
      <c r="N714" t="str">
        <f t="shared" si="34"/>
        <v>Excelsa</v>
      </c>
      <c r="O714" t="str">
        <f t="shared" si="35"/>
        <v>Medium</v>
      </c>
      <c r="P714" t="str">
        <f>_xlfn.XLOOKUP(C714,customers!$A$1:$A$1001,customers!$I$1:$I$1001,,0,)</f>
        <v>No</v>
      </c>
    </row>
    <row r="715" spans="1:16" x14ac:dyDescent="0.3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_xlfn.XLOOKUP(C715,customers!$A:$A,customers!$G:$G,,0)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f t="shared" si="33"/>
        <v>2.9849999999999999</v>
      </c>
      <c r="N715" t="str">
        <f t="shared" si="34"/>
        <v>Robusta</v>
      </c>
      <c r="O715" t="str">
        <f t="shared" si="35"/>
        <v>Medium</v>
      </c>
      <c r="P715" t="str">
        <f>_xlfn.XLOOKUP(C715,customers!$A$1:$A$1001,customers!$I$1:$I$1001,,0,)</f>
        <v>No</v>
      </c>
    </row>
    <row r="716" spans="1:16" x14ac:dyDescent="0.3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_xlfn.XLOOKUP(C716,customers!$A:$A,customers!$G:$G,,0)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f t="shared" si="33"/>
        <v>14.58</v>
      </c>
      <c r="N716" t="str">
        <f t="shared" si="34"/>
        <v>Excelsa</v>
      </c>
      <c r="O716" t="str">
        <f t="shared" si="35"/>
        <v>Dark</v>
      </c>
      <c r="P716" t="str">
        <f>_xlfn.XLOOKUP(C716,customers!$A$1:$A$1001,customers!$I$1:$I$1001,,0,)</f>
        <v>Yes</v>
      </c>
    </row>
    <row r="717" spans="1:16" x14ac:dyDescent="0.3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_xlfn.XLOOKUP(C717,customers!$A:$A,customers!$G:$G,,0)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f t="shared" si="33"/>
        <v>89.1</v>
      </c>
      <c r="N717" t="str">
        <f t="shared" si="34"/>
        <v>Excelsa</v>
      </c>
      <c r="O717" t="str">
        <f t="shared" si="35"/>
        <v>Light</v>
      </c>
      <c r="P717" t="str">
        <f>_xlfn.XLOOKUP(C717,customers!$A$1:$A$1001,customers!$I$1:$I$1001,,0,)</f>
        <v>No</v>
      </c>
    </row>
    <row r="718" spans="1:16" x14ac:dyDescent="0.3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_xlfn.XLOOKUP(C718,customers!$A:$A,customers!$G:$G,,0)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f t="shared" si="33"/>
        <v>35.849999999999994</v>
      </c>
      <c r="N718" t="str">
        <f t="shared" si="34"/>
        <v>Robusta</v>
      </c>
      <c r="O718" t="str">
        <f t="shared" si="35"/>
        <v>Light</v>
      </c>
      <c r="P718" t="str">
        <f>_xlfn.XLOOKUP(C718,customers!$A$1:$A$1001,customers!$I$1:$I$1001,,0,)</f>
        <v>No</v>
      </c>
    </row>
    <row r="719" spans="1:16" x14ac:dyDescent="0.3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_xlfn.XLOOKUP(C719,customers!$A:$A,customers!$G:$G,,0)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c r="P719" t="str">
        <f>_xlfn.XLOOKUP(C719,customers!$A$1:$A$1001,customers!$I$1:$I$1001,,0,)</f>
        <v>No</v>
      </c>
    </row>
    <row r="720" spans="1:16" x14ac:dyDescent="0.3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_xlfn.XLOOKUP(C720,customers!$A:$A,customers!$G:$G,,0)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f t="shared" si="33"/>
        <v>38.849999999999994</v>
      </c>
      <c r="N720" t="str">
        <f t="shared" si="34"/>
        <v>Liberica</v>
      </c>
      <c r="O720" t="str">
        <f t="shared" si="35"/>
        <v>Dark</v>
      </c>
      <c r="P720" t="str">
        <f>_xlfn.XLOOKUP(C720,customers!$A$1:$A$1001,customers!$I$1:$I$1001,,0,)</f>
        <v>No</v>
      </c>
    </row>
    <row r="721" spans="1:16" x14ac:dyDescent="0.3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_xlfn.XLOOKUP(C721,customers!$A:$A,customers!$G:$G,,0)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f t="shared" si="33"/>
        <v>79.25</v>
      </c>
      <c r="N721" t="str">
        <f t="shared" si="34"/>
        <v>Liberica</v>
      </c>
      <c r="O721" t="str">
        <f t="shared" si="35"/>
        <v>Light</v>
      </c>
      <c r="P721" t="str">
        <f>_xlfn.XLOOKUP(C721,customers!$A$1:$A$1001,customers!$I$1:$I$1001,,0,)</f>
        <v>Yes</v>
      </c>
    </row>
    <row r="722" spans="1:16" x14ac:dyDescent="0.3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_xlfn.XLOOKUP(C722,customers!$A:$A,customers!$G:$G,,0)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f t="shared" si="33"/>
        <v>36.450000000000003</v>
      </c>
      <c r="N722" t="str">
        <f t="shared" si="34"/>
        <v>Excelsa</v>
      </c>
      <c r="O722" t="str">
        <f t="shared" si="35"/>
        <v>Dark</v>
      </c>
      <c r="P722" t="str">
        <f>_xlfn.XLOOKUP(C722,customers!$A$1:$A$1001,customers!$I$1:$I$1001,,0,)</f>
        <v>Yes</v>
      </c>
    </row>
    <row r="723" spans="1:16" x14ac:dyDescent="0.3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_xlfn.XLOOKUP(C723,customers!$A:$A,customers!$G:$G,,0)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f t="shared" si="33"/>
        <v>8.9550000000000001</v>
      </c>
      <c r="N723" t="str">
        <f t="shared" si="34"/>
        <v>Robusta</v>
      </c>
      <c r="O723" t="str">
        <f t="shared" si="35"/>
        <v>Medium</v>
      </c>
      <c r="P723" t="str">
        <f>_xlfn.XLOOKUP(C723,customers!$A$1:$A$1001,customers!$I$1:$I$1001,,0,)</f>
        <v>Yes</v>
      </c>
    </row>
    <row r="724" spans="1:16" x14ac:dyDescent="0.3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_xlfn.XLOOKUP(C724,customers!$A:$A,customers!$G:$G,,0)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f t="shared" si="33"/>
        <v>24.3</v>
      </c>
      <c r="N724" t="str">
        <f t="shared" si="34"/>
        <v>Excelsa</v>
      </c>
      <c r="O724" t="str">
        <f t="shared" si="35"/>
        <v>Dark</v>
      </c>
      <c r="P724" t="str">
        <f>_xlfn.XLOOKUP(C724,customers!$A$1:$A$1001,customers!$I$1:$I$1001,,0,)</f>
        <v>No</v>
      </c>
    </row>
    <row r="725" spans="1:16" x14ac:dyDescent="0.3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_xlfn.XLOOKUP(C725,customers!$A:$A,customers!$G:$G,,0)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f t="shared" si="33"/>
        <v>63.249999999999993</v>
      </c>
      <c r="N725" t="str">
        <f t="shared" si="34"/>
        <v>Excelsa</v>
      </c>
      <c r="O725" t="str">
        <f t="shared" si="35"/>
        <v>Medium</v>
      </c>
      <c r="P725" t="str">
        <f>_xlfn.XLOOKUP(C725,customers!$A$1:$A$1001,customers!$I$1:$I$1001,,0,)</f>
        <v>No</v>
      </c>
    </row>
    <row r="726" spans="1:16" x14ac:dyDescent="0.3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_xlfn.XLOOKUP(C726,customers!$A:$A,customers!$G:$G,,0)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Medium</v>
      </c>
      <c r="P726" t="str">
        <f>_xlfn.XLOOKUP(C726,customers!$A$1:$A$1001,customers!$I$1:$I$1001,,0,)</f>
        <v>Yes</v>
      </c>
    </row>
    <row r="727" spans="1:16" x14ac:dyDescent="0.3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_xlfn.XLOOKUP(C727,customers!$A:$A,customers!$G:$G,,0)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Light</v>
      </c>
      <c r="P727" t="str">
        <f>_xlfn.XLOOKUP(C727,customers!$A$1:$A$1001,customers!$I$1:$I$1001,,0,)</f>
        <v>No</v>
      </c>
    </row>
    <row r="728" spans="1:16" x14ac:dyDescent="0.3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_xlfn.XLOOKUP(C728,customers!$A:$A,customers!$G:$G,,0)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f t="shared" si="33"/>
        <v>145.82</v>
      </c>
      <c r="N728" t="str">
        <f t="shared" si="34"/>
        <v>Liberica</v>
      </c>
      <c r="O728" t="str">
        <f t="shared" si="35"/>
        <v>Light</v>
      </c>
      <c r="P728" t="str">
        <f>_xlfn.XLOOKUP(C728,customers!$A$1:$A$1001,customers!$I$1:$I$1001,,0,)</f>
        <v>No</v>
      </c>
    </row>
    <row r="729" spans="1:16" x14ac:dyDescent="0.3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_xlfn.XLOOKUP(C729,customers!$A:$A,customers!$G:$G,,0)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f t="shared" si="33"/>
        <v>29.849999999999998</v>
      </c>
      <c r="N729" t="str">
        <f t="shared" si="34"/>
        <v>Robusta</v>
      </c>
      <c r="O729" t="str">
        <f t="shared" si="35"/>
        <v>Medium</v>
      </c>
      <c r="P729" t="str">
        <f>_xlfn.XLOOKUP(C729,customers!$A$1:$A$1001,customers!$I$1:$I$1001,,0,)</f>
        <v>Yes</v>
      </c>
    </row>
    <row r="730" spans="1:16" x14ac:dyDescent="0.3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_xlfn.XLOOKUP(C730,customers!$A:$A,customers!$G:$G,,0)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f t="shared" si="33"/>
        <v>21.87</v>
      </c>
      <c r="N730" t="str">
        <f t="shared" si="34"/>
        <v>Excelsa</v>
      </c>
      <c r="O730" t="str">
        <f t="shared" si="35"/>
        <v>Dark</v>
      </c>
      <c r="P730" t="str">
        <f>_xlfn.XLOOKUP(C730,customers!$A$1:$A$1001,customers!$I$1:$I$1001,,0,)</f>
        <v>Yes</v>
      </c>
    </row>
    <row r="731" spans="1:16" x14ac:dyDescent="0.3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_xlfn.XLOOKUP(C731,customers!$A:$A,customers!$G:$G,,0)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f t="shared" si="33"/>
        <v>4.3650000000000002</v>
      </c>
      <c r="N731" t="str">
        <f t="shared" si="34"/>
        <v>Liberica</v>
      </c>
      <c r="O731" t="str">
        <f t="shared" si="35"/>
        <v>Medium</v>
      </c>
      <c r="P731" t="str">
        <f>_xlfn.XLOOKUP(C731,customers!$A$1:$A$1001,customers!$I$1:$I$1001,,0,)</f>
        <v>No</v>
      </c>
    </row>
    <row r="732" spans="1:16" x14ac:dyDescent="0.3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_xlfn.XLOOKUP(C732,customers!$A:$A,customers!$G:$G,,0)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f t="shared" si="33"/>
        <v>36.454999999999998</v>
      </c>
      <c r="N732" t="str">
        <f t="shared" si="34"/>
        <v>Liberica</v>
      </c>
      <c r="O732" t="str">
        <f t="shared" si="35"/>
        <v>Light</v>
      </c>
      <c r="P732" t="str">
        <f>_xlfn.XLOOKUP(C732,customers!$A$1:$A$1001,customers!$I$1:$I$1001,,0,)</f>
        <v>No</v>
      </c>
    </row>
    <row r="733" spans="1:16" x14ac:dyDescent="0.3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_xlfn.XLOOKUP(C733,customers!$A:$A,customers!$G:$G,,0)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f t="shared" si="33"/>
        <v>15.54</v>
      </c>
      <c r="N733" t="str">
        <f t="shared" si="34"/>
        <v>Liberica</v>
      </c>
      <c r="O733" t="str">
        <f t="shared" si="35"/>
        <v>Dark</v>
      </c>
      <c r="P733" t="str">
        <f>_xlfn.XLOOKUP(C733,customers!$A$1:$A$1001,customers!$I$1:$I$1001,,0,)</f>
        <v>Yes</v>
      </c>
    </row>
    <row r="734" spans="1:16" x14ac:dyDescent="0.3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_xlfn.XLOOKUP(C734,customers!$A:$A,customers!$G:$G,,0)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f t="shared" si="33"/>
        <v>8.91</v>
      </c>
      <c r="N734" t="str">
        <f t="shared" si="34"/>
        <v>Excelsa</v>
      </c>
      <c r="O734" t="str">
        <f t="shared" si="35"/>
        <v>Light</v>
      </c>
      <c r="P734" t="str">
        <f>_xlfn.XLOOKUP(C734,customers!$A$1:$A$1001,customers!$I$1:$I$1001,,0,)</f>
        <v>No</v>
      </c>
    </row>
    <row r="735" spans="1:16" x14ac:dyDescent="0.3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_xlfn.XLOOKUP(C735,customers!$A:$A,customers!$G:$G,,0)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f t="shared" si="33"/>
        <v>100.39499999999998</v>
      </c>
      <c r="N735" t="str">
        <f t="shared" si="34"/>
        <v>Liberica</v>
      </c>
      <c r="O735" t="str">
        <f t="shared" si="35"/>
        <v>Medium</v>
      </c>
      <c r="P735" t="str">
        <f>_xlfn.XLOOKUP(C735,customers!$A$1:$A$1001,customers!$I$1:$I$1001,,0,)</f>
        <v>Yes</v>
      </c>
    </row>
    <row r="736" spans="1:16" x14ac:dyDescent="0.3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_xlfn.XLOOKUP(C736,customers!$A:$A,customers!$G:$G,,0)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f t="shared" si="33"/>
        <v>13.424999999999997</v>
      </c>
      <c r="N736" t="str">
        <f t="shared" si="34"/>
        <v>Robusta</v>
      </c>
      <c r="O736" t="str">
        <f t="shared" si="35"/>
        <v>Dark</v>
      </c>
      <c r="P736" t="str">
        <f>_xlfn.XLOOKUP(C736,customers!$A$1:$A$1001,customers!$I$1:$I$1001,,0,)</f>
        <v>No</v>
      </c>
    </row>
    <row r="737" spans="1:16" x14ac:dyDescent="0.3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_xlfn.XLOOKUP(C737,customers!$A:$A,customers!$G:$G,,0)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f t="shared" si="33"/>
        <v>21.87</v>
      </c>
      <c r="N737" t="str">
        <f t="shared" si="34"/>
        <v>Excelsa</v>
      </c>
      <c r="O737" t="str">
        <f t="shared" si="35"/>
        <v>Dark</v>
      </c>
      <c r="P737" t="str">
        <f>_xlfn.XLOOKUP(C737,customers!$A$1:$A$1001,customers!$I$1:$I$1001,,0,)</f>
        <v>No</v>
      </c>
    </row>
    <row r="738" spans="1:16" x14ac:dyDescent="0.3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_xlfn.XLOOKUP(C738,customers!$A:$A,customers!$G:$G,,0)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f t="shared" si="33"/>
        <v>25.9</v>
      </c>
      <c r="N738" t="str">
        <f t="shared" si="34"/>
        <v>Liberica</v>
      </c>
      <c r="O738" t="str">
        <f t="shared" si="35"/>
        <v>Dark</v>
      </c>
      <c r="P738" t="str">
        <f>_xlfn.XLOOKUP(C738,customers!$A$1:$A$1001,customers!$I$1:$I$1001,,0,)</f>
        <v>Yes</v>
      </c>
    </row>
    <row r="739" spans="1:16" x14ac:dyDescent="0.3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_xlfn.XLOOKUP(C739,customers!$A:$A,customers!$G:$G,,0)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Medium</v>
      </c>
      <c r="P739" t="str">
        <f>_xlfn.XLOOKUP(C739,customers!$A$1:$A$1001,customers!$I$1:$I$1001,,0,)</f>
        <v>No</v>
      </c>
    </row>
    <row r="740" spans="1:16" x14ac:dyDescent="0.3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_xlfn.XLOOKUP(C740,customers!$A:$A,customers!$G:$G,,0)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f t="shared" si="33"/>
        <v>10.754999999999999</v>
      </c>
      <c r="N740" t="str">
        <f t="shared" si="34"/>
        <v>Robusta</v>
      </c>
      <c r="O740" t="str">
        <f t="shared" si="35"/>
        <v>Light</v>
      </c>
      <c r="P740" t="str">
        <f>_xlfn.XLOOKUP(C740,customers!$A$1:$A$1001,customers!$I$1:$I$1001,,0,)</f>
        <v>No</v>
      </c>
    </row>
    <row r="741" spans="1:16" x14ac:dyDescent="0.3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_xlfn.XLOOKUP(C741,customers!$A:$A,customers!$G:$G,,0)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f t="shared" si="33"/>
        <v>18.225000000000001</v>
      </c>
      <c r="N741" t="str">
        <f t="shared" si="34"/>
        <v>Excelsa</v>
      </c>
      <c r="O741" t="str">
        <f t="shared" si="35"/>
        <v>Dark</v>
      </c>
      <c r="P741" t="str">
        <f>_xlfn.XLOOKUP(C741,customers!$A$1:$A$1001,customers!$I$1:$I$1001,,0,)</f>
        <v>No</v>
      </c>
    </row>
    <row r="742" spans="1:16" x14ac:dyDescent="0.3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_xlfn.XLOOKUP(C742,customers!$A:$A,customers!$G:$G,,0)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f t="shared" si="33"/>
        <v>28.679999999999996</v>
      </c>
      <c r="N742" t="str">
        <f t="shared" si="34"/>
        <v>Robusta</v>
      </c>
      <c r="O742" t="str">
        <f t="shared" si="35"/>
        <v>Light</v>
      </c>
      <c r="P742" t="str">
        <f>_xlfn.XLOOKUP(C742,customers!$A$1:$A$1001,customers!$I$1:$I$1001,,0,)</f>
        <v>No</v>
      </c>
    </row>
    <row r="743" spans="1:16" x14ac:dyDescent="0.3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_xlfn.XLOOKUP(C743,customers!$A:$A,customers!$G:$G,,0)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f t="shared" si="33"/>
        <v>8.73</v>
      </c>
      <c r="N743" t="str">
        <f t="shared" si="34"/>
        <v>Liberica</v>
      </c>
      <c r="O743" t="str">
        <f t="shared" si="35"/>
        <v>Medium</v>
      </c>
      <c r="P743" t="str">
        <f>_xlfn.XLOOKUP(C743,customers!$A$1:$A$1001,customers!$I$1:$I$1001,,0,)</f>
        <v>No</v>
      </c>
    </row>
    <row r="744" spans="1:16" x14ac:dyDescent="0.3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_xlfn.XLOOKUP(C744,customers!$A:$A,customers!$G:$G,,0)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f t="shared" si="33"/>
        <v>58.2</v>
      </c>
      <c r="N744" t="str">
        <f t="shared" si="34"/>
        <v>Liberica</v>
      </c>
      <c r="O744" t="str">
        <f t="shared" si="35"/>
        <v>Medium</v>
      </c>
      <c r="P744" t="str">
        <f>_xlfn.XLOOKUP(C744,customers!$A$1:$A$1001,customers!$I$1:$I$1001,,0,)</f>
        <v>No</v>
      </c>
    </row>
    <row r="745" spans="1:16" x14ac:dyDescent="0.3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_xlfn.XLOOKUP(C745,customers!$A:$A,customers!$G:$G,,0)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c r="P745" t="str">
        <f>_xlfn.XLOOKUP(C745,customers!$A$1:$A$1001,customers!$I$1:$I$1001,,0,)</f>
        <v>No</v>
      </c>
    </row>
    <row r="746" spans="1:16" x14ac:dyDescent="0.3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_xlfn.XLOOKUP(C746,customers!$A:$A,customers!$G:$G,,0)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f t="shared" si="33"/>
        <v>17.91</v>
      </c>
      <c r="N746" t="str">
        <f t="shared" si="34"/>
        <v>Robusta</v>
      </c>
      <c r="O746" t="str">
        <f t="shared" si="35"/>
        <v>Medium</v>
      </c>
      <c r="P746" t="str">
        <f>_xlfn.XLOOKUP(C746,customers!$A$1:$A$1001,customers!$I$1:$I$1001,,0,)</f>
        <v>Yes</v>
      </c>
    </row>
    <row r="747" spans="1:16" x14ac:dyDescent="0.3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_xlfn.XLOOKUP(C747,customers!$A:$A,customers!$G:$G,,0)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f t="shared" si="33"/>
        <v>14.58</v>
      </c>
      <c r="N747" t="str">
        <f t="shared" si="34"/>
        <v>Excelsa</v>
      </c>
      <c r="O747" t="str">
        <f t="shared" si="35"/>
        <v>Dark</v>
      </c>
      <c r="P747" t="str">
        <f>_xlfn.XLOOKUP(C747,customers!$A$1:$A$1001,customers!$I$1:$I$1001,,0,)</f>
        <v>No</v>
      </c>
    </row>
    <row r="748" spans="1:16" x14ac:dyDescent="0.3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_xlfn.XLOOKUP(C748,customers!$A:$A,customers!$G:$G,,0)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Medium</v>
      </c>
      <c r="P748" t="str">
        <f>_xlfn.XLOOKUP(C748,customers!$A$1:$A$1001,customers!$I$1:$I$1001,,0,)</f>
        <v>No</v>
      </c>
    </row>
    <row r="749" spans="1:16" x14ac:dyDescent="0.3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_xlfn.XLOOKUP(C749,customers!$A:$A,customers!$G:$G,,0)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f t="shared" si="33"/>
        <v>34.92</v>
      </c>
      <c r="N749" t="str">
        <f t="shared" si="34"/>
        <v>Liberica</v>
      </c>
      <c r="O749" t="str">
        <f t="shared" si="35"/>
        <v>Medium</v>
      </c>
      <c r="P749" t="str">
        <f>_xlfn.XLOOKUP(C749,customers!$A$1:$A$1001,customers!$I$1:$I$1001,,0,)</f>
        <v>Yes</v>
      </c>
    </row>
    <row r="750" spans="1:16" x14ac:dyDescent="0.3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_xlfn.XLOOKUP(C750,customers!$A:$A,customers!$G:$G,,0)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f t="shared" si="33"/>
        <v>14.58</v>
      </c>
      <c r="N750" t="str">
        <f t="shared" si="34"/>
        <v>Excelsa</v>
      </c>
      <c r="O750" t="str">
        <f t="shared" si="35"/>
        <v>Dark</v>
      </c>
      <c r="P750" t="str">
        <f>_xlfn.XLOOKUP(C750,customers!$A$1:$A$1001,customers!$I$1:$I$1001,,0,)</f>
        <v>No</v>
      </c>
    </row>
    <row r="751" spans="1:16" x14ac:dyDescent="0.3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_xlfn.XLOOKUP(C751,customers!$A:$A,customers!$G:$G,,0)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f t="shared" si="33"/>
        <v>5.3699999999999992</v>
      </c>
      <c r="N751" t="str">
        <f t="shared" si="34"/>
        <v>Robusta</v>
      </c>
      <c r="O751" t="str">
        <f t="shared" si="35"/>
        <v>Dark</v>
      </c>
      <c r="P751" t="str">
        <f>_xlfn.XLOOKUP(C751,customers!$A$1:$A$1001,customers!$I$1:$I$1001,,0,)</f>
        <v>Yes</v>
      </c>
    </row>
    <row r="752" spans="1:16" x14ac:dyDescent="0.3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_xlfn.XLOOKUP(C752,customers!$A:$A,customers!$G:$G,,0)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f t="shared" si="33"/>
        <v>5.97</v>
      </c>
      <c r="N752" t="str">
        <f t="shared" si="34"/>
        <v>Robusta</v>
      </c>
      <c r="O752" t="str">
        <f t="shared" si="35"/>
        <v>Medium</v>
      </c>
      <c r="P752" t="str">
        <f>_xlfn.XLOOKUP(C752,customers!$A$1:$A$1001,customers!$I$1:$I$1001,,0,)</f>
        <v>Yes</v>
      </c>
    </row>
    <row r="753" spans="1:16" x14ac:dyDescent="0.3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_xlfn.XLOOKUP(C753,customers!$A:$A,customers!$G:$G,,0)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f t="shared" si="33"/>
        <v>19.02</v>
      </c>
      <c r="N753" t="str">
        <f t="shared" si="34"/>
        <v>Liberica</v>
      </c>
      <c r="O753" t="str">
        <f t="shared" si="35"/>
        <v>Light</v>
      </c>
      <c r="P753" t="str">
        <f>_xlfn.XLOOKUP(C753,customers!$A$1:$A$1001,customers!$I$1:$I$1001,,0,)</f>
        <v>No</v>
      </c>
    </row>
    <row r="754" spans="1:16" x14ac:dyDescent="0.3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_xlfn.XLOOKUP(C754,customers!$A:$A,customers!$G:$G,,0)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f t="shared" si="33"/>
        <v>27.5</v>
      </c>
      <c r="N754" t="str">
        <f t="shared" si="34"/>
        <v>Excelsa</v>
      </c>
      <c r="O754" t="str">
        <f t="shared" si="35"/>
        <v>Medium</v>
      </c>
      <c r="P754" t="str">
        <f>_xlfn.XLOOKUP(C754,customers!$A$1:$A$1001,customers!$I$1:$I$1001,,0,)</f>
        <v>Yes</v>
      </c>
    </row>
    <row r="755" spans="1:16" x14ac:dyDescent="0.3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_xlfn.XLOOKUP(C755,customers!$A:$A,customers!$G:$G,,0)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c r="P755" t="str">
        <f>_xlfn.XLOOKUP(C755,customers!$A$1:$A$1001,customers!$I$1:$I$1001,,0,)</f>
        <v>No</v>
      </c>
    </row>
    <row r="756" spans="1:16" x14ac:dyDescent="0.3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_xlfn.XLOOKUP(C756,customers!$A:$A,customers!$G:$G,,0)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c r="P756" t="str">
        <f>_xlfn.XLOOKUP(C756,customers!$A$1:$A$1001,customers!$I$1:$I$1001,,0,)</f>
        <v>No</v>
      </c>
    </row>
    <row r="757" spans="1:16" x14ac:dyDescent="0.3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_xlfn.XLOOKUP(C757,customers!$A:$A,customers!$G:$G,,0)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f t="shared" si="33"/>
        <v>28.53</v>
      </c>
      <c r="N757" t="str">
        <f t="shared" si="34"/>
        <v>Liberica</v>
      </c>
      <c r="O757" t="str">
        <f t="shared" si="35"/>
        <v>Light</v>
      </c>
      <c r="P757" t="str">
        <f>_xlfn.XLOOKUP(C757,customers!$A$1:$A$1001,customers!$I$1:$I$1001,,0,)</f>
        <v>No</v>
      </c>
    </row>
    <row r="758" spans="1:16" x14ac:dyDescent="0.3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_xlfn.XLOOKUP(C758,customers!$A:$A,customers!$G:$G,,0)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f t="shared" si="33"/>
        <v>35.799999999999997</v>
      </c>
      <c r="N758" t="str">
        <f t="shared" si="34"/>
        <v>Robusta</v>
      </c>
      <c r="O758" t="str">
        <f t="shared" si="35"/>
        <v>Dark</v>
      </c>
      <c r="P758" t="str">
        <f>_xlfn.XLOOKUP(C758,customers!$A$1:$A$1001,customers!$I$1:$I$1001,,0,)</f>
        <v>Yes</v>
      </c>
    </row>
    <row r="759" spans="1:16" x14ac:dyDescent="0.3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_xlfn.XLOOKUP(C759,customers!$A:$A,customers!$G:$G,,0)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c r="P759" t="str">
        <f>_xlfn.XLOOKUP(C759,customers!$A$1:$A$1001,customers!$I$1:$I$1001,,0,)</f>
        <v>Yes</v>
      </c>
    </row>
    <row r="760" spans="1:16" x14ac:dyDescent="0.3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_xlfn.XLOOKUP(C760,customers!$A:$A,customers!$G:$G,,0)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f t="shared" si="33"/>
        <v>8.9499999999999993</v>
      </c>
      <c r="N760" t="str">
        <f t="shared" si="34"/>
        <v>Robusta</v>
      </c>
      <c r="O760" t="str">
        <f t="shared" si="35"/>
        <v>Dark</v>
      </c>
      <c r="P760" t="str">
        <f>_xlfn.XLOOKUP(C760,customers!$A$1:$A$1001,customers!$I$1:$I$1001,,0,)</f>
        <v>No</v>
      </c>
    </row>
    <row r="761" spans="1:16" x14ac:dyDescent="0.3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_xlfn.XLOOKUP(C761,customers!$A:$A,customers!$G:$G,,0)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f t="shared" si="33"/>
        <v>29.784999999999997</v>
      </c>
      <c r="N761" t="str">
        <f t="shared" si="34"/>
        <v>Liberica</v>
      </c>
      <c r="O761" t="str">
        <f t="shared" si="35"/>
        <v>Dark</v>
      </c>
      <c r="P761" t="str">
        <f>_xlfn.XLOOKUP(C761,customers!$A$1:$A$1001,customers!$I$1:$I$1001,,0,)</f>
        <v>Yes</v>
      </c>
    </row>
    <row r="762" spans="1:16" x14ac:dyDescent="0.3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_xlfn.XLOOKUP(C762,customers!$A:$A,customers!$G:$G,,0)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f t="shared" si="33"/>
        <v>44.55</v>
      </c>
      <c r="N762" t="str">
        <f t="shared" si="34"/>
        <v>Excelsa</v>
      </c>
      <c r="O762" t="str">
        <f t="shared" si="35"/>
        <v>Light</v>
      </c>
      <c r="P762" t="str">
        <f>_xlfn.XLOOKUP(C762,customers!$A$1:$A$1001,customers!$I$1:$I$1001,,0,)</f>
        <v>No</v>
      </c>
    </row>
    <row r="763" spans="1:16" x14ac:dyDescent="0.3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_xlfn.XLOOKUP(C763,customers!$A:$A,customers!$G:$G,,0)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f t="shared" si="33"/>
        <v>89.1</v>
      </c>
      <c r="N763" t="str">
        <f t="shared" si="34"/>
        <v>Excelsa</v>
      </c>
      <c r="O763" t="str">
        <f t="shared" si="35"/>
        <v>Light</v>
      </c>
      <c r="P763" t="str">
        <f>_xlfn.XLOOKUP(C763,customers!$A$1:$A$1001,customers!$I$1:$I$1001,,0,)</f>
        <v>Yes</v>
      </c>
    </row>
    <row r="764" spans="1:16" x14ac:dyDescent="0.3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_xlfn.XLOOKUP(C764,customers!$A:$A,customers!$G:$G,,0)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f t="shared" si="33"/>
        <v>43.650000000000006</v>
      </c>
      <c r="N764" t="str">
        <f t="shared" si="34"/>
        <v>Liberica</v>
      </c>
      <c r="O764" t="str">
        <f t="shared" si="35"/>
        <v>Medium</v>
      </c>
      <c r="P764" t="str">
        <f>_xlfn.XLOOKUP(C764,customers!$A$1:$A$1001,customers!$I$1:$I$1001,,0,)</f>
        <v>No</v>
      </c>
    </row>
    <row r="765" spans="1:16" x14ac:dyDescent="0.3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_xlfn.XLOOKUP(C765,customers!$A:$A,customers!$G:$G,,0)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f t="shared" si="33"/>
        <v>23.31</v>
      </c>
      <c r="N765" t="str">
        <f t="shared" si="34"/>
        <v>Arabica</v>
      </c>
      <c r="O765" t="str">
        <f t="shared" si="35"/>
        <v>Light</v>
      </c>
      <c r="P765" t="str">
        <f>_xlfn.XLOOKUP(C765,customers!$A$1:$A$1001,customers!$I$1:$I$1001,,0,)</f>
        <v>No</v>
      </c>
    </row>
    <row r="766" spans="1:16" x14ac:dyDescent="0.3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_xlfn.XLOOKUP(C766,customers!$A:$A,customers!$G:$G,,0)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Light</v>
      </c>
      <c r="P766" t="str">
        <f>_xlfn.XLOOKUP(C766,customers!$A$1:$A$1001,customers!$I$1:$I$1001,,0,)</f>
        <v>Yes</v>
      </c>
    </row>
    <row r="767" spans="1:16" x14ac:dyDescent="0.3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_xlfn.XLOOKUP(C767,customers!$A:$A,customers!$G:$G,,0)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f t="shared" si="33"/>
        <v>59.699999999999996</v>
      </c>
      <c r="N767" t="str">
        <f t="shared" si="34"/>
        <v>Robusta</v>
      </c>
      <c r="O767" t="str">
        <f t="shared" si="35"/>
        <v>Medium</v>
      </c>
      <c r="P767" t="str">
        <f>_xlfn.XLOOKUP(C767,customers!$A$1:$A$1001,customers!$I$1:$I$1001,,0,)</f>
        <v>Yes</v>
      </c>
    </row>
    <row r="768" spans="1:16" x14ac:dyDescent="0.3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_xlfn.XLOOKUP(C768,customers!$A:$A,customers!$G:$G,,0)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f t="shared" si="33"/>
        <v>15.54</v>
      </c>
      <c r="N768" t="str">
        <f t="shared" si="34"/>
        <v>Arabica</v>
      </c>
      <c r="O768" t="str">
        <f t="shared" si="35"/>
        <v>Light</v>
      </c>
      <c r="P768" t="str">
        <f>_xlfn.XLOOKUP(C768,customers!$A$1:$A$1001,customers!$I$1:$I$1001,,0,)</f>
        <v>Yes</v>
      </c>
    </row>
    <row r="769" spans="1:16" x14ac:dyDescent="0.3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_xlfn.XLOOKUP(C769,customers!$A:$A,customers!$G:$G,,0)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Light</v>
      </c>
      <c r="P769" t="str">
        <f>_xlfn.XLOOKUP(C769,customers!$A$1:$A$1001,customers!$I$1:$I$1001,,0,)</f>
        <v>No</v>
      </c>
    </row>
    <row r="770" spans="1:16" x14ac:dyDescent="0.3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_xlfn.XLOOKUP(C770,customers!$A:$A,customers!$G:$G,,0)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f t="shared" si="33"/>
        <v>23.9</v>
      </c>
      <c r="N770" t="str">
        <f t="shared" si="34"/>
        <v>Robusta</v>
      </c>
      <c r="O770" t="str">
        <f t="shared" si="35"/>
        <v>Light</v>
      </c>
      <c r="P770" t="str">
        <f>_xlfn.XLOOKUP(C770,customers!$A$1:$A$1001,customers!$I$1:$I$1001,,0,)</f>
        <v>No</v>
      </c>
    </row>
    <row r="771" spans="1:16" x14ac:dyDescent="0.3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_xlfn.XLOOKUP(C771,customers!$A:$A,customers!$G:$G,,0)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f t="shared" ref="M771:M834" si="36">L771*E771</f>
        <v>137.31</v>
      </c>
      <c r="N771" t="str">
        <f t="shared" ref="N771:N834" si="37">IF(I771="Rob","Robusta",IF(I771="Ara","Arabica",IF(I771="Exc","Excelsa",IF(I771="Lib","Liberica",""))))</f>
        <v>Robusta</v>
      </c>
      <c r="O771" t="str">
        <f t="shared" ref="O771:O834" si="38">IF(J771="L","Light",IF(J771="M","Medium",IF(J771="D","Dark","")))</f>
        <v>Medium</v>
      </c>
      <c r="P771" t="str">
        <f>_xlfn.XLOOKUP(C771,customers!$A$1:$A$1001,customers!$I$1:$I$1001,,0,)</f>
        <v>No</v>
      </c>
    </row>
    <row r="772" spans="1:16" x14ac:dyDescent="0.3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_xlfn.XLOOKUP(C772,customers!$A:$A,customers!$G:$G,,0)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c r="P772" t="str">
        <f>_xlfn.XLOOKUP(C772,customers!$A$1:$A$1001,customers!$I$1:$I$1001,,0,)</f>
        <v>No</v>
      </c>
    </row>
    <row r="773" spans="1:16" x14ac:dyDescent="0.3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_xlfn.XLOOKUP(C773,customers!$A:$A,customers!$G:$G,,0)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f t="shared" si="36"/>
        <v>21.509999999999998</v>
      </c>
      <c r="N773" t="str">
        <f t="shared" si="37"/>
        <v>Robusta</v>
      </c>
      <c r="O773" t="str">
        <f t="shared" si="38"/>
        <v>Light</v>
      </c>
      <c r="P773" t="str">
        <f>_xlfn.XLOOKUP(C773,customers!$A$1:$A$1001,customers!$I$1:$I$1001,,0,)</f>
        <v>No</v>
      </c>
    </row>
    <row r="774" spans="1:16" x14ac:dyDescent="0.3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_xlfn.XLOOKUP(C774,customers!$A:$A,customers!$G:$G,,0)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f t="shared" si="36"/>
        <v>82.5</v>
      </c>
      <c r="N774" t="str">
        <f t="shared" si="37"/>
        <v>Excelsa</v>
      </c>
      <c r="O774" t="str">
        <f t="shared" si="38"/>
        <v>Medium</v>
      </c>
      <c r="P774" t="str">
        <f>_xlfn.XLOOKUP(C774,customers!$A$1:$A$1001,customers!$I$1:$I$1001,,0,)</f>
        <v>No</v>
      </c>
    </row>
    <row r="775" spans="1:16" x14ac:dyDescent="0.3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_xlfn.XLOOKUP(C775,customers!$A:$A,customers!$G:$G,,0)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f t="shared" si="36"/>
        <v>8.73</v>
      </c>
      <c r="N775" t="str">
        <f t="shared" si="37"/>
        <v>Liberica</v>
      </c>
      <c r="O775" t="str">
        <f t="shared" si="38"/>
        <v>Medium</v>
      </c>
      <c r="P775" t="str">
        <f>_xlfn.XLOOKUP(C775,customers!$A$1:$A$1001,customers!$I$1:$I$1001,,0,)</f>
        <v>No</v>
      </c>
    </row>
    <row r="776" spans="1:16" x14ac:dyDescent="0.3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_xlfn.XLOOKUP(C776,customers!$A:$A,customers!$G:$G,,0)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f t="shared" si="36"/>
        <v>19.899999999999999</v>
      </c>
      <c r="N776" t="str">
        <f t="shared" si="37"/>
        <v>Robusta</v>
      </c>
      <c r="O776" t="str">
        <f t="shared" si="38"/>
        <v>Medium</v>
      </c>
      <c r="P776" t="str">
        <f>_xlfn.XLOOKUP(C776,customers!$A$1:$A$1001,customers!$I$1:$I$1001,,0,)</f>
        <v>Yes</v>
      </c>
    </row>
    <row r="777" spans="1:16" x14ac:dyDescent="0.3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_xlfn.XLOOKUP(C777,customers!$A:$A,customers!$G:$G,,0)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f t="shared" si="36"/>
        <v>17.82</v>
      </c>
      <c r="N777" t="str">
        <f t="shared" si="37"/>
        <v>Excelsa</v>
      </c>
      <c r="O777" t="str">
        <f t="shared" si="38"/>
        <v>Light</v>
      </c>
      <c r="P777" t="str">
        <f>_xlfn.XLOOKUP(C777,customers!$A$1:$A$1001,customers!$I$1:$I$1001,,0,)</f>
        <v>Yes</v>
      </c>
    </row>
    <row r="778" spans="1:16" x14ac:dyDescent="0.3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_xlfn.XLOOKUP(C778,customers!$A:$A,customers!$G:$G,,0)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Medium</v>
      </c>
      <c r="P778" t="str">
        <f>_xlfn.XLOOKUP(C778,customers!$A$1:$A$1001,customers!$I$1:$I$1001,,0,)</f>
        <v>No</v>
      </c>
    </row>
    <row r="779" spans="1:16" x14ac:dyDescent="0.3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_xlfn.XLOOKUP(C779,customers!$A:$A,customers!$G:$G,,0)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Light</v>
      </c>
      <c r="P779" t="str">
        <f>_xlfn.XLOOKUP(C779,customers!$A$1:$A$1001,customers!$I$1:$I$1001,,0,)</f>
        <v>No</v>
      </c>
    </row>
    <row r="780" spans="1:16" x14ac:dyDescent="0.3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_xlfn.XLOOKUP(C780,customers!$A:$A,customers!$G:$G,,0)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f t="shared" si="36"/>
        <v>19.02</v>
      </c>
      <c r="N780" t="str">
        <f t="shared" si="37"/>
        <v>Liberica</v>
      </c>
      <c r="O780" t="str">
        <f t="shared" si="38"/>
        <v>Light</v>
      </c>
      <c r="P780" t="str">
        <f>_xlfn.XLOOKUP(C780,customers!$A$1:$A$1001,customers!$I$1:$I$1001,,0,)</f>
        <v>Yes</v>
      </c>
    </row>
    <row r="781" spans="1:16" x14ac:dyDescent="0.3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_xlfn.XLOOKUP(C781,customers!$A:$A,customers!$G:$G,,0)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f t="shared" si="36"/>
        <v>77.699999999999989</v>
      </c>
      <c r="N781" t="str">
        <f t="shared" si="37"/>
        <v>Liberica</v>
      </c>
      <c r="O781" t="str">
        <f t="shared" si="38"/>
        <v>Dark</v>
      </c>
      <c r="P781" t="str">
        <f>_xlfn.XLOOKUP(C781,customers!$A$1:$A$1001,customers!$I$1:$I$1001,,0,)</f>
        <v>Yes</v>
      </c>
    </row>
    <row r="782" spans="1:16" x14ac:dyDescent="0.3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_xlfn.XLOOKUP(C782,customers!$A:$A,customers!$G:$G,,0)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f t="shared" si="36"/>
        <v>41.25</v>
      </c>
      <c r="N782" t="str">
        <f t="shared" si="37"/>
        <v>Excelsa</v>
      </c>
      <c r="O782" t="str">
        <f t="shared" si="38"/>
        <v>Medium</v>
      </c>
      <c r="P782" t="str">
        <f>_xlfn.XLOOKUP(C782,customers!$A$1:$A$1001,customers!$I$1:$I$1001,,0,)</f>
        <v>No</v>
      </c>
    </row>
    <row r="783" spans="1:16" x14ac:dyDescent="0.3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_xlfn.XLOOKUP(C783,customers!$A:$A,customers!$G:$G,,0)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f t="shared" si="36"/>
        <v>145.82</v>
      </c>
      <c r="N783" t="str">
        <f t="shared" si="37"/>
        <v>Liberica</v>
      </c>
      <c r="O783" t="str">
        <f t="shared" si="38"/>
        <v>Light</v>
      </c>
      <c r="P783" t="str">
        <f>_xlfn.XLOOKUP(C783,customers!$A$1:$A$1001,customers!$I$1:$I$1001,,0,)</f>
        <v>No</v>
      </c>
    </row>
    <row r="784" spans="1:16" x14ac:dyDescent="0.3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_xlfn.XLOOKUP(C784,customers!$A:$A,customers!$G:$G,,0)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f t="shared" si="36"/>
        <v>26.73</v>
      </c>
      <c r="N784" t="str">
        <f t="shared" si="37"/>
        <v>Excelsa</v>
      </c>
      <c r="O784" t="str">
        <f t="shared" si="38"/>
        <v>Light</v>
      </c>
      <c r="P784" t="str">
        <f>_xlfn.XLOOKUP(C784,customers!$A$1:$A$1001,customers!$I$1:$I$1001,,0,)</f>
        <v>No</v>
      </c>
    </row>
    <row r="785" spans="1:16" x14ac:dyDescent="0.3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_xlfn.XLOOKUP(C785,customers!$A:$A,customers!$G:$G,,0)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f t="shared" si="36"/>
        <v>43.650000000000006</v>
      </c>
      <c r="N785" t="str">
        <f t="shared" si="37"/>
        <v>Liberica</v>
      </c>
      <c r="O785" t="str">
        <f t="shared" si="38"/>
        <v>Medium</v>
      </c>
      <c r="P785" t="str">
        <f>_xlfn.XLOOKUP(C785,customers!$A$1:$A$1001,customers!$I$1:$I$1001,,0,)</f>
        <v>Yes</v>
      </c>
    </row>
    <row r="786" spans="1:16" x14ac:dyDescent="0.3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_xlfn.XLOOKUP(C786,customers!$A:$A,customers!$G:$G,,0)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f t="shared" si="36"/>
        <v>31.7</v>
      </c>
      <c r="N786" t="str">
        <f t="shared" si="37"/>
        <v>Liberica</v>
      </c>
      <c r="O786" t="str">
        <f t="shared" si="38"/>
        <v>Light</v>
      </c>
      <c r="P786" t="str">
        <f>_xlfn.XLOOKUP(C786,customers!$A$1:$A$1001,customers!$I$1:$I$1001,,0,)</f>
        <v>No</v>
      </c>
    </row>
    <row r="787" spans="1:16" x14ac:dyDescent="0.3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_xlfn.XLOOKUP(C787,customers!$A:$A,customers!$G:$G,,0)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c r="P787" t="str">
        <f>_xlfn.XLOOKUP(C787,customers!$A$1:$A$1001,customers!$I$1:$I$1001,,0,)</f>
        <v>No</v>
      </c>
    </row>
    <row r="788" spans="1:16" x14ac:dyDescent="0.3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_xlfn.XLOOKUP(C788,customers!$A:$A,customers!$G:$G,,0)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f t="shared" si="36"/>
        <v>27.945</v>
      </c>
      <c r="N788" t="str">
        <f t="shared" si="37"/>
        <v>Excelsa</v>
      </c>
      <c r="O788" t="str">
        <f t="shared" si="38"/>
        <v>Dark</v>
      </c>
      <c r="P788" t="str">
        <f>_xlfn.XLOOKUP(C788,customers!$A$1:$A$1001,customers!$I$1:$I$1001,,0,)</f>
        <v>Yes</v>
      </c>
    </row>
    <row r="789" spans="1:16" x14ac:dyDescent="0.3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_xlfn.XLOOKUP(C789,customers!$A:$A,customers!$G:$G,,0)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f t="shared" si="36"/>
        <v>82.5</v>
      </c>
      <c r="N789" t="str">
        <f t="shared" si="37"/>
        <v>Excelsa</v>
      </c>
      <c r="O789" t="str">
        <f t="shared" si="38"/>
        <v>Medium</v>
      </c>
      <c r="P789" t="str">
        <f>_xlfn.XLOOKUP(C789,customers!$A$1:$A$1001,customers!$I$1:$I$1001,,0,)</f>
        <v>Yes</v>
      </c>
    </row>
    <row r="790" spans="1:16" x14ac:dyDescent="0.3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_xlfn.XLOOKUP(C790,customers!$A:$A,customers!$G:$G,,0)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f t="shared" si="36"/>
        <v>45.769999999999996</v>
      </c>
      <c r="N790" t="str">
        <f t="shared" si="37"/>
        <v>Robusta</v>
      </c>
      <c r="O790" t="str">
        <f t="shared" si="38"/>
        <v>Medium</v>
      </c>
      <c r="P790" t="str">
        <f>_xlfn.XLOOKUP(C790,customers!$A$1:$A$1001,customers!$I$1:$I$1001,,0,)</f>
        <v>Yes</v>
      </c>
    </row>
    <row r="791" spans="1:16" x14ac:dyDescent="0.3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_xlfn.XLOOKUP(C791,customers!$A:$A,customers!$G:$G,,0)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Light</v>
      </c>
      <c r="P791" t="str">
        <f>_xlfn.XLOOKUP(C791,customers!$A$1:$A$1001,customers!$I$1:$I$1001,,0,)</f>
        <v>No</v>
      </c>
    </row>
    <row r="792" spans="1:16" x14ac:dyDescent="0.3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_xlfn.XLOOKUP(C792,customers!$A:$A,customers!$G:$G,,0)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f t="shared" si="36"/>
        <v>23.31</v>
      </c>
      <c r="N792" t="str">
        <f t="shared" si="37"/>
        <v>Arabica</v>
      </c>
      <c r="O792" t="str">
        <f t="shared" si="38"/>
        <v>Light</v>
      </c>
      <c r="P792" t="str">
        <f>_xlfn.XLOOKUP(C792,customers!$A$1:$A$1001,customers!$I$1:$I$1001,,0,)</f>
        <v>No</v>
      </c>
    </row>
    <row r="793" spans="1:16" x14ac:dyDescent="0.3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_xlfn.XLOOKUP(C793,customers!$A:$A,customers!$G:$G,,0)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f t="shared" si="36"/>
        <v>23.774999999999999</v>
      </c>
      <c r="N793" t="str">
        <f t="shared" si="37"/>
        <v>Liberica</v>
      </c>
      <c r="O793" t="str">
        <f t="shared" si="38"/>
        <v>Light</v>
      </c>
      <c r="P793" t="str">
        <f>_xlfn.XLOOKUP(C793,customers!$A$1:$A$1001,customers!$I$1:$I$1001,,0,)</f>
        <v>Yes</v>
      </c>
    </row>
    <row r="794" spans="1:16" x14ac:dyDescent="0.3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_xlfn.XLOOKUP(C794,customers!$A:$A,customers!$G:$G,,0)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f t="shared" si="36"/>
        <v>52.38</v>
      </c>
      <c r="N794" t="str">
        <f t="shared" si="37"/>
        <v>Liberica</v>
      </c>
      <c r="O794" t="str">
        <f t="shared" si="38"/>
        <v>Medium</v>
      </c>
      <c r="P794" t="str">
        <f>_xlfn.XLOOKUP(C794,customers!$A$1:$A$1001,customers!$I$1:$I$1001,,0,)</f>
        <v>Yes</v>
      </c>
    </row>
    <row r="795" spans="1:16" x14ac:dyDescent="0.3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_xlfn.XLOOKUP(C795,customers!$A:$A,customers!$G:$G,,0)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f t="shared" si="36"/>
        <v>17.924999999999997</v>
      </c>
      <c r="N795" t="str">
        <f t="shared" si="37"/>
        <v>Robusta</v>
      </c>
      <c r="O795" t="str">
        <f t="shared" si="38"/>
        <v>Light</v>
      </c>
      <c r="P795" t="str">
        <f>_xlfn.XLOOKUP(C795,customers!$A$1:$A$1001,customers!$I$1:$I$1001,,0,)</f>
        <v>No</v>
      </c>
    </row>
    <row r="796" spans="1:16" x14ac:dyDescent="0.3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_xlfn.XLOOKUP(C796,customers!$A:$A,customers!$G:$G,,0)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Light</v>
      </c>
      <c r="P796" t="str">
        <f>_xlfn.XLOOKUP(C796,customers!$A$1:$A$1001,customers!$I$1:$I$1001,,0,)</f>
        <v>No</v>
      </c>
    </row>
    <row r="797" spans="1:16" x14ac:dyDescent="0.3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_xlfn.XLOOKUP(C797,customers!$A:$A,customers!$G:$G,,0)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f t="shared" si="36"/>
        <v>28.679999999999996</v>
      </c>
      <c r="N797" t="str">
        <f t="shared" si="37"/>
        <v>Robusta</v>
      </c>
      <c r="O797" t="str">
        <f t="shared" si="38"/>
        <v>Light</v>
      </c>
      <c r="P797" t="str">
        <f>_xlfn.XLOOKUP(C797,customers!$A$1:$A$1001,customers!$I$1:$I$1001,,0,)</f>
        <v>No</v>
      </c>
    </row>
    <row r="798" spans="1:16" x14ac:dyDescent="0.3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_xlfn.XLOOKUP(C798,customers!$A:$A,customers!$G:$G,,0)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f t="shared" si="36"/>
        <v>9.51</v>
      </c>
      <c r="N798" t="str">
        <f t="shared" si="37"/>
        <v>Liberica</v>
      </c>
      <c r="O798" t="str">
        <f t="shared" si="38"/>
        <v>Light</v>
      </c>
      <c r="P798" t="str">
        <f>_xlfn.XLOOKUP(C798,customers!$A$1:$A$1001,customers!$I$1:$I$1001,,0,)</f>
        <v>No</v>
      </c>
    </row>
    <row r="799" spans="1:16" x14ac:dyDescent="0.3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_xlfn.XLOOKUP(C799,customers!$A:$A,customers!$G:$G,,0)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f t="shared" si="36"/>
        <v>31.08</v>
      </c>
      <c r="N799" t="str">
        <f t="shared" si="37"/>
        <v>Arabica</v>
      </c>
      <c r="O799" t="str">
        <f t="shared" si="38"/>
        <v>Light</v>
      </c>
      <c r="P799" t="str">
        <f>_xlfn.XLOOKUP(C799,customers!$A$1:$A$1001,customers!$I$1:$I$1001,,0,)</f>
        <v>No</v>
      </c>
    </row>
    <row r="800" spans="1:16" x14ac:dyDescent="0.3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_xlfn.XLOOKUP(C800,customers!$A:$A,customers!$G:$G,,0)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f t="shared" si="36"/>
        <v>8.0549999999999997</v>
      </c>
      <c r="N800" t="str">
        <f t="shared" si="37"/>
        <v>Robusta</v>
      </c>
      <c r="O800" t="str">
        <f t="shared" si="38"/>
        <v>Dark</v>
      </c>
      <c r="P800" t="str">
        <f>_xlfn.XLOOKUP(C800,customers!$A$1:$A$1001,customers!$I$1:$I$1001,,0,)</f>
        <v>Yes</v>
      </c>
    </row>
    <row r="801" spans="1:16" x14ac:dyDescent="0.3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_xlfn.XLOOKUP(C801,customers!$A:$A,customers!$G:$G,,0)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f t="shared" si="36"/>
        <v>36.450000000000003</v>
      </c>
      <c r="N801" t="str">
        <f t="shared" si="37"/>
        <v>Excelsa</v>
      </c>
      <c r="O801" t="str">
        <f t="shared" si="38"/>
        <v>Dark</v>
      </c>
      <c r="P801" t="str">
        <f>_xlfn.XLOOKUP(C801,customers!$A$1:$A$1001,customers!$I$1:$I$1001,,0,)</f>
        <v>Yes</v>
      </c>
    </row>
    <row r="802" spans="1:16" x14ac:dyDescent="0.3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_xlfn.XLOOKUP(C802,customers!$A:$A,customers!$G:$G,,0)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f t="shared" si="36"/>
        <v>16.11</v>
      </c>
      <c r="N802" t="str">
        <f t="shared" si="37"/>
        <v>Robusta</v>
      </c>
      <c r="O802" t="str">
        <f t="shared" si="38"/>
        <v>Dark</v>
      </c>
      <c r="P802" t="str">
        <f>_xlfn.XLOOKUP(C802,customers!$A$1:$A$1001,customers!$I$1:$I$1001,,0,)</f>
        <v>No</v>
      </c>
    </row>
    <row r="803" spans="1:16" x14ac:dyDescent="0.3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_xlfn.XLOOKUP(C803,customers!$A:$A,customers!$G:$G,,0)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f t="shared" si="36"/>
        <v>41.169999999999995</v>
      </c>
      <c r="N803" t="str">
        <f t="shared" si="37"/>
        <v>Robusta</v>
      </c>
      <c r="O803" t="str">
        <f t="shared" si="38"/>
        <v>Dark</v>
      </c>
      <c r="P803" t="str">
        <f>_xlfn.XLOOKUP(C803,customers!$A$1:$A$1001,customers!$I$1:$I$1001,,0,)</f>
        <v>Yes</v>
      </c>
    </row>
    <row r="804" spans="1:16" x14ac:dyDescent="0.3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_xlfn.XLOOKUP(C804,customers!$A:$A,customers!$G:$G,,0)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f t="shared" si="36"/>
        <v>10.739999999999998</v>
      </c>
      <c r="N804" t="str">
        <f t="shared" si="37"/>
        <v>Robusta</v>
      </c>
      <c r="O804" t="str">
        <f t="shared" si="38"/>
        <v>Dark</v>
      </c>
      <c r="P804" t="str">
        <f>_xlfn.XLOOKUP(C804,customers!$A$1:$A$1001,customers!$I$1:$I$1001,,0,)</f>
        <v>No</v>
      </c>
    </row>
    <row r="805" spans="1:16" x14ac:dyDescent="0.3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_xlfn.XLOOKUP(C805,customers!$A:$A,customers!$G:$G,,0)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f t="shared" si="36"/>
        <v>126.49999999999999</v>
      </c>
      <c r="N805" t="str">
        <f t="shared" si="37"/>
        <v>Excelsa</v>
      </c>
      <c r="O805" t="str">
        <f t="shared" si="38"/>
        <v>Medium</v>
      </c>
      <c r="P805" t="str">
        <f>_xlfn.XLOOKUP(C805,customers!$A$1:$A$1001,customers!$I$1:$I$1001,,0,)</f>
        <v>No</v>
      </c>
    </row>
    <row r="806" spans="1:16" x14ac:dyDescent="0.3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_xlfn.XLOOKUP(C806,customers!$A:$A,customers!$G:$G,,0)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f t="shared" si="36"/>
        <v>23.9</v>
      </c>
      <c r="N806" t="str">
        <f t="shared" si="37"/>
        <v>Robusta</v>
      </c>
      <c r="O806" t="str">
        <f t="shared" si="38"/>
        <v>Light</v>
      </c>
      <c r="P806" t="str">
        <f>_xlfn.XLOOKUP(C806,customers!$A$1:$A$1001,customers!$I$1:$I$1001,,0,)</f>
        <v>No</v>
      </c>
    </row>
    <row r="807" spans="1:16" x14ac:dyDescent="0.3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_xlfn.XLOOKUP(C807,customers!$A:$A,customers!$G:$G,,0)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f t="shared" si="36"/>
        <v>5.97</v>
      </c>
      <c r="N807" t="str">
        <f t="shared" si="37"/>
        <v>Robusta</v>
      </c>
      <c r="O807" t="str">
        <f t="shared" si="38"/>
        <v>Medium</v>
      </c>
      <c r="P807" t="str">
        <f>_xlfn.XLOOKUP(C807,customers!$A$1:$A$1001,customers!$I$1:$I$1001,,0,)</f>
        <v>No</v>
      </c>
    </row>
    <row r="808" spans="1:16" x14ac:dyDescent="0.3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_xlfn.XLOOKUP(C808,customers!$A:$A,customers!$G:$G,,0)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f t="shared" si="36"/>
        <v>7.77</v>
      </c>
      <c r="N808" t="str">
        <f t="shared" si="37"/>
        <v>Liberica</v>
      </c>
      <c r="O808" t="str">
        <f t="shared" si="38"/>
        <v>Dark</v>
      </c>
      <c r="P808" t="str">
        <f>_xlfn.XLOOKUP(C808,customers!$A$1:$A$1001,customers!$I$1:$I$1001,,0,)</f>
        <v>Yes</v>
      </c>
    </row>
    <row r="809" spans="1:16" x14ac:dyDescent="0.3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_xlfn.XLOOKUP(C809,customers!$A:$A,customers!$G:$G,,0)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f t="shared" si="36"/>
        <v>23.31</v>
      </c>
      <c r="N809" t="str">
        <f t="shared" si="37"/>
        <v>Liberica</v>
      </c>
      <c r="O809" t="str">
        <f t="shared" si="38"/>
        <v>Dark</v>
      </c>
      <c r="P809" t="str">
        <f>_xlfn.XLOOKUP(C809,customers!$A$1:$A$1001,customers!$I$1:$I$1001,,0,)</f>
        <v>No</v>
      </c>
    </row>
    <row r="810" spans="1:16" x14ac:dyDescent="0.3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_xlfn.XLOOKUP(C810,customers!$A:$A,customers!$G:$G,,0)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f t="shared" si="36"/>
        <v>137.42499999999998</v>
      </c>
      <c r="N810" t="str">
        <f t="shared" si="37"/>
        <v>Robusta</v>
      </c>
      <c r="O810" t="str">
        <f t="shared" si="38"/>
        <v>Light</v>
      </c>
      <c r="P810" t="str">
        <f>_xlfn.XLOOKUP(C810,customers!$A$1:$A$1001,customers!$I$1:$I$1001,,0,)</f>
        <v>No</v>
      </c>
    </row>
    <row r="811" spans="1:16" x14ac:dyDescent="0.3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_xlfn.XLOOKUP(C811,customers!$A:$A,customers!$G:$G,,0)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f t="shared" si="36"/>
        <v>8.0549999999999997</v>
      </c>
      <c r="N811" t="str">
        <f t="shared" si="37"/>
        <v>Robusta</v>
      </c>
      <c r="O811" t="str">
        <f t="shared" si="38"/>
        <v>Dark</v>
      </c>
      <c r="P811" t="str">
        <f>_xlfn.XLOOKUP(C811,customers!$A$1:$A$1001,customers!$I$1:$I$1001,,0,)</f>
        <v>Yes</v>
      </c>
    </row>
    <row r="812" spans="1:16" x14ac:dyDescent="0.3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_xlfn.XLOOKUP(C812,customers!$A:$A,customers!$G:$G,,0)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f t="shared" si="36"/>
        <v>28.53</v>
      </c>
      <c r="N812" t="str">
        <f t="shared" si="37"/>
        <v>Liberica</v>
      </c>
      <c r="O812" t="str">
        <f t="shared" si="38"/>
        <v>Light</v>
      </c>
      <c r="P812" t="str">
        <f>_xlfn.XLOOKUP(C812,customers!$A$1:$A$1001,customers!$I$1:$I$1001,,0,)</f>
        <v>No</v>
      </c>
    </row>
    <row r="813" spans="1:16" x14ac:dyDescent="0.3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_xlfn.XLOOKUP(C813,customers!$A:$A,customers!$G:$G,,0)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f t="shared" si="36"/>
        <v>67.5</v>
      </c>
      <c r="N813" t="str">
        <f t="shared" si="37"/>
        <v>Arabica</v>
      </c>
      <c r="O813" t="str">
        <f t="shared" si="38"/>
        <v>Medium</v>
      </c>
      <c r="P813" t="str">
        <f>_xlfn.XLOOKUP(C813,customers!$A$1:$A$1001,customers!$I$1:$I$1001,,0,)</f>
        <v>Yes</v>
      </c>
    </row>
    <row r="814" spans="1:16" x14ac:dyDescent="0.3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_xlfn.XLOOKUP(C814,customers!$A:$A,customers!$G:$G,,0)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f t="shared" si="36"/>
        <v>178.70999999999998</v>
      </c>
      <c r="N814" t="str">
        <f t="shared" si="37"/>
        <v>Liberica</v>
      </c>
      <c r="O814" t="str">
        <f t="shared" si="38"/>
        <v>Dark</v>
      </c>
      <c r="P814" t="str">
        <f>_xlfn.XLOOKUP(C814,customers!$A$1:$A$1001,customers!$I$1:$I$1001,,0,)</f>
        <v>Yes</v>
      </c>
    </row>
    <row r="815" spans="1:16" x14ac:dyDescent="0.3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_xlfn.XLOOKUP(C815,customers!$A:$A,customers!$G:$G,,0)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f t="shared" si="36"/>
        <v>31.624999999999996</v>
      </c>
      <c r="N815" t="str">
        <f t="shared" si="37"/>
        <v>Excelsa</v>
      </c>
      <c r="O815" t="str">
        <f t="shared" si="38"/>
        <v>Medium</v>
      </c>
      <c r="P815" t="str">
        <f>_xlfn.XLOOKUP(C815,customers!$A$1:$A$1001,customers!$I$1:$I$1001,,0,)</f>
        <v>Yes</v>
      </c>
    </row>
    <row r="816" spans="1:16" x14ac:dyDescent="0.3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_xlfn.XLOOKUP(C816,customers!$A:$A,customers!$G:$G,,0)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f t="shared" si="36"/>
        <v>8.91</v>
      </c>
      <c r="N816" t="str">
        <f t="shared" si="37"/>
        <v>Excelsa</v>
      </c>
      <c r="O816" t="str">
        <f t="shared" si="38"/>
        <v>Light</v>
      </c>
      <c r="P816" t="str">
        <f>_xlfn.XLOOKUP(C816,customers!$A$1:$A$1001,customers!$I$1:$I$1001,,0,)</f>
        <v>No</v>
      </c>
    </row>
    <row r="817" spans="1:16" x14ac:dyDescent="0.3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_xlfn.XLOOKUP(C817,customers!$A:$A,customers!$G:$G,,0)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f t="shared" si="36"/>
        <v>35.82</v>
      </c>
      <c r="N817" t="str">
        <f t="shared" si="37"/>
        <v>Robusta</v>
      </c>
      <c r="O817" t="str">
        <f t="shared" si="38"/>
        <v>Medium</v>
      </c>
      <c r="P817" t="str">
        <f>_xlfn.XLOOKUP(C817,customers!$A$1:$A$1001,customers!$I$1:$I$1001,,0,)</f>
        <v>No</v>
      </c>
    </row>
    <row r="818" spans="1:16" x14ac:dyDescent="0.3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_xlfn.XLOOKUP(C818,customers!$A:$A,customers!$G:$G,,0)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f t="shared" si="36"/>
        <v>38.04</v>
      </c>
      <c r="N818" t="str">
        <f t="shared" si="37"/>
        <v>Liberica</v>
      </c>
      <c r="O818" t="str">
        <f t="shared" si="38"/>
        <v>Light</v>
      </c>
      <c r="P818" t="str">
        <f>_xlfn.XLOOKUP(C818,customers!$A$1:$A$1001,customers!$I$1:$I$1001,,0,)</f>
        <v>No</v>
      </c>
    </row>
    <row r="819" spans="1:16" x14ac:dyDescent="0.3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_xlfn.XLOOKUP(C819,customers!$A:$A,customers!$G:$G,,0)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f t="shared" si="36"/>
        <v>15.54</v>
      </c>
      <c r="N819" t="str">
        <f t="shared" si="37"/>
        <v>Liberica</v>
      </c>
      <c r="O819" t="str">
        <f t="shared" si="38"/>
        <v>Dark</v>
      </c>
      <c r="P819" t="str">
        <f>_xlfn.XLOOKUP(C819,customers!$A$1:$A$1001,customers!$I$1:$I$1001,,0,)</f>
        <v>No</v>
      </c>
    </row>
    <row r="820" spans="1:16" x14ac:dyDescent="0.3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_xlfn.XLOOKUP(C820,customers!$A:$A,customers!$G:$G,,0)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f t="shared" si="36"/>
        <v>79.25</v>
      </c>
      <c r="N820" t="str">
        <f t="shared" si="37"/>
        <v>Liberica</v>
      </c>
      <c r="O820" t="str">
        <f t="shared" si="38"/>
        <v>Light</v>
      </c>
      <c r="P820" t="str">
        <f>_xlfn.XLOOKUP(C820,customers!$A$1:$A$1001,customers!$I$1:$I$1001,,0,)</f>
        <v>No</v>
      </c>
    </row>
    <row r="821" spans="1:16" x14ac:dyDescent="0.3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_xlfn.XLOOKUP(C821,customers!$A:$A,customers!$G:$G,,0)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f t="shared" si="36"/>
        <v>4.7549999999999999</v>
      </c>
      <c r="N821" t="str">
        <f t="shared" si="37"/>
        <v>Liberica</v>
      </c>
      <c r="O821" t="str">
        <f t="shared" si="38"/>
        <v>Light</v>
      </c>
      <c r="P821" t="str">
        <f>_xlfn.XLOOKUP(C821,customers!$A$1:$A$1001,customers!$I$1:$I$1001,,0,)</f>
        <v>Yes</v>
      </c>
    </row>
    <row r="822" spans="1:16" x14ac:dyDescent="0.3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_xlfn.XLOOKUP(C822,customers!$A:$A,customers!$G:$G,,0)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f t="shared" si="36"/>
        <v>55</v>
      </c>
      <c r="N822" t="str">
        <f t="shared" si="37"/>
        <v>Excelsa</v>
      </c>
      <c r="O822" t="str">
        <f t="shared" si="38"/>
        <v>Medium</v>
      </c>
      <c r="P822" t="str">
        <f>_xlfn.XLOOKUP(C822,customers!$A$1:$A$1001,customers!$I$1:$I$1001,,0,)</f>
        <v>Yes</v>
      </c>
    </row>
    <row r="823" spans="1:16" x14ac:dyDescent="0.3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_xlfn.XLOOKUP(C823,customers!$A:$A,customers!$G:$G,,0)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f t="shared" si="36"/>
        <v>26.849999999999994</v>
      </c>
      <c r="N823" t="str">
        <f t="shared" si="37"/>
        <v>Robusta</v>
      </c>
      <c r="O823" t="str">
        <f t="shared" si="38"/>
        <v>Dark</v>
      </c>
      <c r="P823" t="str">
        <f>_xlfn.XLOOKUP(C823,customers!$A$1:$A$1001,customers!$I$1:$I$1001,,0,)</f>
        <v>No</v>
      </c>
    </row>
    <row r="824" spans="1:16" x14ac:dyDescent="0.3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_xlfn.XLOOKUP(C824,customers!$A:$A,customers!$G:$G,,0)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f t="shared" si="36"/>
        <v>136.61999999999998</v>
      </c>
      <c r="N824" t="str">
        <f t="shared" si="37"/>
        <v>Excelsa</v>
      </c>
      <c r="O824" t="str">
        <f t="shared" si="38"/>
        <v>Light</v>
      </c>
      <c r="P824" t="str">
        <f>_xlfn.XLOOKUP(C824,customers!$A$1:$A$1001,customers!$I$1:$I$1001,,0,)</f>
        <v>No</v>
      </c>
    </row>
    <row r="825" spans="1:16" x14ac:dyDescent="0.3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_xlfn.XLOOKUP(C825,customers!$A:$A,customers!$G:$G,,0)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f t="shared" si="36"/>
        <v>47.55</v>
      </c>
      <c r="N825" t="str">
        <f t="shared" si="37"/>
        <v>Liberica</v>
      </c>
      <c r="O825" t="str">
        <f t="shared" si="38"/>
        <v>Light</v>
      </c>
      <c r="P825" t="str">
        <f>_xlfn.XLOOKUP(C825,customers!$A$1:$A$1001,customers!$I$1:$I$1001,,0,)</f>
        <v>Yes</v>
      </c>
    </row>
    <row r="826" spans="1:16" x14ac:dyDescent="0.3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_xlfn.XLOOKUP(C826,customers!$A:$A,customers!$G:$G,,0)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Medium</v>
      </c>
      <c r="P826" t="str">
        <f>_xlfn.XLOOKUP(C826,customers!$A$1:$A$1001,customers!$I$1:$I$1001,,0,)</f>
        <v>Yes</v>
      </c>
    </row>
    <row r="827" spans="1:16" x14ac:dyDescent="0.3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_xlfn.XLOOKUP(C827,customers!$A:$A,customers!$G:$G,,0)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c r="P827" t="str">
        <f>_xlfn.XLOOKUP(C827,customers!$A$1:$A$1001,customers!$I$1:$I$1001,,0,)</f>
        <v>Yes</v>
      </c>
    </row>
    <row r="828" spans="1:16" x14ac:dyDescent="0.3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_xlfn.XLOOKUP(C828,customers!$A:$A,customers!$G:$G,,0)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f t="shared" si="36"/>
        <v>41.25</v>
      </c>
      <c r="N828" t="str">
        <f t="shared" si="37"/>
        <v>Excelsa</v>
      </c>
      <c r="O828" t="str">
        <f t="shared" si="38"/>
        <v>Medium</v>
      </c>
      <c r="P828" t="str">
        <f>_xlfn.XLOOKUP(C828,customers!$A$1:$A$1001,customers!$I$1:$I$1001,,0,)</f>
        <v>Yes</v>
      </c>
    </row>
    <row r="829" spans="1:16" x14ac:dyDescent="0.3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_xlfn.XLOOKUP(C829,customers!$A:$A,customers!$G:$G,,0)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f t="shared" si="36"/>
        <v>20.625</v>
      </c>
      <c r="N829" t="str">
        <f t="shared" si="37"/>
        <v>Excelsa</v>
      </c>
      <c r="O829" t="str">
        <f t="shared" si="38"/>
        <v>Medium</v>
      </c>
      <c r="P829" t="str">
        <f>_xlfn.XLOOKUP(C829,customers!$A$1:$A$1001,customers!$I$1:$I$1001,,0,)</f>
        <v>No</v>
      </c>
    </row>
    <row r="830" spans="1:16" x14ac:dyDescent="0.3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_xlfn.XLOOKUP(C830,customers!$A:$A,customers!$G:$G,,0)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c r="P830" t="str">
        <f>_xlfn.XLOOKUP(C830,customers!$A$1:$A$1001,customers!$I$1:$I$1001,,0,)</f>
        <v>Yes</v>
      </c>
    </row>
    <row r="831" spans="1:16" x14ac:dyDescent="0.3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_xlfn.XLOOKUP(C831,customers!$A:$A,customers!$G:$G,,0)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c r="P831" t="str">
        <f>_xlfn.XLOOKUP(C831,customers!$A$1:$A$1001,customers!$I$1:$I$1001,,0,)</f>
        <v>No</v>
      </c>
    </row>
    <row r="832" spans="1:16" x14ac:dyDescent="0.3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_xlfn.XLOOKUP(C832,customers!$A:$A,customers!$G:$G,,0)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f t="shared" si="36"/>
        <v>27.5</v>
      </c>
      <c r="N832" t="str">
        <f t="shared" si="37"/>
        <v>Excelsa</v>
      </c>
      <c r="O832" t="str">
        <f t="shared" si="38"/>
        <v>Medium</v>
      </c>
      <c r="P832" t="str">
        <f>_xlfn.XLOOKUP(C832,customers!$A$1:$A$1001,customers!$I$1:$I$1001,,0,)</f>
        <v>No</v>
      </c>
    </row>
    <row r="833" spans="1:16" x14ac:dyDescent="0.3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_xlfn.XLOOKUP(C833,customers!$A:$A,customers!$G:$G,,0)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c r="P833" t="str">
        <f>_xlfn.XLOOKUP(C833,customers!$A$1:$A$1001,customers!$I$1:$I$1001,,0,)</f>
        <v>No</v>
      </c>
    </row>
    <row r="834" spans="1:16" x14ac:dyDescent="0.3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_xlfn.XLOOKUP(C834,customers!$A:$A,customers!$G:$G,,0)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f t="shared" si="36"/>
        <v>59.699999999999996</v>
      </c>
      <c r="N834" t="str">
        <f t="shared" si="37"/>
        <v>Robusta</v>
      </c>
      <c r="O834" t="str">
        <f t="shared" si="38"/>
        <v>Medium</v>
      </c>
      <c r="P834" t="str">
        <f>_xlfn.XLOOKUP(C834,customers!$A$1:$A$1001,customers!$I$1:$I$1001,,0,)</f>
        <v>No</v>
      </c>
    </row>
    <row r="835" spans="1:16" x14ac:dyDescent="0.3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_xlfn.XLOOKUP(C835,customers!$A:$A,customers!$G:$G,,0)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f t="shared" ref="M835:M898" si="39">L835*E835</f>
        <v>82.339999999999989</v>
      </c>
      <c r="N835" t="str">
        <f t="shared" ref="N835:N898" si="40">IF(I835="Rob","Robusta",IF(I835="Ara","Arabica",IF(I835="Exc","Excelsa",IF(I835="Lib","Liberica",""))))</f>
        <v>Robusta</v>
      </c>
      <c r="O835" t="str">
        <f t="shared" ref="O835:O898" si="41">IF(J835="L","Light",IF(J835="M","Medium",IF(J835="D","Dark","")))</f>
        <v>Dark</v>
      </c>
      <c r="P835" t="str">
        <f>_xlfn.XLOOKUP(C835,customers!$A$1:$A$1001,customers!$I$1:$I$1001,,0,)</f>
        <v>Yes</v>
      </c>
    </row>
    <row r="836" spans="1:16" x14ac:dyDescent="0.3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_xlfn.XLOOKUP(C836,customers!$A:$A,customers!$G:$G,,0)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c r="P836" t="str">
        <f>_xlfn.XLOOKUP(C836,customers!$A$1:$A$1001,customers!$I$1:$I$1001,,0,)</f>
        <v>No</v>
      </c>
    </row>
    <row r="837" spans="1:16" x14ac:dyDescent="0.3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_xlfn.XLOOKUP(C837,customers!$A:$A,customers!$G:$G,,0)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f t="shared" si="39"/>
        <v>8.91</v>
      </c>
      <c r="N837" t="str">
        <f t="shared" si="40"/>
        <v>Excelsa</v>
      </c>
      <c r="O837" t="str">
        <f t="shared" si="41"/>
        <v>Light</v>
      </c>
      <c r="P837" t="str">
        <f>_xlfn.XLOOKUP(C837,customers!$A$1:$A$1001,customers!$I$1:$I$1001,,0,)</f>
        <v>Yes</v>
      </c>
    </row>
    <row r="838" spans="1:16" x14ac:dyDescent="0.3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_xlfn.XLOOKUP(C838,customers!$A:$A,customers!$G:$G,,0)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c r="P838" t="str">
        <f>_xlfn.XLOOKUP(C838,customers!$A$1:$A$1001,customers!$I$1:$I$1001,,0,)</f>
        <v>No</v>
      </c>
    </row>
    <row r="839" spans="1:16" x14ac:dyDescent="0.3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_xlfn.XLOOKUP(C839,customers!$A:$A,customers!$G:$G,,0)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f t="shared" si="39"/>
        <v>100.39499999999998</v>
      </c>
      <c r="N839" t="str">
        <f t="shared" si="40"/>
        <v>Liberica</v>
      </c>
      <c r="O839" t="str">
        <f t="shared" si="41"/>
        <v>Medium</v>
      </c>
      <c r="P839" t="str">
        <f>_xlfn.XLOOKUP(C839,customers!$A$1:$A$1001,customers!$I$1:$I$1001,,0,)</f>
        <v>No</v>
      </c>
    </row>
    <row r="840" spans="1:16" x14ac:dyDescent="0.3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_xlfn.XLOOKUP(C840,customers!$A:$A,customers!$G:$G,,0)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c r="P840" t="str">
        <f>_xlfn.XLOOKUP(C840,customers!$A$1:$A$1001,customers!$I$1:$I$1001,,0,)</f>
        <v>No</v>
      </c>
    </row>
    <row r="841" spans="1:16" x14ac:dyDescent="0.3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_xlfn.XLOOKUP(C841,customers!$A:$A,customers!$G:$G,,0)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f t="shared" si="39"/>
        <v>41.25</v>
      </c>
      <c r="N841" t="str">
        <f t="shared" si="40"/>
        <v>Excelsa</v>
      </c>
      <c r="O841" t="str">
        <f t="shared" si="41"/>
        <v>Medium</v>
      </c>
      <c r="P841" t="str">
        <f>_xlfn.XLOOKUP(C841,customers!$A$1:$A$1001,customers!$I$1:$I$1001,,0,)</f>
        <v>No</v>
      </c>
    </row>
    <row r="842" spans="1:16" x14ac:dyDescent="0.3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_xlfn.XLOOKUP(C842,customers!$A:$A,customers!$G:$G,,0)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f t="shared" si="39"/>
        <v>28.679999999999996</v>
      </c>
      <c r="N842" t="str">
        <f t="shared" si="40"/>
        <v>Robusta</v>
      </c>
      <c r="O842" t="str">
        <f t="shared" si="41"/>
        <v>Light</v>
      </c>
      <c r="P842" t="str">
        <f>_xlfn.XLOOKUP(C842,customers!$A$1:$A$1001,customers!$I$1:$I$1001,,0,)</f>
        <v>Yes</v>
      </c>
    </row>
    <row r="843" spans="1:16" x14ac:dyDescent="0.3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_xlfn.XLOOKUP(C843,customers!$A:$A,customers!$G:$G,,0)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f t="shared" si="39"/>
        <v>4.3650000000000002</v>
      </c>
      <c r="N843" t="str">
        <f t="shared" si="40"/>
        <v>Liberica</v>
      </c>
      <c r="O843" t="str">
        <f t="shared" si="41"/>
        <v>Medium</v>
      </c>
      <c r="P843" t="str">
        <f>_xlfn.XLOOKUP(C843,customers!$A$1:$A$1001,customers!$I$1:$I$1001,,0,)</f>
        <v>No</v>
      </c>
    </row>
    <row r="844" spans="1:16" x14ac:dyDescent="0.3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_xlfn.XLOOKUP(C844,customers!$A:$A,customers!$G:$G,,0)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f t="shared" si="39"/>
        <v>8.25</v>
      </c>
      <c r="N844" t="str">
        <f t="shared" si="40"/>
        <v>Excelsa</v>
      </c>
      <c r="O844" t="str">
        <f t="shared" si="41"/>
        <v>Medium</v>
      </c>
      <c r="P844" t="str">
        <f>_xlfn.XLOOKUP(C844,customers!$A$1:$A$1001,customers!$I$1:$I$1001,,0,)</f>
        <v>Yes</v>
      </c>
    </row>
    <row r="845" spans="1:16" x14ac:dyDescent="0.3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_xlfn.XLOOKUP(C845,customers!$A:$A,customers!$G:$G,,0)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f t="shared" si="39"/>
        <v>8.25</v>
      </c>
      <c r="N845" t="str">
        <f t="shared" si="40"/>
        <v>Excelsa</v>
      </c>
      <c r="O845" t="str">
        <f t="shared" si="41"/>
        <v>Medium</v>
      </c>
      <c r="P845" t="str">
        <f>_xlfn.XLOOKUP(C845,customers!$A$1:$A$1001,customers!$I$1:$I$1001,,0,)</f>
        <v>Yes</v>
      </c>
    </row>
    <row r="846" spans="1:16" x14ac:dyDescent="0.3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_xlfn.XLOOKUP(C846,customers!$A:$A,customers!$G:$G,,0)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c r="P846" t="str">
        <f>_xlfn.XLOOKUP(C846,customers!$A$1:$A$1001,customers!$I$1:$I$1001,,0,)</f>
        <v>Yes</v>
      </c>
    </row>
    <row r="847" spans="1:16" x14ac:dyDescent="0.3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_xlfn.XLOOKUP(C847,customers!$A:$A,customers!$G:$G,,0)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f t="shared" si="39"/>
        <v>167.67000000000002</v>
      </c>
      <c r="N847" t="str">
        <f t="shared" si="40"/>
        <v>Excelsa</v>
      </c>
      <c r="O847" t="str">
        <f t="shared" si="41"/>
        <v>Dark</v>
      </c>
      <c r="P847" t="str">
        <f>_xlfn.XLOOKUP(C847,customers!$A$1:$A$1001,customers!$I$1:$I$1001,,0,)</f>
        <v>No</v>
      </c>
    </row>
    <row r="848" spans="1:16" x14ac:dyDescent="0.3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_xlfn.XLOOKUP(C848,customers!$A:$A,customers!$G:$G,,0)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Medium</v>
      </c>
      <c r="P848" t="str">
        <f>_xlfn.XLOOKUP(C848,customers!$A$1:$A$1001,customers!$I$1:$I$1001,,0,)</f>
        <v>Yes</v>
      </c>
    </row>
    <row r="849" spans="1:16" x14ac:dyDescent="0.3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_xlfn.XLOOKUP(C849,customers!$A:$A,customers!$G:$G,,0)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c r="P849" t="str">
        <f>_xlfn.XLOOKUP(C849,customers!$A$1:$A$1001,customers!$I$1:$I$1001,,0,)</f>
        <v>Yes</v>
      </c>
    </row>
    <row r="850" spans="1:16" x14ac:dyDescent="0.3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_xlfn.XLOOKUP(C850,customers!$A:$A,customers!$G:$G,,0)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f t="shared" si="39"/>
        <v>53.46</v>
      </c>
      <c r="N850" t="str">
        <f t="shared" si="40"/>
        <v>Excelsa</v>
      </c>
      <c r="O850" t="str">
        <f t="shared" si="41"/>
        <v>Light</v>
      </c>
      <c r="P850" t="str">
        <f>_xlfn.XLOOKUP(C850,customers!$A$1:$A$1001,customers!$I$1:$I$1001,,0,)</f>
        <v>No</v>
      </c>
    </row>
    <row r="851" spans="1:16" x14ac:dyDescent="0.3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_xlfn.XLOOKUP(C851,customers!$A:$A,customers!$G:$G,,0)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Light</v>
      </c>
      <c r="P851" t="str">
        <f>_xlfn.XLOOKUP(C851,customers!$A$1:$A$1001,customers!$I$1:$I$1001,,0,)</f>
        <v>Yes</v>
      </c>
    </row>
    <row r="852" spans="1:16" x14ac:dyDescent="0.3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_xlfn.XLOOKUP(C852,customers!$A:$A,customers!$G:$G,,0)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Medium</v>
      </c>
      <c r="P852" t="str">
        <f>_xlfn.XLOOKUP(C852,customers!$A$1:$A$1001,customers!$I$1:$I$1001,,0,)</f>
        <v>Yes</v>
      </c>
    </row>
    <row r="853" spans="1:16" x14ac:dyDescent="0.3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_xlfn.XLOOKUP(C853,customers!$A:$A,customers!$G:$G,,0)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f t="shared" si="39"/>
        <v>7.77</v>
      </c>
      <c r="N853" t="str">
        <f t="shared" si="40"/>
        <v>Liberica</v>
      </c>
      <c r="O853" t="str">
        <f t="shared" si="41"/>
        <v>Dark</v>
      </c>
      <c r="P853" t="str">
        <f>_xlfn.XLOOKUP(C853,customers!$A$1:$A$1001,customers!$I$1:$I$1001,,0,)</f>
        <v>Yes</v>
      </c>
    </row>
    <row r="854" spans="1:16" x14ac:dyDescent="0.3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_xlfn.XLOOKUP(C854,customers!$A:$A,customers!$G:$G,,0)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f t="shared" si="39"/>
        <v>119.13999999999999</v>
      </c>
      <c r="N854" t="str">
        <f t="shared" si="40"/>
        <v>Liberica</v>
      </c>
      <c r="O854" t="str">
        <f t="shared" si="41"/>
        <v>Dark</v>
      </c>
      <c r="P854" t="str">
        <f>_xlfn.XLOOKUP(C854,customers!$A$1:$A$1001,customers!$I$1:$I$1001,,0,)</f>
        <v>Yes</v>
      </c>
    </row>
    <row r="855" spans="1:16" x14ac:dyDescent="0.3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_xlfn.XLOOKUP(C855,customers!$A:$A,customers!$G:$G,,0)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c r="P855" t="str">
        <f>_xlfn.XLOOKUP(C855,customers!$A$1:$A$1001,customers!$I$1:$I$1001,,0,)</f>
        <v>No</v>
      </c>
    </row>
    <row r="856" spans="1:16" x14ac:dyDescent="0.3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_xlfn.XLOOKUP(C856,customers!$A:$A,customers!$G:$G,,0)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f t="shared" si="39"/>
        <v>35.849999999999994</v>
      </c>
      <c r="N856" t="str">
        <f t="shared" si="40"/>
        <v>Robusta</v>
      </c>
      <c r="O856" t="str">
        <f t="shared" si="41"/>
        <v>Light</v>
      </c>
      <c r="P856" t="str">
        <f>_xlfn.XLOOKUP(C856,customers!$A$1:$A$1001,customers!$I$1:$I$1001,,0,)</f>
        <v>Yes</v>
      </c>
    </row>
    <row r="857" spans="1:16" x14ac:dyDescent="0.3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_xlfn.XLOOKUP(C857,customers!$A:$A,customers!$G:$G,,0)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f t="shared" si="39"/>
        <v>89.35499999999999</v>
      </c>
      <c r="N857" t="str">
        <f t="shared" si="40"/>
        <v>Liberica</v>
      </c>
      <c r="O857" t="str">
        <f t="shared" si="41"/>
        <v>Dark</v>
      </c>
      <c r="P857" t="str">
        <f>_xlfn.XLOOKUP(C857,customers!$A$1:$A$1001,customers!$I$1:$I$1001,,0,)</f>
        <v>No</v>
      </c>
    </row>
    <row r="858" spans="1:16" x14ac:dyDescent="0.3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_xlfn.XLOOKUP(C858,customers!$A:$A,customers!$G:$G,,0)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f t="shared" si="39"/>
        <v>8.73</v>
      </c>
      <c r="N858" t="str">
        <f t="shared" si="40"/>
        <v>Liberica</v>
      </c>
      <c r="O858" t="str">
        <f t="shared" si="41"/>
        <v>Medium</v>
      </c>
      <c r="P858" t="str">
        <f>_xlfn.XLOOKUP(C858,customers!$A$1:$A$1001,customers!$I$1:$I$1001,,0,)</f>
        <v>Yes</v>
      </c>
    </row>
    <row r="859" spans="1:16" x14ac:dyDescent="0.3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_xlfn.XLOOKUP(C859,customers!$A:$A,customers!$G:$G,,0)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f t="shared" si="39"/>
        <v>137.42499999999998</v>
      </c>
      <c r="N859" t="str">
        <f t="shared" si="40"/>
        <v>Robusta</v>
      </c>
      <c r="O859" t="str">
        <f t="shared" si="41"/>
        <v>Light</v>
      </c>
      <c r="P859" t="str">
        <f>_xlfn.XLOOKUP(C859,customers!$A$1:$A$1001,customers!$I$1:$I$1001,,0,)</f>
        <v>No</v>
      </c>
    </row>
    <row r="860" spans="1:16" x14ac:dyDescent="0.3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_xlfn.XLOOKUP(C860,customers!$A:$A,customers!$G:$G,,0)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f t="shared" si="39"/>
        <v>34.92</v>
      </c>
      <c r="N860" t="str">
        <f t="shared" si="40"/>
        <v>Liberica</v>
      </c>
      <c r="O860" t="str">
        <f t="shared" si="41"/>
        <v>Medium</v>
      </c>
      <c r="P860" t="str">
        <f>_xlfn.XLOOKUP(C860,customers!$A$1:$A$1001,customers!$I$1:$I$1001,,0,)</f>
        <v>No</v>
      </c>
    </row>
    <row r="861" spans="1:16" x14ac:dyDescent="0.3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_xlfn.XLOOKUP(C861,customers!$A:$A,customers!$G:$G,,0)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Light</v>
      </c>
      <c r="P861" t="str">
        <f>_xlfn.XLOOKUP(C861,customers!$A$1:$A$1001,customers!$I$1:$I$1001,,0,)</f>
        <v>No</v>
      </c>
    </row>
    <row r="862" spans="1:16" x14ac:dyDescent="0.3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_xlfn.XLOOKUP(C862,customers!$A:$A,customers!$G:$G,,0)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Medium</v>
      </c>
      <c r="P862" t="str">
        <f>_xlfn.XLOOKUP(C862,customers!$A$1:$A$1001,customers!$I$1:$I$1001,,0,)</f>
        <v>No</v>
      </c>
    </row>
    <row r="863" spans="1:16" x14ac:dyDescent="0.3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_xlfn.XLOOKUP(C863,customers!$A:$A,customers!$G:$G,,0)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f t="shared" si="39"/>
        <v>77.699999999999989</v>
      </c>
      <c r="N863" t="str">
        <f t="shared" si="40"/>
        <v>Liberica</v>
      </c>
      <c r="O863" t="str">
        <f t="shared" si="41"/>
        <v>Dark</v>
      </c>
      <c r="P863" t="str">
        <f>_xlfn.XLOOKUP(C863,customers!$A$1:$A$1001,customers!$I$1:$I$1001,,0,)</f>
        <v>Yes</v>
      </c>
    </row>
    <row r="864" spans="1:16" x14ac:dyDescent="0.3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_xlfn.XLOOKUP(C864,customers!$A:$A,customers!$G:$G,,0)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f t="shared" si="39"/>
        <v>9.9499999999999993</v>
      </c>
      <c r="N864" t="str">
        <f t="shared" si="40"/>
        <v>Robusta</v>
      </c>
      <c r="O864" t="str">
        <f t="shared" si="41"/>
        <v>Medium</v>
      </c>
      <c r="P864" t="str">
        <f>_xlfn.XLOOKUP(C864,customers!$A$1:$A$1001,customers!$I$1:$I$1001,,0,)</f>
        <v>Yes</v>
      </c>
    </row>
    <row r="865" spans="1:16" x14ac:dyDescent="0.3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_xlfn.XLOOKUP(C865,customers!$A:$A,customers!$G:$G,,0)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f t="shared" si="39"/>
        <v>29.1</v>
      </c>
      <c r="N865" t="str">
        <f t="shared" si="40"/>
        <v>Liberica</v>
      </c>
      <c r="O865" t="str">
        <f t="shared" si="41"/>
        <v>Medium</v>
      </c>
      <c r="P865" t="str">
        <f>_xlfn.XLOOKUP(C865,customers!$A$1:$A$1001,customers!$I$1:$I$1001,,0,)</f>
        <v>Yes</v>
      </c>
    </row>
    <row r="866" spans="1:16" x14ac:dyDescent="0.3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_xlfn.XLOOKUP(C866,customers!$A:$A,customers!$G:$G,,0)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f t="shared" si="39"/>
        <v>21.509999999999998</v>
      </c>
      <c r="N866" t="str">
        <f t="shared" si="40"/>
        <v>Robusta</v>
      </c>
      <c r="O866" t="str">
        <f t="shared" si="41"/>
        <v>Light</v>
      </c>
      <c r="P866" t="str">
        <f>_xlfn.XLOOKUP(C866,customers!$A$1:$A$1001,customers!$I$1:$I$1001,,0,)</f>
        <v>No</v>
      </c>
    </row>
    <row r="867" spans="1:16" x14ac:dyDescent="0.3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_xlfn.XLOOKUP(C867,customers!$A:$A,customers!$G:$G,,0)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f t="shared" si="39"/>
        <v>6.75</v>
      </c>
      <c r="N867" t="str">
        <f t="shared" si="40"/>
        <v>Arabica</v>
      </c>
      <c r="O867" t="str">
        <f t="shared" si="41"/>
        <v>Medium</v>
      </c>
      <c r="P867" t="str">
        <f>_xlfn.XLOOKUP(C867,customers!$A$1:$A$1001,customers!$I$1:$I$1001,,0,)</f>
        <v>Yes</v>
      </c>
    </row>
    <row r="868" spans="1:16" x14ac:dyDescent="0.3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_xlfn.XLOOKUP(C868,customers!$A:$A,customers!$G:$G,,0)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c r="P868" t="str">
        <f>_xlfn.XLOOKUP(C868,customers!$A$1:$A$1001,customers!$I$1:$I$1001,,0,)</f>
        <v>No</v>
      </c>
    </row>
    <row r="869" spans="1:16" x14ac:dyDescent="0.3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_xlfn.XLOOKUP(C869,customers!$A:$A,customers!$G:$G,,0)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Light</v>
      </c>
      <c r="P869" t="str">
        <f>_xlfn.XLOOKUP(C869,customers!$A$1:$A$1001,customers!$I$1:$I$1001,,0,)</f>
        <v>Yes</v>
      </c>
    </row>
    <row r="870" spans="1:16" x14ac:dyDescent="0.3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_xlfn.XLOOKUP(C870,customers!$A:$A,customers!$G:$G,,0)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f t="shared" si="39"/>
        <v>41.25</v>
      </c>
      <c r="N870" t="str">
        <f t="shared" si="40"/>
        <v>Excelsa</v>
      </c>
      <c r="O870" t="str">
        <f t="shared" si="41"/>
        <v>Medium</v>
      </c>
      <c r="P870" t="str">
        <f>_xlfn.XLOOKUP(C870,customers!$A$1:$A$1001,customers!$I$1:$I$1001,,0,)</f>
        <v>Yes</v>
      </c>
    </row>
    <row r="871" spans="1:16" x14ac:dyDescent="0.3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_xlfn.XLOOKUP(C871,customers!$A:$A,customers!$G:$G,,0)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f t="shared" si="39"/>
        <v>17.91</v>
      </c>
      <c r="N871" t="str">
        <f t="shared" si="40"/>
        <v>Robusta</v>
      </c>
      <c r="O871" t="str">
        <f t="shared" si="41"/>
        <v>Medium</v>
      </c>
      <c r="P871" t="str">
        <f>_xlfn.XLOOKUP(C871,customers!$A$1:$A$1001,customers!$I$1:$I$1001,,0,)</f>
        <v>Yes</v>
      </c>
    </row>
    <row r="872" spans="1:16" x14ac:dyDescent="0.3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_xlfn.XLOOKUP(C872,customers!$A:$A,customers!$G:$G,,0)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f t="shared" si="39"/>
        <v>7.29</v>
      </c>
      <c r="N872" t="str">
        <f t="shared" si="40"/>
        <v>Excelsa</v>
      </c>
      <c r="O872" t="str">
        <f t="shared" si="41"/>
        <v>Dark</v>
      </c>
      <c r="P872" t="str">
        <f>_xlfn.XLOOKUP(C872,customers!$A$1:$A$1001,customers!$I$1:$I$1001,,0,)</f>
        <v>Yes</v>
      </c>
    </row>
    <row r="873" spans="1:16" x14ac:dyDescent="0.3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_xlfn.XLOOKUP(C873,customers!$A:$A,customers!$G:$G,,0)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f t="shared" si="39"/>
        <v>29.7</v>
      </c>
      <c r="N873" t="str">
        <f t="shared" si="40"/>
        <v>Excelsa</v>
      </c>
      <c r="O873" t="str">
        <f t="shared" si="41"/>
        <v>Light</v>
      </c>
      <c r="P873" t="str">
        <f>_xlfn.XLOOKUP(C873,customers!$A$1:$A$1001,customers!$I$1:$I$1001,,0,)</f>
        <v>Yes</v>
      </c>
    </row>
    <row r="874" spans="1:16" x14ac:dyDescent="0.3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_xlfn.XLOOKUP(C874,customers!$A:$A,customers!$G:$G,,0)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f t="shared" si="39"/>
        <v>22.5</v>
      </c>
      <c r="N874" t="str">
        <f t="shared" si="40"/>
        <v>Arabica</v>
      </c>
      <c r="O874" t="str">
        <f t="shared" si="41"/>
        <v>Medium</v>
      </c>
      <c r="P874" t="str">
        <f>_xlfn.XLOOKUP(C874,customers!$A$1:$A$1001,customers!$I$1:$I$1001,,0,)</f>
        <v>No</v>
      </c>
    </row>
    <row r="875" spans="1:16" x14ac:dyDescent="0.3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_xlfn.XLOOKUP(C875,customers!$A:$A,customers!$G:$G,,0)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f t="shared" si="39"/>
        <v>11.94</v>
      </c>
      <c r="N875" t="str">
        <f t="shared" si="40"/>
        <v>Robusta</v>
      </c>
      <c r="O875" t="str">
        <f t="shared" si="41"/>
        <v>Medium</v>
      </c>
      <c r="P875" t="str">
        <f>_xlfn.XLOOKUP(C875,customers!$A$1:$A$1001,customers!$I$1:$I$1001,,0,)</f>
        <v>Yes</v>
      </c>
    </row>
    <row r="876" spans="1:16" x14ac:dyDescent="0.3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_xlfn.XLOOKUP(C876,customers!$A:$A,customers!$G:$G,,0)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f t="shared" si="39"/>
        <v>25.9</v>
      </c>
      <c r="N876" t="str">
        <f t="shared" si="40"/>
        <v>Arabica</v>
      </c>
      <c r="O876" t="str">
        <f t="shared" si="41"/>
        <v>Light</v>
      </c>
      <c r="P876" t="str">
        <f>_xlfn.XLOOKUP(C876,customers!$A$1:$A$1001,customers!$I$1:$I$1001,,0,)</f>
        <v>No</v>
      </c>
    </row>
    <row r="877" spans="1:16" x14ac:dyDescent="0.3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_xlfn.XLOOKUP(C877,customers!$A:$A,customers!$G:$G,,0)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f t="shared" si="39"/>
        <v>43.650000000000006</v>
      </c>
      <c r="N877" t="str">
        <f t="shared" si="40"/>
        <v>Liberica</v>
      </c>
      <c r="O877" t="str">
        <f t="shared" si="41"/>
        <v>Medium</v>
      </c>
      <c r="P877" t="str">
        <f>_xlfn.XLOOKUP(C877,customers!$A$1:$A$1001,customers!$I$1:$I$1001,,0,)</f>
        <v>No</v>
      </c>
    </row>
    <row r="878" spans="1:16" x14ac:dyDescent="0.3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_xlfn.XLOOKUP(C878,customers!$A:$A,customers!$G:$G,,0)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f t="shared" si="39"/>
        <v>46.62</v>
      </c>
      <c r="N878" t="str">
        <f t="shared" si="40"/>
        <v>Arabica</v>
      </c>
      <c r="O878" t="str">
        <f t="shared" si="41"/>
        <v>Light</v>
      </c>
      <c r="P878" t="str">
        <f>_xlfn.XLOOKUP(C878,customers!$A$1:$A$1001,customers!$I$1:$I$1001,,0,)</f>
        <v>No</v>
      </c>
    </row>
    <row r="879" spans="1:16" x14ac:dyDescent="0.3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_xlfn.XLOOKUP(C879,customers!$A:$A,customers!$G:$G,,0)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f t="shared" si="39"/>
        <v>28.53</v>
      </c>
      <c r="N879" t="str">
        <f t="shared" si="40"/>
        <v>Liberica</v>
      </c>
      <c r="O879" t="str">
        <f t="shared" si="41"/>
        <v>Light</v>
      </c>
      <c r="P879" t="str">
        <f>_xlfn.XLOOKUP(C879,customers!$A$1:$A$1001,customers!$I$1:$I$1001,,0,)</f>
        <v>No</v>
      </c>
    </row>
    <row r="880" spans="1:16" x14ac:dyDescent="0.3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_xlfn.XLOOKUP(C880,customers!$A:$A,customers!$G:$G,,0)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f t="shared" si="39"/>
        <v>27.484999999999996</v>
      </c>
      <c r="N880" t="str">
        <f t="shared" si="40"/>
        <v>Robusta</v>
      </c>
      <c r="O880" t="str">
        <f t="shared" si="41"/>
        <v>Light</v>
      </c>
      <c r="P880" t="str">
        <f>_xlfn.XLOOKUP(C880,customers!$A$1:$A$1001,customers!$I$1:$I$1001,,0,)</f>
        <v>Yes</v>
      </c>
    </row>
    <row r="881" spans="1:16" x14ac:dyDescent="0.3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_xlfn.XLOOKUP(C881,customers!$A:$A,customers!$G:$G,,0)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f t="shared" si="39"/>
        <v>10.935</v>
      </c>
      <c r="N881" t="str">
        <f t="shared" si="40"/>
        <v>Excelsa</v>
      </c>
      <c r="O881" t="str">
        <f t="shared" si="41"/>
        <v>Dark</v>
      </c>
      <c r="P881" t="str">
        <f>_xlfn.XLOOKUP(C881,customers!$A$1:$A$1001,customers!$I$1:$I$1001,,0,)</f>
        <v>No</v>
      </c>
    </row>
    <row r="882" spans="1:16" x14ac:dyDescent="0.3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_xlfn.XLOOKUP(C882,customers!$A:$A,customers!$G:$G,,0)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f t="shared" si="39"/>
        <v>7.169999999999999</v>
      </c>
      <c r="N882" t="str">
        <f t="shared" si="40"/>
        <v>Robusta</v>
      </c>
      <c r="O882" t="str">
        <f t="shared" si="41"/>
        <v>Light</v>
      </c>
      <c r="P882" t="str">
        <f>_xlfn.XLOOKUP(C882,customers!$A$1:$A$1001,customers!$I$1:$I$1001,,0,)</f>
        <v>No</v>
      </c>
    </row>
    <row r="883" spans="1:16" x14ac:dyDescent="0.3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_xlfn.XLOOKUP(C883,customers!$A:$A,customers!$G:$G,,0)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Light</v>
      </c>
      <c r="P883" t="str">
        <f>_xlfn.XLOOKUP(C883,customers!$A$1:$A$1001,customers!$I$1:$I$1001,,0,)</f>
        <v>Yes</v>
      </c>
    </row>
    <row r="884" spans="1:16" x14ac:dyDescent="0.3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_xlfn.XLOOKUP(C884,customers!$A:$A,customers!$G:$G,,0)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c r="P884" t="str">
        <f>_xlfn.XLOOKUP(C884,customers!$A$1:$A$1001,customers!$I$1:$I$1001,,0,)</f>
        <v>Yes</v>
      </c>
    </row>
    <row r="885" spans="1:16" x14ac:dyDescent="0.3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_xlfn.XLOOKUP(C885,customers!$A:$A,customers!$G:$G,,0)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Medium</v>
      </c>
      <c r="P885" t="str">
        <f>_xlfn.XLOOKUP(C885,customers!$A$1:$A$1001,customers!$I$1:$I$1001,,0,)</f>
        <v>Yes</v>
      </c>
    </row>
    <row r="886" spans="1:16" x14ac:dyDescent="0.3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_xlfn.XLOOKUP(C886,customers!$A:$A,customers!$G:$G,,0)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f t="shared" si="39"/>
        <v>5.3699999999999992</v>
      </c>
      <c r="N886" t="str">
        <f t="shared" si="40"/>
        <v>Robusta</v>
      </c>
      <c r="O886" t="str">
        <f t="shared" si="41"/>
        <v>Dark</v>
      </c>
      <c r="P886" t="str">
        <f>_xlfn.XLOOKUP(C886,customers!$A$1:$A$1001,customers!$I$1:$I$1001,,0,)</f>
        <v>Yes</v>
      </c>
    </row>
    <row r="887" spans="1:16" x14ac:dyDescent="0.3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_xlfn.XLOOKUP(C887,customers!$A:$A,customers!$G:$G,,0)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f t="shared" si="39"/>
        <v>123.50999999999999</v>
      </c>
      <c r="N887" t="str">
        <f t="shared" si="40"/>
        <v>Robusta</v>
      </c>
      <c r="O887" t="str">
        <f t="shared" si="41"/>
        <v>Dark</v>
      </c>
      <c r="P887" t="str">
        <f>_xlfn.XLOOKUP(C887,customers!$A$1:$A$1001,customers!$I$1:$I$1001,,0,)</f>
        <v>No</v>
      </c>
    </row>
    <row r="888" spans="1:16" x14ac:dyDescent="0.3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_xlfn.XLOOKUP(C888,customers!$A:$A,customers!$G:$G,,0)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f t="shared" si="39"/>
        <v>17.46</v>
      </c>
      <c r="N888" t="str">
        <f t="shared" si="40"/>
        <v>Liberica</v>
      </c>
      <c r="O888" t="str">
        <f t="shared" si="41"/>
        <v>Medium</v>
      </c>
      <c r="P888" t="str">
        <f>_xlfn.XLOOKUP(C888,customers!$A$1:$A$1001,customers!$I$1:$I$1001,,0,)</f>
        <v>No</v>
      </c>
    </row>
    <row r="889" spans="1:16" x14ac:dyDescent="0.3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_xlfn.XLOOKUP(C889,customers!$A:$A,customers!$G:$G,,0)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f t="shared" si="39"/>
        <v>13.365</v>
      </c>
      <c r="N889" t="str">
        <f t="shared" si="40"/>
        <v>Excelsa</v>
      </c>
      <c r="O889" t="str">
        <f t="shared" si="41"/>
        <v>Light</v>
      </c>
      <c r="P889" t="str">
        <f>_xlfn.XLOOKUP(C889,customers!$A$1:$A$1001,customers!$I$1:$I$1001,,0,)</f>
        <v>No</v>
      </c>
    </row>
    <row r="890" spans="1:16" x14ac:dyDescent="0.3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_xlfn.XLOOKUP(C890,customers!$A:$A,customers!$G:$G,,0)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Light</v>
      </c>
      <c r="P890" t="str">
        <f>_xlfn.XLOOKUP(C890,customers!$A$1:$A$1001,customers!$I$1:$I$1001,,0,)</f>
        <v>Yes</v>
      </c>
    </row>
    <row r="891" spans="1:16" x14ac:dyDescent="0.3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_xlfn.XLOOKUP(C891,customers!$A:$A,customers!$G:$G,,0)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f t="shared" si="39"/>
        <v>2.6849999999999996</v>
      </c>
      <c r="N891" t="str">
        <f t="shared" si="40"/>
        <v>Robusta</v>
      </c>
      <c r="O891" t="str">
        <f t="shared" si="41"/>
        <v>Dark</v>
      </c>
      <c r="P891" t="str">
        <f>_xlfn.XLOOKUP(C891,customers!$A$1:$A$1001,customers!$I$1:$I$1001,,0,)</f>
        <v>Yes</v>
      </c>
    </row>
    <row r="892" spans="1:16" x14ac:dyDescent="0.3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_xlfn.XLOOKUP(C892,customers!$A:$A,customers!$G:$G,,0)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f t="shared" si="39"/>
        <v>20.584999999999997</v>
      </c>
      <c r="N892" t="str">
        <f t="shared" si="40"/>
        <v>Robusta</v>
      </c>
      <c r="O892" t="str">
        <f t="shared" si="41"/>
        <v>Dark</v>
      </c>
      <c r="P892" t="str">
        <f>_xlfn.XLOOKUP(C892,customers!$A$1:$A$1001,customers!$I$1:$I$1001,,0,)</f>
        <v>Yes</v>
      </c>
    </row>
    <row r="893" spans="1:16" x14ac:dyDescent="0.3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_xlfn.XLOOKUP(C893,customers!$A:$A,customers!$G:$G,,0)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c r="P893" t="str">
        <f>_xlfn.XLOOKUP(C893,customers!$A$1:$A$1001,customers!$I$1:$I$1001,,0,)</f>
        <v>Yes</v>
      </c>
    </row>
    <row r="894" spans="1:16" x14ac:dyDescent="0.3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_xlfn.XLOOKUP(C894,customers!$A:$A,customers!$G:$G,,0)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f t="shared" si="39"/>
        <v>20.625</v>
      </c>
      <c r="N894" t="str">
        <f t="shared" si="40"/>
        <v>Excelsa</v>
      </c>
      <c r="O894" t="str">
        <f t="shared" si="41"/>
        <v>Medium</v>
      </c>
      <c r="P894" t="str">
        <f>_xlfn.XLOOKUP(C894,customers!$A$1:$A$1001,customers!$I$1:$I$1001,,0,)</f>
        <v>No</v>
      </c>
    </row>
    <row r="895" spans="1:16" x14ac:dyDescent="0.3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_xlfn.XLOOKUP(C895,customers!$A:$A,customers!$G:$G,,0)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f t="shared" si="39"/>
        <v>57.06</v>
      </c>
      <c r="N895" t="str">
        <f t="shared" si="40"/>
        <v>Liberica</v>
      </c>
      <c r="O895" t="str">
        <f t="shared" si="41"/>
        <v>Light</v>
      </c>
      <c r="P895" t="str">
        <f>_xlfn.XLOOKUP(C895,customers!$A$1:$A$1001,customers!$I$1:$I$1001,,0,)</f>
        <v>Yes</v>
      </c>
    </row>
    <row r="896" spans="1:16" x14ac:dyDescent="0.3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_xlfn.XLOOKUP(C896,customers!$A:$A,customers!$G:$G,,0)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f t="shared" si="39"/>
        <v>82.339999999999989</v>
      </c>
      <c r="N896" t="str">
        <f t="shared" si="40"/>
        <v>Robusta</v>
      </c>
      <c r="O896" t="str">
        <f t="shared" si="41"/>
        <v>Dark</v>
      </c>
      <c r="P896" t="str">
        <f>_xlfn.XLOOKUP(C896,customers!$A$1:$A$1001,customers!$I$1:$I$1001,,0,)</f>
        <v>Yes</v>
      </c>
    </row>
    <row r="897" spans="1:16" x14ac:dyDescent="0.3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_xlfn.XLOOKUP(C897,customers!$A:$A,customers!$G:$G,,0)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f t="shared" si="39"/>
        <v>158.12499999999997</v>
      </c>
      <c r="N897" t="str">
        <f t="shared" si="40"/>
        <v>Excelsa</v>
      </c>
      <c r="O897" t="str">
        <f t="shared" si="41"/>
        <v>Medium</v>
      </c>
      <c r="P897" t="str">
        <f>_xlfn.XLOOKUP(C897,customers!$A$1:$A$1001,customers!$I$1:$I$1001,,0,)</f>
        <v>No</v>
      </c>
    </row>
    <row r="898" spans="1:16" x14ac:dyDescent="0.3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_xlfn.XLOOKUP(C898,customers!$A:$A,customers!$G:$G,,0)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f t="shared" si="39"/>
        <v>32.22</v>
      </c>
      <c r="N898" t="str">
        <f t="shared" si="40"/>
        <v>Robusta</v>
      </c>
      <c r="O898" t="str">
        <f t="shared" si="41"/>
        <v>Dark</v>
      </c>
      <c r="P898" t="str">
        <f>_xlfn.XLOOKUP(C898,customers!$A$1:$A$1001,customers!$I$1:$I$1001,,0,)</f>
        <v>Yes</v>
      </c>
    </row>
    <row r="899" spans="1:16" x14ac:dyDescent="0.3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_xlfn.XLOOKUP(C899,customers!$A:$A,customers!$G:$G,,0)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f t="shared" ref="M899:M962" si="42">L899*E899</f>
        <v>24.3</v>
      </c>
      <c r="N899" t="str">
        <f t="shared" ref="N899:N962" si="43">IF(I899="Rob","Robusta",IF(I899="Ara","Arabica",IF(I899="Exc","Excelsa",IF(I899="Lib","Liberica",""))))</f>
        <v>Excelsa</v>
      </c>
      <c r="O899" t="str">
        <f t="shared" ref="O899:O962" si="44">IF(J899="L","Light",IF(J899="M","Medium",IF(J899="D","Dark","")))</f>
        <v>Dark</v>
      </c>
      <c r="P899" t="str">
        <f>_xlfn.XLOOKUP(C899,customers!$A$1:$A$1001,customers!$I$1:$I$1001,,0,)</f>
        <v>No</v>
      </c>
    </row>
    <row r="900" spans="1:16" x14ac:dyDescent="0.3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_xlfn.XLOOKUP(C900,customers!$A:$A,customers!$G:$G,,0)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f t="shared" si="42"/>
        <v>35.849999999999994</v>
      </c>
      <c r="N900" t="str">
        <f t="shared" si="43"/>
        <v>Robusta</v>
      </c>
      <c r="O900" t="str">
        <f t="shared" si="44"/>
        <v>Light</v>
      </c>
      <c r="P900" t="str">
        <f>_xlfn.XLOOKUP(C900,customers!$A$1:$A$1001,customers!$I$1:$I$1001,,0,)</f>
        <v>No</v>
      </c>
    </row>
    <row r="901" spans="1:16" x14ac:dyDescent="0.3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_xlfn.XLOOKUP(C901,customers!$A:$A,customers!$G:$G,,0)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f t="shared" si="42"/>
        <v>72.75</v>
      </c>
      <c r="N901" t="str">
        <f t="shared" si="43"/>
        <v>Liberica</v>
      </c>
      <c r="O901" t="str">
        <f t="shared" si="44"/>
        <v>Medium</v>
      </c>
      <c r="P901" t="str">
        <f>_xlfn.XLOOKUP(C901,customers!$A$1:$A$1001,customers!$I$1:$I$1001,,0,)</f>
        <v>No</v>
      </c>
    </row>
    <row r="902" spans="1:16" x14ac:dyDescent="0.3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_xlfn.XLOOKUP(C902,customers!$A:$A,customers!$G:$G,,0)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f t="shared" si="42"/>
        <v>47.55</v>
      </c>
      <c r="N902" t="str">
        <f t="shared" si="43"/>
        <v>Liberica</v>
      </c>
      <c r="O902" t="str">
        <f t="shared" si="44"/>
        <v>Light</v>
      </c>
      <c r="P902" t="str">
        <f>_xlfn.XLOOKUP(C902,customers!$A$1:$A$1001,customers!$I$1:$I$1001,,0,)</f>
        <v>No</v>
      </c>
    </row>
    <row r="903" spans="1:16" x14ac:dyDescent="0.3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_xlfn.XLOOKUP(C903,customers!$A:$A,customers!$G:$G,,0)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f t="shared" si="42"/>
        <v>3.5849999999999995</v>
      </c>
      <c r="N903" t="str">
        <f t="shared" si="43"/>
        <v>Robusta</v>
      </c>
      <c r="O903" t="str">
        <f t="shared" si="44"/>
        <v>Light</v>
      </c>
      <c r="P903" t="str">
        <f>_xlfn.XLOOKUP(C903,customers!$A$1:$A$1001,customers!$I$1:$I$1001,,0,)</f>
        <v>Yes</v>
      </c>
    </row>
    <row r="904" spans="1:16" x14ac:dyDescent="0.3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_xlfn.XLOOKUP(C904,customers!$A:$A,customers!$G:$G,,0)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f t="shared" si="42"/>
        <v>158.12499999999997</v>
      </c>
      <c r="N904" t="str">
        <f t="shared" si="43"/>
        <v>Excelsa</v>
      </c>
      <c r="O904" t="str">
        <f t="shared" si="44"/>
        <v>Medium</v>
      </c>
      <c r="P904" t="str">
        <f>_xlfn.XLOOKUP(C904,customers!$A$1:$A$1001,customers!$I$1:$I$1001,,0,)</f>
        <v>No</v>
      </c>
    </row>
    <row r="905" spans="1:16" x14ac:dyDescent="0.3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_xlfn.XLOOKUP(C905,customers!$A:$A,customers!$G:$G,,0)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f t="shared" si="42"/>
        <v>17.46</v>
      </c>
      <c r="N905" t="str">
        <f t="shared" si="43"/>
        <v>Liberica</v>
      </c>
      <c r="O905" t="str">
        <f t="shared" si="44"/>
        <v>Medium</v>
      </c>
      <c r="P905" t="str">
        <f>_xlfn.XLOOKUP(C905,customers!$A$1:$A$1001,customers!$I$1:$I$1001,,0,)</f>
        <v>No</v>
      </c>
    </row>
    <row r="906" spans="1:16" x14ac:dyDescent="0.3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_xlfn.XLOOKUP(C906,customers!$A:$A,customers!$G:$G,,0)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Light</v>
      </c>
      <c r="P906" t="str">
        <f>_xlfn.XLOOKUP(C906,customers!$A$1:$A$1001,customers!$I$1:$I$1001,,0,)</f>
        <v>No</v>
      </c>
    </row>
    <row r="907" spans="1:16" x14ac:dyDescent="0.3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_xlfn.XLOOKUP(C907,customers!$A:$A,customers!$G:$G,,0)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f t="shared" si="42"/>
        <v>40.5</v>
      </c>
      <c r="N907" t="str">
        <f t="shared" si="43"/>
        <v>Arabica</v>
      </c>
      <c r="O907" t="str">
        <f t="shared" si="44"/>
        <v>Medium</v>
      </c>
      <c r="P907" t="str">
        <f>_xlfn.XLOOKUP(C907,customers!$A$1:$A$1001,customers!$I$1:$I$1001,,0,)</f>
        <v>Yes</v>
      </c>
    </row>
    <row r="908" spans="1:16" x14ac:dyDescent="0.3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_xlfn.XLOOKUP(C908,customers!$A:$A,customers!$G:$G,,0)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f t="shared" si="42"/>
        <v>27</v>
      </c>
      <c r="N908" t="str">
        <f t="shared" si="43"/>
        <v>Arabica</v>
      </c>
      <c r="O908" t="str">
        <f t="shared" si="44"/>
        <v>Medium</v>
      </c>
      <c r="P908" t="str">
        <f>_xlfn.XLOOKUP(C908,customers!$A$1:$A$1001,customers!$I$1:$I$1001,,0,)</f>
        <v>Yes</v>
      </c>
    </row>
    <row r="909" spans="1:16" x14ac:dyDescent="0.3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_xlfn.XLOOKUP(C909,customers!$A:$A,customers!$G:$G,,0)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f t="shared" si="42"/>
        <v>38.849999999999994</v>
      </c>
      <c r="N909" t="str">
        <f t="shared" si="43"/>
        <v>Liberica</v>
      </c>
      <c r="O909" t="str">
        <f t="shared" si="44"/>
        <v>Dark</v>
      </c>
      <c r="P909" t="str">
        <f>_xlfn.XLOOKUP(C909,customers!$A$1:$A$1001,customers!$I$1:$I$1001,,0,)</f>
        <v>No</v>
      </c>
    </row>
    <row r="910" spans="1:16" x14ac:dyDescent="0.3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_xlfn.XLOOKUP(C910,customers!$A:$A,customers!$G:$G,,0)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f t="shared" si="42"/>
        <v>59.75</v>
      </c>
      <c r="N910" t="str">
        <f t="shared" si="43"/>
        <v>Robusta</v>
      </c>
      <c r="O910" t="str">
        <f t="shared" si="44"/>
        <v>Light</v>
      </c>
      <c r="P910" t="str">
        <f>_xlfn.XLOOKUP(C910,customers!$A$1:$A$1001,customers!$I$1:$I$1001,,0,)</f>
        <v>No</v>
      </c>
    </row>
    <row r="911" spans="1:16" x14ac:dyDescent="0.3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_xlfn.XLOOKUP(C911,customers!$A:$A,customers!$G:$G,,0)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f t="shared" si="42"/>
        <v>10.754999999999999</v>
      </c>
      <c r="N911" t="str">
        <f t="shared" si="43"/>
        <v>Robusta</v>
      </c>
      <c r="O911" t="str">
        <f t="shared" si="44"/>
        <v>Light</v>
      </c>
      <c r="P911" t="str">
        <f>_xlfn.XLOOKUP(C911,customers!$A$1:$A$1001,customers!$I$1:$I$1001,,0,)</f>
        <v>No</v>
      </c>
    </row>
    <row r="912" spans="1:16" x14ac:dyDescent="0.3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_xlfn.XLOOKUP(C912,customers!$A:$A,customers!$G:$G,,0)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c r="P912" t="str">
        <f>_xlfn.XLOOKUP(C912,customers!$A$1:$A$1001,customers!$I$1:$I$1001,,0,)</f>
        <v>No</v>
      </c>
    </row>
    <row r="913" spans="1:16" x14ac:dyDescent="0.3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_xlfn.XLOOKUP(C913,customers!$A:$A,customers!$G:$G,,0)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f t="shared" si="42"/>
        <v>45</v>
      </c>
      <c r="N913" t="str">
        <f t="shared" si="43"/>
        <v>Arabica</v>
      </c>
      <c r="O913" t="str">
        <f t="shared" si="44"/>
        <v>Medium</v>
      </c>
      <c r="P913" t="str">
        <f>_xlfn.XLOOKUP(C913,customers!$A$1:$A$1001,customers!$I$1:$I$1001,,0,)</f>
        <v>Yes</v>
      </c>
    </row>
    <row r="914" spans="1:16" x14ac:dyDescent="0.3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_xlfn.XLOOKUP(C914,customers!$A:$A,customers!$G:$G,,0)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f t="shared" si="42"/>
        <v>137.31</v>
      </c>
      <c r="N914" t="str">
        <f t="shared" si="43"/>
        <v>Robusta</v>
      </c>
      <c r="O914" t="str">
        <f t="shared" si="44"/>
        <v>Medium</v>
      </c>
      <c r="P914" t="str">
        <f>_xlfn.XLOOKUP(C914,customers!$A$1:$A$1001,customers!$I$1:$I$1001,,0,)</f>
        <v>Yes</v>
      </c>
    </row>
    <row r="915" spans="1:16" x14ac:dyDescent="0.3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_xlfn.XLOOKUP(C915,customers!$A:$A,customers!$G:$G,,0)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f t="shared" si="42"/>
        <v>6.75</v>
      </c>
      <c r="N915" t="str">
        <f t="shared" si="43"/>
        <v>Arabica</v>
      </c>
      <c r="O915" t="str">
        <f t="shared" si="44"/>
        <v>Medium</v>
      </c>
      <c r="P915" t="str">
        <f>_xlfn.XLOOKUP(C915,customers!$A$1:$A$1001,customers!$I$1:$I$1001,,0,)</f>
        <v>No</v>
      </c>
    </row>
    <row r="916" spans="1:16" x14ac:dyDescent="0.3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_xlfn.XLOOKUP(C916,customers!$A:$A,customers!$G:$G,,0)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f t="shared" si="42"/>
        <v>45</v>
      </c>
      <c r="N916" t="str">
        <f t="shared" si="43"/>
        <v>Arabica</v>
      </c>
      <c r="O916" t="str">
        <f t="shared" si="44"/>
        <v>Medium</v>
      </c>
      <c r="P916" t="str">
        <f>_xlfn.XLOOKUP(C916,customers!$A$1:$A$1001,customers!$I$1:$I$1001,,0,)</f>
        <v>No</v>
      </c>
    </row>
    <row r="917" spans="1:16" x14ac:dyDescent="0.3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_xlfn.XLOOKUP(C917,customers!$A:$A,customers!$G:$G,,0)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f t="shared" si="42"/>
        <v>83.835000000000008</v>
      </c>
      <c r="N917" t="str">
        <f t="shared" si="43"/>
        <v>Excelsa</v>
      </c>
      <c r="O917" t="str">
        <f t="shared" si="44"/>
        <v>Dark</v>
      </c>
      <c r="P917" t="str">
        <f>_xlfn.XLOOKUP(C917,customers!$A$1:$A$1001,customers!$I$1:$I$1001,,0,)</f>
        <v>Yes</v>
      </c>
    </row>
    <row r="918" spans="1:16" x14ac:dyDescent="0.3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_xlfn.XLOOKUP(C918,customers!$A:$A,customers!$G:$G,,0)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f t="shared" si="42"/>
        <v>3.645</v>
      </c>
      <c r="N918" t="str">
        <f t="shared" si="43"/>
        <v>Excelsa</v>
      </c>
      <c r="O918" t="str">
        <f t="shared" si="44"/>
        <v>Dark</v>
      </c>
      <c r="P918" t="str">
        <f>_xlfn.XLOOKUP(C918,customers!$A$1:$A$1001,customers!$I$1:$I$1001,,0,)</f>
        <v>Yes</v>
      </c>
    </row>
    <row r="919" spans="1:16" x14ac:dyDescent="0.3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_xlfn.XLOOKUP(C919,customers!$A:$A,customers!$G:$G,,0)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f t="shared" si="42"/>
        <v>6.75</v>
      </c>
      <c r="N919" t="str">
        <f t="shared" si="43"/>
        <v>Arabica</v>
      </c>
      <c r="O919" t="str">
        <f t="shared" si="44"/>
        <v>Medium</v>
      </c>
      <c r="P919" t="str">
        <f>_xlfn.XLOOKUP(C919,customers!$A$1:$A$1001,customers!$I$1:$I$1001,,0,)</f>
        <v>No</v>
      </c>
    </row>
    <row r="920" spans="1:16" x14ac:dyDescent="0.3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_xlfn.XLOOKUP(C920,customers!$A:$A,customers!$G:$G,,0)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f t="shared" si="42"/>
        <v>21.87</v>
      </c>
      <c r="N920" t="str">
        <f t="shared" si="43"/>
        <v>Excelsa</v>
      </c>
      <c r="O920" t="str">
        <f t="shared" si="44"/>
        <v>Dark</v>
      </c>
      <c r="P920" t="str">
        <f>_xlfn.XLOOKUP(C920,customers!$A$1:$A$1001,customers!$I$1:$I$1001,,0,)</f>
        <v>No</v>
      </c>
    </row>
    <row r="921" spans="1:16" x14ac:dyDescent="0.3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_xlfn.XLOOKUP(C921,customers!$A:$A,customers!$G:$G,,0)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f t="shared" si="42"/>
        <v>13.424999999999997</v>
      </c>
      <c r="N921" t="str">
        <f t="shared" si="43"/>
        <v>Robusta</v>
      </c>
      <c r="O921" t="str">
        <f t="shared" si="44"/>
        <v>Dark</v>
      </c>
      <c r="P921" t="str">
        <f>_xlfn.XLOOKUP(C921,customers!$A$1:$A$1001,customers!$I$1:$I$1001,,0,)</f>
        <v>Yes</v>
      </c>
    </row>
    <row r="922" spans="1:16" x14ac:dyDescent="0.3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_xlfn.XLOOKUP(C922,customers!$A:$A,customers!$G:$G,,0)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f t="shared" si="42"/>
        <v>123.50999999999999</v>
      </c>
      <c r="N922" t="str">
        <f t="shared" si="43"/>
        <v>Robusta</v>
      </c>
      <c r="O922" t="str">
        <f t="shared" si="44"/>
        <v>Dark</v>
      </c>
      <c r="P922" t="str">
        <f>_xlfn.XLOOKUP(C922,customers!$A$1:$A$1001,customers!$I$1:$I$1001,,0,)</f>
        <v>No</v>
      </c>
    </row>
    <row r="923" spans="1:16" x14ac:dyDescent="0.3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_xlfn.XLOOKUP(C923,customers!$A:$A,customers!$G:$G,,0)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f t="shared" si="42"/>
        <v>7.77</v>
      </c>
      <c r="N923" t="str">
        <f t="shared" si="43"/>
        <v>Liberica</v>
      </c>
      <c r="O923" t="str">
        <f t="shared" si="44"/>
        <v>Dark</v>
      </c>
      <c r="P923" t="str">
        <f>_xlfn.XLOOKUP(C923,customers!$A$1:$A$1001,customers!$I$1:$I$1001,,0,)</f>
        <v>No</v>
      </c>
    </row>
    <row r="924" spans="1:16" x14ac:dyDescent="0.3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_xlfn.XLOOKUP(C924,customers!$A:$A,customers!$G:$G,,0)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f t="shared" si="42"/>
        <v>67.5</v>
      </c>
      <c r="N924" t="str">
        <f t="shared" si="43"/>
        <v>Arabica</v>
      </c>
      <c r="O924" t="str">
        <f t="shared" si="44"/>
        <v>Medium</v>
      </c>
      <c r="P924" t="str">
        <f>_xlfn.XLOOKUP(C924,customers!$A$1:$A$1001,customers!$I$1:$I$1001,,0,)</f>
        <v>Yes</v>
      </c>
    </row>
    <row r="925" spans="1:16" x14ac:dyDescent="0.3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_xlfn.XLOOKUP(C925,customers!$A:$A,customers!$G:$G,,0)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f t="shared" si="42"/>
        <v>27.945</v>
      </c>
      <c r="N925" t="str">
        <f t="shared" si="43"/>
        <v>Excelsa</v>
      </c>
      <c r="O925" t="str">
        <f t="shared" si="44"/>
        <v>Dark</v>
      </c>
      <c r="P925" t="str">
        <f>_xlfn.XLOOKUP(C925,customers!$A$1:$A$1001,customers!$I$1:$I$1001,,0,)</f>
        <v>No</v>
      </c>
    </row>
    <row r="926" spans="1:16" x14ac:dyDescent="0.3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_xlfn.XLOOKUP(C926,customers!$A:$A,customers!$G:$G,,0)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Light</v>
      </c>
      <c r="P926" t="str">
        <f>_xlfn.XLOOKUP(C926,customers!$A$1:$A$1001,customers!$I$1:$I$1001,,0,)</f>
        <v>No</v>
      </c>
    </row>
    <row r="927" spans="1:16" x14ac:dyDescent="0.3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_xlfn.XLOOKUP(C927,customers!$A:$A,customers!$G:$G,,0)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Medium</v>
      </c>
      <c r="P927" t="str">
        <f>_xlfn.XLOOKUP(C927,customers!$A$1:$A$1001,customers!$I$1:$I$1001,,0,)</f>
        <v>No</v>
      </c>
    </row>
    <row r="928" spans="1:16" x14ac:dyDescent="0.3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_xlfn.XLOOKUP(C928,customers!$A:$A,customers!$G:$G,,0)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Medium</v>
      </c>
      <c r="P928" t="str">
        <f>_xlfn.XLOOKUP(C928,customers!$A$1:$A$1001,customers!$I$1:$I$1001,,0,)</f>
        <v>Yes</v>
      </c>
    </row>
    <row r="929" spans="1:16" x14ac:dyDescent="0.3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_xlfn.XLOOKUP(C929,customers!$A:$A,customers!$G:$G,,0)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f t="shared" si="42"/>
        <v>111.78</v>
      </c>
      <c r="N929" t="str">
        <f t="shared" si="43"/>
        <v>Excelsa</v>
      </c>
      <c r="O929" t="str">
        <f t="shared" si="44"/>
        <v>Dark</v>
      </c>
      <c r="P929" t="str">
        <f>_xlfn.XLOOKUP(C929,customers!$A$1:$A$1001,customers!$I$1:$I$1001,,0,)</f>
        <v>No</v>
      </c>
    </row>
    <row r="930" spans="1:16" x14ac:dyDescent="0.3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_xlfn.XLOOKUP(C930,customers!$A:$A,customers!$G:$G,,0)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f t="shared" si="42"/>
        <v>63.249999999999993</v>
      </c>
      <c r="N930" t="str">
        <f t="shared" si="43"/>
        <v>Excelsa</v>
      </c>
      <c r="O930" t="str">
        <f t="shared" si="44"/>
        <v>Medium</v>
      </c>
      <c r="P930" t="str">
        <f>_xlfn.XLOOKUP(C930,customers!$A$1:$A$1001,customers!$I$1:$I$1001,,0,)</f>
        <v>Yes</v>
      </c>
    </row>
    <row r="931" spans="1:16" x14ac:dyDescent="0.3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_xlfn.XLOOKUP(C931,customers!$A:$A,customers!$G:$G,,0)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f t="shared" si="42"/>
        <v>8.91</v>
      </c>
      <c r="N931" t="str">
        <f t="shared" si="43"/>
        <v>Excelsa</v>
      </c>
      <c r="O931" t="str">
        <f t="shared" si="44"/>
        <v>Light</v>
      </c>
      <c r="P931" t="str">
        <f>_xlfn.XLOOKUP(C931,customers!$A$1:$A$1001,customers!$I$1:$I$1001,,0,)</f>
        <v>Yes</v>
      </c>
    </row>
    <row r="932" spans="1:16" x14ac:dyDescent="0.3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_xlfn.XLOOKUP(C932,customers!$A:$A,customers!$G:$G,,0)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f t="shared" si="42"/>
        <v>12.15</v>
      </c>
      <c r="N932" t="str">
        <f t="shared" si="43"/>
        <v>Excelsa</v>
      </c>
      <c r="O932" t="str">
        <f t="shared" si="44"/>
        <v>Dark</v>
      </c>
      <c r="P932" t="str">
        <f>_xlfn.XLOOKUP(C932,customers!$A$1:$A$1001,customers!$I$1:$I$1001,,0,)</f>
        <v>Yes</v>
      </c>
    </row>
    <row r="933" spans="1:16" x14ac:dyDescent="0.3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_xlfn.XLOOKUP(C933,customers!$A:$A,customers!$G:$G,,0)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c r="P933" t="str">
        <f>_xlfn.XLOOKUP(C933,customers!$A$1:$A$1001,customers!$I$1:$I$1001,,0,)</f>
        <v>Yes</v>
      </c>
    </row>
    <row r="934" spans="1:16" x14ac:dyDescent="0.3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_xlfn.XLOOKUP(C934,customers!$A:$A,customers!$G:$G,,0)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f t="shared" si="42"/>
        <v>55</v>
      </c>
      <c r="N934" t="str">
        <f t="shared" si="43"/>
        <v>Excelsa</v>
      </c>
      <c r="O934" t="str">
        <f t="shared" si="44"/>
        <v>Medium</v>
      </c>
      <c r="P934" t="str">
        <f>_xlfn.XLOOKUP(C934,customers!$A$1:$A$1001,customers!$I$1:$I$1001,,0,)</f>
        <v>No</v>
      </c>
    </row>
    <row r="935" spans="1:16" x14ac:dyDescent="0.3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_xlfn.XLOOKUP(C935,customers!$A:$A,customers!$G:$G,,0)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f t="shared" si="42"/>
        <v>26.849999999999998</v>
      </c>
      <c r="N935" t="str">
        <f t="shared" si="43"/>
        <v>Robusta</v>
      </c>
      <c r="O935" t="str">
        <f t="shared" si="44"/>
        <v>Dark</v>
      </c>
      <c r="P935" t="str">
        <f>_xlfn.XLOOKUP(C935,customers!$A$1:$A$1001,customers!$I$1:$I$1001,,0,)</f>
        <v>Yes</v>
      </c>
    </row>
    <row r="936" spans="1:16" x14ac:dyDescent="0.3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_xlfn.XLOOKUP(C936,customers!$A:$A,customers!$G:$G,,0)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f t="shared" si="42"/>
        <v>114.42499999999998</v>
      </c>
      <c r="N936" t="str">
        <f t="shared" si="43"/>
        <v>Robusta</v>
      </c>
      <c r="O936" t="str">
        <f t="shared" si="44"/>
        <v>Medium</v>
      </c>
      <c r="P936" t="str">
        <f>_xlfn.XLOOKUP(C936,customers!$A$1:$A$1001,customers!$I$1:$I$1001,,0,)</f>
        <v>No</v>
      </c>
    </row>
    <row r="937" spans="1:16" x14ac:dyDescent="0.3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_xlfn.XLOOKUP(C937,customers!$A:$A,customers!$G:$G,,0)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Medium</v>
      </c>
      <c r="P937" t="str">
        <f>_xlfn.XLOOKUP(C937,customers!$A$1:$A$1001,customers!$I$1:$I$1001,,0,)</f>
        <v>Yes</v>
      </c>
    </row>
    <row r="938" spans="1:16" x14ac:dyDescent="0.3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_xlfn.XLOOKUP(C938,customers!$A:$A,customers!$G:$G,,0)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f t="shared" si="42"/>
        <v>23.31</v>
      </c>
      <c r="N938" t="str">
        <f t="shared" si="43"/>
        <v>Liberica</v>
      </c>
      <c r="O938" t="str">
        <f t="shared" si="44"/>
        <v>Dark</v>
      </c>
      <c r="P938" t="str">
        <f>_xlfn.XLOOKUP(C938,customers!$A$1:$A$1001,customers!$I$1:$I$1001,,0,)</f>
        <v>Yes</v>
      </c>
    </row>
    <row r="939" spans="1:16" x14ac:dyDescent="0.3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_xlfn.XLOOKUP(C939,customers!$A:$A,customers!$G:$G,,0)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f t="shared" si="42"/>
        <v>91.539999999999992</v>
      </c>
      <c r="N939" t="str">
        <f t="shared" si="43"/>
        <v>Robusta</v>
      </c>
      <c r="O939" t="str">
        <f t="shared" si="44"/>
        <v>Medium</v>
      </c>
      <c r="P939" t="str">
        <f>_xlfn.XLOOKUP(C939,customers!$A$1:$A$1001,customers!$I$1:$I$1001,,0,)</f>
        <v>Yes</v>
      </c>
    </row>
    <row r="940" spans="1:16" x14ac:dyDescent="0.3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_xlfn.XLOOKUP(C940,customers!$A:$A,customers!$G:$G,,0)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f t="shared" si="42"/>
        <v>74.25</v>
      </c>
      <c r="N940" t="str">
        <f t="shared" si="43"/>
        <v>Excelsa</v>
      </c>
      <c r="O940" t="str">
        <f t="shared" si="44"/>
        <v>Light</v>
      </c>
      <c r="P940" t="str">
        <f>_xlfn.XLOOKUP(C940,customers!$A$1:$A$1001,customers!$I$1:$I$1001,,0,)</f>
        <v>Yes</v>
      </c>
    </row>
    <row r="941" spans="1:16" x14ac:dyDescent="0.3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_xlfn.XLOOKUP(C941,customers!$A:$A,customers!$G:$G,,0)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f t="shared" si="42"/>
        <v>28.53</v>
      </c>
      <c r="N941" t="str">
        <f t="shared" si="43"/>
        <v>Liberica</v>
      </c>
      <c r="O941" t="str">
        <f t="shared" si="44"/>
        <v>Light</v>
      </c>
      <c r="P941" t="str">
        <f>_xlfn.XLOOKUP(C941,customers!$A$1:$A$1001,customers!$I$1:$I$1001,,0,)</f>
        <v>No</v>
      </c>
    </row>
    <row r="942" spans="1:16" x14ac:dyDescent="0.3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_xlfn.XLOOKUP(C942,customers!$A:$A,customers!$G:$G,,0)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f t="shared" si="42"/>
        <v>14.339999999999998</v>
      </c>
      <c r="N942" t="str">
        <f t="shared" si="43"/>
        <v>Robusta</v>
      </c>
      <c r="O942" t="str">
        <f t="shared" si="44"/>
        <v>Light</v>
      </c>
      <c r="P942" t="str">
        <f>_xlfn.XLOOKUP(C942,customers!$A$1:$A$1001,customers!$I$1:$I$1001,,0,)</f>
        <v>Yes</v>
      </c>
    </row>
    <row r="943" spans="1:16" x14ac:dyDescent="0.3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_xlfn.XLOOKUP(C943,customers!$A:$A,customers!$G:$G,,0)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f t="shared" si="42"/>
        <v>15.54</v>
      </c>
      <c r="N943" t="str">
        <f t="shared" si="43"/>
        <v>Arabica</v>
      </c>
      <c r="O943" t="str">
        <f t="shared" si="44"/>
        <v>Light</v>
      </c>
      <c r="P943" t="str">
        <f>_xlfn.XLOOKUP(C943,customers!$A$1:$A$1001,customers!$I$1:$I$1001,,0,)</f>
        <v>Yes</v>
      </c>
    </row>
    <row r="944" spans="1:16" x14ac:dyDescent="0.3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_xlfn.XLOOKUP(C944,customers!$A:$A,customers!$G:$G,,0)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f t="shared" si="42"/>
        <v>35.849999999999994</v>
      </c>
      <c r="N944" t="str">
        <f t="shared" si="43"/>
        <v>Robusta</v>
      </c>
      <c r="O944" t="str">
        <f t="shared" si="44"/>
        <v>Light</v>
      </c>
      <c r="P944" t="str">
        <f>_xlfn.XLOOKUP(C944,customers!$A$1:$A$1001,customers!$I$1:$I$1001,,0,)</f>
        <v>No</v>
      </c>
    </row>
    <row r="945" spans="1:16" x14ac:dyDescent="0.3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_xlfn.XLOOKUP(C945,customers!$A:$A,customers!$G:$G,,0)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f t="shared" si="42"/>
        <v>46.62</v>
      </c>
      <c r="N945" t="str">
        <f t="shared" si="43"/>
        <v>Arabica</v>
      </c>
      <c r="O945" t="str">
        <f t="shared" si="44"/>
        <v>Light</v>
      </c>
      <c r="P945" t="str">
        <f>_xlfn.XLOOKUP(C945,customers!$A$1:$A$1001,customers!$I$1:$I$1001,,0,)</f>
        <v>No</v>
      </c>
    </row>
    <row r="946" spans="1:16" x14ac:dyDescent="0.3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_xlfn.XLOOKUP(C946,customers!$A:$A,customers!$G:$G,,0)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f t="shared" si="42"/>
        <v>35.849999999999994</v>
      </c>
      <c r="N946" t="str">
        <f t="shared" si="43"/>
        <v>Robusta</v>
      </c>
      <c r="O946" t="str">
        <f t="shared" si="44"/>
        <v>Light</v>
      </c>
      <c r="P946" t="str">
        <f>_xlfn.XLOOKUP(C946,customers!$A$1:$A$1001,customers!$I$1:$I$1001,,0,)</f>
        <v>No</v>
      </c>
    </row>
    <row r="947" spans="1:16" x14ac:dyDescent="0.3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_xlfn.XLOOKUP(C947,customers!$A:$A,customers!$G:$G,,0)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f t="shared" si="42"/>
        <v>119.13999999999999</v>
      </c>
      <c r="N947" t="str">
        <f t="shared" si="43"/>
        <v>Liberica</v>
      </c>
      <c r="O947" t="str">
        <f t="shared" si="44"/>
        <v>Dark</v>
      </c>
      <c r="P947" t="str">
        <f>_xlfn.XLOOKUP(C947,customers!$A$1:$A$1001,customers!$I$1:$I$1001,,0,)</f>
        <v>No</v>
      </c>
    </row>
    <row r="948" spans="1:16" x14ac:dyDescent="0.3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_xlfn.XLOOKUP(C948,customers!$A:$A,customers!$G:$G,,0)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f t="shared" si="42"/>
        <v>23.31</v>
      </c>
      <c r="N948" t="str">
        <f t="shared" si="43"/>
        <v>Liberica</v>
      </c>
      <c r="O948" t="str">
        <f t="shared" si="44"/>
        <v>Dark</v>
      </c>
      <c r="P948" t="str">
        <f>_xlfn.XLOOKUP(C948,customers!$A$1:$A$1001,customers!$I$1:$I$1001,,0,)</f>
        <v>No</v>
      </c>
    </row>
    <row r="949" spans="1:16" x14ac:dyDescent="0.3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_xlfn.XLOOKUP(C949,customers!$A:$A,customers!$G:$G,,0)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Medium</v>
      </c>
      <c r="P949" t="str">
        <f>_xlfn.XLOOKUP(C949,customers!$A$1:$A$1001,customers!$I$1:$I$1001,,0,)</f>
        <v>No</v>
      </c>
    </row>
    <row r="950" spans="1:16" x14ac:dyDescent="0.3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_xlfn.XLOOKUP(C950,customers!$A:$A,customers!$G:$G,,0)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f t="shared" si="42"/>
        <v>83.835000000000008</v>
      </c>
      <c r="N950" t="str">
        <f t="shared" si="43"/>
        <v>Excelsa</v>
      </c>
      <c r="O950" t="str">
        <f t="shared" si="44"/>
        <v>Dark</v>
      </c>
      <c r="P950" t="str">
        <f>_xlfn.XLOOKUP(C950,customers!$A$1:$A$1001,customers!$I$1:$I$1001,,0,)</f>
        <v>Yes</v>
      </c>
    </row>
    <row r="951" spans="1:16" x14ac:dyDescent="0.3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_xlfn.XLOOKUP(C951,customers!$A:$A,customers!$G:$G,,0)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f t="shared" si="42"/>
        <v>109.93999999999998</v>
      </c>
      <c r="N951" t="str">
        <f t="shared" si="43"/>
        <v>Robusta</v>
      </c>
      <c r="O951" t="str">
        <f t="shared" si="44"/>
        <v>Light</v>
      </c>
      <c r="P951" t="str">
        <f>_xlfn.XLOOKUP(C951,customers!$A$1:$A$1001,customers!$I$1:$I$1001,,0,)</f>
        <v>No</v>
      </c>
    </row>
    <row r="952" spans="1:16" x14ac:dyDescent="0.3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_xlfn.XLOOKUP(C952,customers!$A:$A,customers!$G:$G,,0)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f t="shared" si="42"/>
        <v>14.339999999999998</v>
      </c>
      <c r="N952" t="str">
        <f t="shared" si="43"/>
        <v>Robusta</v>
      </c>
      <c r="O952" t="str">
        <f t="shared" si="44"/>
        <v>Light</v>
      </c>
      <c r="P952" t="str">
        <f>_xlfn.XLOOKUP(C952,customers!$A$1:$A$1001,customers!$I$1:$I$1001,,0,)</f>
        <v>Yes</v>
      </c>
    </row>
    <row r="953" spans="1:16" x14ac:dyDescent="0.3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_xlfn.XLOOKUP(C953,customers!$A:$A,customers!$G:$G,,0)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f t="shared" si="42"/>
        <v>21.509999999999998</v>
      </c>
      <c r="N953" t="str">
        <f t="shared" si="43"/>
        <v>Robusta</v>
      </c>
      <c r="O953" t="str">
        <f t="shared" si="44"/>
        <v>Light</v>
      </c>
      <c r="P953" t="str">
        <f>_xlfn.XLOOKUP(C953,customers!$A$1:$A$1001,customers!$I$1:$I$1001,,0,)</f>
        <v>No</v>
      </c>
    </row>
    <row r="954" spans="1:16" x14ac:dyDescent="0.3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_xlfn.XLOOKUP(C954,customers!$A:$A,customers!$G:$G,,0)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f t="shared" si="42"/>
        <v>22.5</v>
      </c>
      <c r="N954" t="str">
        <f t="shared" si="43"/>
        <v>Arabica</v>
      </c>
      <c r="O954" t="str">
        <f t="shared" si="44"/>
        <v>Medium</v>
      </c>
      <c r="P954" t="str">
        <f>_xlfn.XLOOKUP(C954,customers!$A$1:$A$1001,customers!$I$1:$I$1001,,0,)</f>
        <v>Yes</v>
      </c>
    </row>
    <row r="955" spans="1:16" x14ac:dyDescent="0.3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_xlfn.XLOOKUP(C955,customers!$A:$A,customers!$G:$G,,0)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Light</v>
      </c>
      <c r="P955" t="str">
        <f>_xlfn.XLOOKUP(C955,customers!$A$1:$A$1001,customers!$I$1:$I$1001,,0,)</f>
        <v>Yes</v>
      </c>
    </row>
    <row r="956" spans="1:16" x14ac:dyDescent="0.3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_xlfn.XLOOKUP(C956,customers!$A:$A,customers!$G:$G,,0)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f t="shared" si="42"/>
        <v>27.945</v>
      </c>
      <c r="N956" t="str">
        <f t="shared" si="43"/>
        <v>Excelsa</v>
      </c>
      <c r="O956" t="str">
        <f t="shared" si="44"/>
        <v>Dark</v>
      </c>
      <c r="P956" t="str">
        <f>_xlfn.XLOOKUP(C956,customers!$A$1:$A$1001,customers!$I$1:$I$1001,,0,)</f>
        <v>Yes</v>
      </c>
    </row>
    <row r="957" spans="1:16" x14ac:dyDescent="0.3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_xlfn.XLOOKUP(C957,customers!$A:$A,customers!$G:$G,,0)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f t="shared" si="42"/>
        <v>170.77499999999998</v>
      </c>
      <c r="N957" t="str">
        <f t="shared" si="43"/>
        <v>Excelsa</v>
      </c>
      <c r="O957" t="str">
        <f t="shared" si="44"/>
        <v>Light</v>
      </c>
      <c r="P957" t="str">
        <f>_xlfn.XLOOKUP(C957,customers!$A$1:$A$1001,customers!$I$1:$I$1001,,0,)</f>
        <v>Yes</v>
      </c>
    </row>
    <row r="958" spans="1:16" x14ac:dyDescent="0.3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_xlfn.XLOOKUP(C958,customers!$A:$A,customers!$G:$G,,0)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f t="shared" si="42"/>
        <v>54.969999999999992</v>
      </c>
      <c r="N958" t="str">
        <f t="shared" si="43"/>
        <v>Robusta</v>
      </c>
      <c r="O958" t="str">
        <f t="shared" si="44"/>
        <v>Light</v>
      </c>
      <c r="P958" t="str">
        <f>_xlfn.XLOOKUP(C958,customers!$A$1:$A$1001,customers!$I$1:$I$1001,,0,)</f>
        <v>Yes</v>
      </c>
    </row>
    <row r="959" spans="1:16" x14ac:dyDescent="0.3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_xlfn.XLOOKUP(C959,customers!$A:$A,customers!$G:$G,,0)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f t="shared" si="42"/>
        <v>14.85</v>
      </c>
      <c r="N959" t="str">
        <f t="shared" si="43"/>
        <v>Excelsa</v>
      </c>
      <c r="O959" t="str">
        <f t="shared" si="44"/>
        <v>Light</v>
      </c>
      <c r="P959" t="str">
        <f>_xlfn.XLOOKUP(C959,customers!$A$1:$A$1001,customers!$I$1:$I$1001,,0,)</f>
        <v>Yes</v>
      </c>
    </row>
    <row r="960" spans="1:16" x14ac:dyDescent="0.3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_xlfn.XLOOKUP(C960,customers!$A:$A,customers!$G:$G,,0)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Light</v>
      </c>
      <c r="P960" t="str">
        <f>_xlfn.XLOOKUP(C960,customers!$A$1:$A$1001,customers!$I$1:$I$1001,,0,)</f>
        <v>Yes</v>
      </c>
    </row>
    <row r="961" spans="1:16" x14ac:dyDescent="0.3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_xlfn.XLOOKUP(C961,customers!$A:$A,customers!$G:$G,,0)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f t="shared" si="42"/>
        <v>23.774999999999999</v>
      </c>
      <c r="N961" t="str">
        <f t="shared" si="43"/>
        <v>Liberica</v>
      </c>
      <c r="O961" t="str">
        <f t="shared" si="44"/>
        <v>Light</v>
      </c>
      <c r="P961" t="str">
        <f>_xlfn.XLOOKUP(C961,customers!$A$1:$A$1001,customers!$I$1:$I$1001,,0,)</f>
        <v>Yes</v>
      </c>
    </row>
    <row r="962" spans="1:16" x14ac:dyDescent="0.3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_xlfn.XLOOKUP(C962,customers!$A:$A,customers!$G:$G,,0)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f t="shared" si="42"/>
        <v>79.25</v>
      </c>
      <c r="N962" t="str">
        <f t="shared" si="43"/>
        <v>Liberica</v>
      </c>
      <c r="O962" t="str">
        <f t="shared" si="44"/>
        <v>Light</v>
      </c>
      <c r="P962" t="str">
        <f>_xlfn.XLOOKUP(C962,customers!$A$1:$A$1001,customers!$I$1:$I$1001,,0,)</f>
        <v>Yes</v>
      </c>
    </row>
    <row r="963" spans="1:16" x14ac:dyDescent="0.3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_xlfn.XLOOKUP(C963,customers!$A:$A,customers!$G:$G,,0)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f t="shared" ref="M963:M1001" si="45">L963*E963</f>
        <v>45.769999999999996</v>
      </c>
      <c r="N963" t="str">
        <f t="shared" ref="N963:N1001" si="46">IF(I963="Rob","Robusta",IF(I963="Ara","Arabica",IF(I963="Exc","Excelsa",IF(I963="Lib","Liberica",""))))</f>
        <v>Arabica</v>
      </c>
      <c r="O963" t="str">
        <f t="shared" ref="O963:O1001" si="47">IF(J963="L","Light",IF(J963="M","Medium",IF(J963="D","Dark","")))</f>
        <v>Dark</v>
      </c>
      <c r="P963" t="str">
        <f>_xlfn.XLOOKUP(C963,customers!$A$1:$A$1001,customers!$I$1:$I$1001,,0,)</f>
        <v>Yes</v>
      </c>
    </row>
    <row r="964" spans="1:16" x14ac:dyDescent="0.3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_xlfn.XLOOKUP(C964,customers!$A:$A,customers!$G:$G,,0)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f t="shared" si="45"/>
        <v>8.9499999999999993</v>
      </c>
      <c r="N964" t="str">
        <f t="shared" si="46"/>
        <v>Robusta</v>
      </c>
      <c r="O964" t="str">
        <f t="shared" si="47"/>
        <v>Dark</v>
      </c>
      <c r="P964" t="str">
        <f>_xlfn.XLOOKUP(C964,customers!$A$1:$A$1001,customers!$I$1:$I$1001,,0,)</f>
        <v>Yes</v>
      </c>
    </row>
    <row r="965" spans="1:16" x14ac:dyDescent="0.3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_xlfn.XLOOKUP(C965,customers!$A:$A,customers!$G:$G,,0)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f t="shared" si="45"/>
        <v>23.88</v>
      </c>
      <c r="N965" t="str">
        <f t="shared" si="46"/>
        <v>Robusta</v>
      </c>
      <c r="O965" t="str">
        <f t="shared" si="47"/>
        <v>Medium</v>
      </c>
      <c r="P965" t="str">
        <f>_xlfn.XLOOKUP(C965,customers!$A$1:$A$1001,customers!$I$1:$I$1001,,0,)</f>
        <v>Yes</v>
      </c>
    </row>
    <row r="966" spans="1:16" x14ac:dyDescent="0.3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_xlfn.XLOOKUP(C966,customers!$A:$A,customers!$G:$G,,0)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f t="shared" si="45"/>
        <v>22.274999999999999</v>
      </c>
      <c r="N966" t="str">
        <f t="shared" si="46"/>
        <v>Excelsa</v>
      </c>
      <c r="O966" t="str">
        <f t="shared" si="47"/>
        <v>Light</v>
      </c>
      <c r="P966" t="str">
        <f>_xlfn.XLOOKUP(C966,customers!$A$1:$A$1001,customers!$I$1:$I$1001,,0,)</f>
        <v>No</v>
      </c>
    </row>
    <row r="967" spans="1:16" x14ac:dyDescent="0.3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_xlfn.XLOOKUP(C967,customers!$A:$A,customers!$G:$G,,0)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f t="shared" si="45"/>
        <v>29.849999999999998</v>
      </c>
      <c r="N967" t="str">
        <f t="shared" si="46"/>
        <v>Robusta</v>
      </c>
      <c r="O967" t="str">
        <f t="shared" si="47"/>
        <v>Medium</v>
      </c>
      <c r="P967" t="str">
        <f>_xlfn.XLOOKUP(C967,customers!$A$1:$A$1001,customers!$I$1:$I$1001,,0,)</f>
        <v>Yes</v>
      </c>
    </row>
    <row r="968" spans="1:16" x14ac:dyDescent="0.3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_xlfn.XLOOKUP(C968,customers!$A:$A,customers!$G:$G,,0)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f t="shared" si="45"/>
        <v>53.46</v>
      </c>
      <c r="N968" t="str">
        <f t="shared" si="46"/>
        <v>Excelsa</v>
      </c>
      <c r="O968" t="str">
        <f t="shared" si="47"/>
        <v>Light</v>
      </c>
      <c r="P968" t="str">
        <f>_xlfn.XLOOKUP(C968,customers!$A$1:$A$1001,customers!$I$1:$I$1001,,0,)</f>
        <v>Yes</v>
      </c>
    </row>
    <row r="969" spans="1:16" x14ac:dyDescent="0.3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_xlfn.XLOOKUP(C969,customers!$A:$A,customers!$G:$G,,0)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f t="shared" si="45"/>
        <v>2.6849999999999996</v>
      </c>
      <c r="N969" t="str">
        <f t="shared" si="46"/>
        <v>Robusta</v>
      </c>
      <c r="O969" t="str">
        <f t="shared" si="47"/>
        <v>Dark</v>
      </c>
      <c r="P969" t="str">
        <f>_xlfn.XLOOKUP(C969,customers!$A$1:$A$1001,customers!$I$1:$I$1001,,0,)</f>
        <v>Yes</v>
      </c>
    </row>
    <row r="970" spans="1:16" x14ac:dyDescent="0.3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_xlfn.XLOOKUP(C970,customers!$A:$A,customers!$G:$G,,0)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f t="shared" si="45"/>
        <v>5.97</v>
      </c>
      <c r="N970" t="str">
        <f t="shared" si="46"/>
        <v>Robusta</v>
      </c>
      <c r="O970" t="str">
        <f t="shared" si="47"/>
        <v>Medium</v>
      </c>
      <c r="P970" t="str">
        <f>_xlfn.XLOOKUP(C970,customers!$A$1:$A$1001,customers!$I$1:$I$1001,,0,)</f>
        <v>No</v>
      </c>
    </row>
    <row r="971" spans="1:16" x14ac:dyDescent="0.3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_xlfn.XLOOKUP(C971,customers!$A:$A,customers!$G:$G,,0)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f t="shared" si="45"/>
        <v>12.95</v>
      </c>
      <c r="N971" t="str">
        <f t="shared" si="46"/>
        <v>Liberica</v>
      </c>
      <c r="O971" t="str">
        <f t="shared" si="47"/>
        <v>Dark</v>
      </c>
      <c r="P971" t="str">
        <f>_xlfn.XLOOKUP(C971,customers!$A$1:$A$1001,customers!$I$1:$I$1001,,0,)</f>
        <v>Yes</v>
      </c>
    </row>
    <row r="972" spans="1:16" x14ac:dyDescent="0.3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_xlfn.XLOOKUP(C972,customers!$A:$A,customers!$G:$G,,0)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f t="shared" si="45"/>
        <v>8.25</v>
      </c>
      <c r="N972" t="str">
        <f t="shared" si="46"/>
        <v>Excelsa</v>
      </c>
      <c r="O972" t="str">
        <f t="shared" si="47"/>
        <v>Medium</v>
      </c>
      <c r="P972" t="str">
        <f>_xlfn.XLOOKUP(C972,customers!$A$1:$A$1001,customers!$I$1:$I$1001,,0,)</f>
        <v>No</v>
      </c>
    </row>
    <row r="973" spans="1:16" x14ac:dyDescent="0.3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_xlfn.XLOOKUP(C973,customers!$A:$A,customers!$G:$G,,0)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f t="shared" si="45"/>
        <v>148.92499999999998</v>
      </c>
      <c r="N973" t="str">
        <f t="shared" si="46"/>
        <v>Arabica</v>
      </c>
      <c r="O973" t="str">
        <f t="shared" si="47"/>
        <v>Light</v>
      </c>
      <c r="P973" t="str">
        <f>_xlfn.XLOOKUP(C973,customers!$A$1:$A$1001,customers!$I$1:$I$1001,,0,)</f>
        <v>No</v>
      </c>
    </row>
    <row r="974" spans="1:16" x14ac:dyDescent="0.3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_xlfn.XLOOKUP(C974,customers!$A:$A,customers!$G:$G,,0)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f t="shared" si="45"/>
        <v>89.35499999999999</v>
      </c>
      <c r="N974" t="str">
        <f t="shared" si="46"/>
        <v>Arabica</v>
      </c>
      <c r="O974" t="str">
        <f t="shared" si="47"/>
        <v>Light</v>
      </c>
      <c r="P974" t="str">
        <f>_xlfn.XLOOKUP(C974,customers!$A$1:$A$1001,customers!$I$1:$I$1001,,0,)</f>
        <v>Yes</v>
      </c>
    </row>
    <row r="975" spans="1:16" x14ac:dyDescent="0.3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_xlfn.XLOOKUP(C975,customers!$A:$A,customers!$G:$G,,0)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f t="shared" si="45"/>
        <v>87.300000000000011</v>
      </c>
      <c r="N975" t="str">
        <f t="shared" si="46"/>
        <v>Liberica</v>
      </c>
      <c r="O975" t="str">
        <f t="shared" si="47"/>
        <v>Medium</v>
      </c>
      <c r="P975" t="str">
        <f>_xlfn.XLOOKUP(C975,customers!$A$1:$A$1001,customers!$I$1:$I$1001,,0,)</f>
        <v>No</v>
      </c>
    </row>
    <row r="976" spans="1:16" x14ac:dyDescent="0.3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_xlfn.XLOOKUP(C976,customers!$A:$A,customers!$G:$G,,0)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f t="shared" si="45"/>
        <v>5.3699999999999992</v>
      </c>
      <c r="N976" t="str">
        <f t="shared" si="46"/>
        <v>Robusta</v>
      </c>
      <c r="O976" t="str">
        <f t="shared" si="47"/>
        <v>Dark</v>
      </c>
      <c r="P976" t="str">
        <f>_xlfn.XLOOKUP(C976,customers!$A$1:$A$1001,customers!$I$1:$I$1001,,0,)</f>
        <v>Yes</v>
      </c>
    </row>
    <row r="977" spans="1:16" x14ac:dyDescent="0.3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_xlfn.XLOOKUP(C977,customers!$A:$A,customers!$G:$G,,0)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f t="shared" si="45"/>
        <v>8.9550000000000001</v>
      </c>
      <c r="N977" t="str">
        <f t="shared" si="46"/>
        <v>Arabica</v>
      </c>
      <c r="O977" t="str">
        <f t="shared" si="47"/>
        <v>Dark</v>
      </c>
      <c r="P977" t="str">
        <f>_xlfn.XLOOKUP(C977,customers!$A$1:$A$1001,customers!$I$1:$I$1001,,0,)</f>
        <v>Yes</v>
      </c>
    </row>
    <row r="978" spans="1:16" x14ac:dyDescent="0.3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_xlfn.XLOOKUP(C978,customers!$A:$A,customers!$G:$G,,0)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f t="shared" si="45"/>
        <v>137.42499999999998</v>
      </c>
      <c r="N978" t="str">
        <f t="shared" si="46"/>
        <v>Robusta</v>
      </c>
      <c r="O978" t="str">
        <f t="shared" si="47"/>
        <v>Light</v>
      </c>
      <c r="P978" t="str">
        <f>_xlfn.XLOOKUP(C978,customers!$A$1:$A$1001,customers!$I$1:$I$1001,,0,)</f>
        <v>Yes</v>
      </c>
    </row>
    <row r="979" spans="1:16" x14ac:dyDescent="0.3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_xlfn.XLOOKUP(C979,customers!$A:$A,customers!$G:$G,,0)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f t="shared" si="45"/>
        <v>59.75</v>
      </c>
      <c r="N979" t="str">
        <f t="shared" si="46"/>
        <v>Robusta</v>
      </c>
      <c r="O979" t="str">
        <f t="shared" si="47"/>
        <v>Light</v>
      </c>
      <c r="P979" t="str">
        <f>_xlfn.XLOOKUP(C979,customers!$A$1:$A$1001,customers!$I$1:$I$1001,,0,)</f>
        <v>No</v>
      </c>
    </row>
    <row r="980" spans="1:16" x14ac:dyDescent="0.3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_xlfn.XLOOKUP(C980,customers!$A:$A,customers!$G:$G,,0)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f t="shared" si="45"/>
        <v>23.31</v>
      </c>
      <c r="N980" t="str">
        <f t="shared" si="46"/>
        <v>Arabica</v>
      </c>
      <c r="O980" t="str">
        <f t="shared" si="47"/>
        <v>Light</v>
      </c>
      <c r="P980" t="str">
        <f>_xlfn.XLOOKUP(C980,customers!$A$1:$A$1001,customers!$I$1:$I$1001,,0,)</f>
        <v>No</v>
      </c>
    </row>
    <row r="981" spans="1:16" x14ac:dyDescent="0.3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_xlfn.XLOOKUP(C981,customers!$A:$A,customers!$G:$G,,0)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f t="shared" si="45"/>
        <v>10.739999999999998</v>
      </c>
      <c r="N981" t="str">
        <f t="shared" si="46"/>
        <v>Robusta</v>
      </c>
      <c r="O981" t="str">
        <f t="shared" si="47"/>
        <v>Dark</v>
      </c>
      <c r="P981" t="str">
        <f>_xlfn.XLOOKUP(C981,customers!$A$1:$A$1001,customers!$I$1:$I$1001,,0,)</f>
        <v>No</v>
      </c>
    </row>
    <row r="982" spans="1:16" x14ac:dyDescent="0.3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_xlfn.XLOOKUP(C982,customers!$A:$A,customers!$G:$G,,0)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f t="shared" si="45"/>
        <v>167.67000000000002</v>
      </c>
      <c r="N982" t="str">
        <f t="shared" si="46"/>
        <v>Excelsa</v>
      </c>
      <c r="O982" t="str">
        <f t="shared" si="47"/>
        <v>Dark</v>
      </c>
      <c r="P982" t="str">
        <f>_xlfn.XLOOKUP(C982,customers!$A$1:$A$1001,customers!$I$1:$I$1001,,0,)</f>
        <v>Yes</v>
      </c>
    </row>
    <row r="983" spans="1:16" x14ac:dyDescent="0.3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_xlfn.XLOOKUP(C983,customers!$A:$A,customers!$G:$G,,0)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f t="shared" si="45"/>
        <v>21.87</v>
      </c>
      <c r="N983" t="str">
        <f t="shared" si="46"/>
        <v>Excelsa</v>
      </c>
      <c r="O983" t="str">
        <f t="shared" si="47"/>
        <v>Dark</v>
      </c>
      <c r="P983" t="str">
        <f>_xlfn.XLOOKUP(C983,customers!$A$1:$A$1001,customers!$I$1:$I$1001,,0,)</f>
        <v>Yes</v>
      </c>
    </row>
    <row r="984" spans="1:16" x14ac:dyDescent="0.3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_xlfn.XLOOKUP(C984,customers!$A:$A,customers!$G:$G,,0)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f t="shared" si="45"/>
        <v>23.9</v>
      </c>
      <c r="N984" t="str">
        <f t="shared" si="46"/>
        <v>Robusta</v>
      </c>
      <c r="O984" t="str">
        <f t="shared" si="47"/>
        <v>Light</v>
      </c>
      <c r="P984" t="str">
        <f>_xlfn.XLOOKUP(C984,customers!$A$1:$A$1001,customers!$I$1:$I$1001,,0,)</f>
        <v>Yes</v>
      </c>
    </row>
    <row r="985" spans="1:16" x14ac:dyDescent="0.3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_xlfn.XLOOKUP(C985,customers!$A:$A,customers!$G:$G,,0)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f t="shared" si="45"/>
        <v>6.75</v>
      </c>
      <c r="N985" t="str">
        <f t="shared" si="46"/>
        <v>Arabica</v>
      </c>
      <c r="O985" t="str">
        <f t="shared" si="47"/>
        <v>Medium</v>
      </c>
      <c r="P985" t="str">
        <f>_xlfn.XLOOKUP(C985,customers!$A$1:$A$1001,customers!$I$1:$I$1001,,0,)</f>
        <v>Yes</v>
      </c>
    </row>
    <row r="986" spans="1:16" x14ac:dyDescent="0.3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_xlfn.XLOOKUP(C986,customers!$A:$A,customers!$G:$G,,0)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f t="shared" si="45"/>
        <v>31.624999999999996</v>
      </c>
      <c r="N986" t="str">
        <f t="shared" si="46"/>
        <v>Excelsa</v>
      </c>
      <c r="O986" t="str">
        <f t="shared" si="47"/>
        <v>Medium</v>
      </c>
      <c r="P986" t="str">
        <f>_xlfn.XLOOKUP(C986,customers!$A$1:$A$1001,customers!$I$1:$I$1001,,0,)</f>
        <v>Yes</v>
      </c>
    </row>
    <row r="987" spans="1:16" x14ac:dyDescent="0.3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_xlfn.XLOOKUP(C987,customers!$A:$A,customers!$G:$G,,0)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f t="shared" si="45"/>
        <v>47.8</v>
      </c>
      <c r="N987" t="str">
        <f t="shared" si="46"/>
        <v>Robusta</v>
      </c>
      <c r="O987" t="str">
        <f t="shared" si="47"/>
        <v>Light</v>
      </c>
      <c r="P987" t="str">
        <f>_xlfn.XLOOKUP(C987,customers!$A$1:$A$1001,customers!$I$1:$I$1001,,0,)</f>
        <v>No</v>
      </c>
    </row>
    <row r="988" spans="1:16" x14ac:dyDescent="0.3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_xlfn.XLOOKUP(C988,customers!$A:$A,customers!$G:$G,,0)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f t="shared" si="45"/>
        <v>33.464999999999996</v>
      </c>
      <c r="N988" t="str">
        <f t="shared" si="46"/>
        <v>Liberica</v>
      </c>
      <c r="O988" t="str">
        <f t="shared" si="47"/>
        <v>Medium</v>
      </c>
      <c r="P988" t="str">
        <f>_xlfn.XLOOKUP(C988,customers!$A$1:$A$1001,customers!$I$1:$I$1001,,0,)</f>
        <v>No</v>
      </c>
    </row>
    <row r="989" spans="1:16" x14ac:dyDescent="0.3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_xlfn.XLOOKUP(C989,customers!$A:$A,customers!$G:$G,,0)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f t="shared" si="45"/>
        <v>29.849999999999998</v>
      </c>
      <c r="N989" t="str">
        <f t="shared" si="46"/>
        <v>Arabica</v>
      </c>
      <c r="O989" t="str">
        <f t="shared" si="47"/>
        <v>Dark</v>
      </c>
      <c r="P989" t="str">
        <f>_xlfn.XLOOKUP(C989,customers!$A$1:$A$1001,customers!$I$1:$I$1001,,0,)</f>
        <v>Yes</v>
      </c>
    </row>
    <row r="990" spans="1:16" x14ac:dyDescent="0.3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_xlfn.XLOOKUP(C990,customers!$A:$A,customers!$G:$G,,0)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f t="shared" si="45"/>
        <v>29.849999999999998</v>
      </c>
      <c r="N990" t="str">
        <f t="shared" si="46"/>
        <v>Robusta</v>
      </c>
      <c r="O990" t="str">
        <f t="shared" si="47"/>
        <v>Medium</v>
      </c>
      <c r="P990" t="str">
        <f>_xlfn.XLOOKUP(C990,customers!$A$1:$A$1001,customers!$I$1:$I$1001,,0,)</f>
        <v>Yes</v>
      </c>
    </row>
    <row r="991" spans="1:16" x14ac:dyDescent="0.3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_xlfn.XLOOKUP(C991,customers!$A:$A,customers!$G:$G,,0)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f t="shared" si="45"/>
        <v>155.24999999999997</v>
      </c>
      <c r="N991" t="str">
        <f t="shared" si="46"/>
        <v>Arabica</v>
      </c>
      <c r="O991" t="str">
        <f t="shared" si="47"/>
        <v>Medium</v>
      </c>
      <c r="P991" t="str">
        <f>_xlfn.XLOOKUP(C991,customers!$A$1:$A$1001,customers!$I$1:$I$1001,,0,)</f>
        <v>Yes</v>
      </c>
    </row>
    <row r="992" spans="1:16" x14ac:dyDescent="0.3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_xlfn.XLOOKUP(C992,customers!$A:$A,customers!$G:$G,,0)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f t="shared" si="45"/>
        <v>18.225000000000001</v>
      </c>
      <c r="N992" t="str">
        <f t="shared" si="46"/>
        <v>Excelsa</v>
      </c>
      <c r="O992" t="str">
        <f t="shared" si="47"/>
        <v>Dark</v>
      </c>
      <c r="P992" t="str">
        <f>_xlfn.XLOOKUP(C992,customers!$A$1:$A$1001,customers!$I$1:$I$1001,,0,)</f>
        <v>No</v>
      </c>
    </row>
    <row r="993" spans="1:16" x14ac:dyDescent="0.3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_xlfn.XLOOKUP(C993,customers!$A:$A,customers!$G:$G,,0)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f t="shared" si="45"/>
        <v>15.54</v>
      </c>
      <c r="N993" t="str">
        <f t="shared" si="46"/>
        <v>Liberica</v>
      </c>
      <c r="O993" t="str">
        <f t="shared" si="47"/>
        <v>Dark</v>
      </c>
      <c r="P993" t="str">
        <f>_xlfn.XLOOKUP(C993,customers!$A$1:$A$1001,customers!$I$1:$I$1001,,0,)</f>
        <v>No</v>
      </c>
    </row>
    <row r="994" spans="1:16" x14ac:dyDescent="0.3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_xlfn.XLOOKUP(C994,customers!$A:$A,customers!$G:$G,,0)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f t="shared" si="45"/>
        <v>109.36499999999999</v>
      </c>
      <c r="N994" t="str">
        <f t="shared" si="46"/>
        <v>Liberica</v>
      </c>
      <c r="O994" t="str">
        <f t="shared" si="47"/>
        <v>Light</v>
      </c>
      <c r="P994" t="str">
        <f>_xlfn.XLOOKUP(C994,customers!$A$1:$A$1001,customers!$I$1:$I$1001,,0,)</f>
        <v>No</v>
      </c>
    </row>
    <row r="995" spans="1:16" x14ac:dyDescent="0.3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_xlfn.XLOOKUP(C995,customers!$A:$A,customers!$G:$G,,0)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f t="shared" si="45"/>
        <v>77.699999999999989</v>
      </c>
      <c r="N995" t="str">
        <f t="shared" si="46"/>
        <v>Arabica</v>
      </c>
      <c r="O995" t="str">
        <f t="shared" si="47"/>
        <v>Light</v>
      </c>
      <c r="P995" t="str">
        <f>_xlfn.XLOOKUP(C995,customers!$A$1:$A$1001,customers!$I$1:$I$1001,,0,)</f>
        <v>No</v>
      </c>
    </row>
    <row r="996" spans="1:16" x14ac:dyDescent="0.3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_xlfn.XLOOKUP(C996,customers!$A:$A,customers!$G:$G,,0)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f t="shared" si="45"/>
        <v>8.9550000000000001</v>
      </c>
      <c r="N996" t="str">
        <f t="shared" si="46"/>
        <v>Arabica</v>
      </c>
      <c r="O996" t="str">
        <f t="shared" si="47"/>
        <v>Dark</v>
      </c>
      <c r="P996" t="str">
        <f>_xlfn.XLOOKUP(C996,customers!$A$1:$A$1001,customers!$I$1:$I$1001,,0,)</f>
        <v>No</v>
      </c>
    </row>
    <row r="997" spans="1:16" x14ac:dyDescent="0.3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_xlfn.XLOOKUP(C997,customers!$A:$A,customers!$G:$G,,0)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f t="shared" si="45"/>
        <v>27.484999999999996</v>
      </c>
      <c r="N997" t="str">
        <f t="shared" si="46"/>
        <v>Robusta</v>
      </c>
      <c r="O997" t="str">
        <f t="shared" si="47"/>
        <v>Light</v>
      </c>
      <c r="P997" t="str">
        <f>_xlfn.XLOOKUP(C997,customers!$A$1:$A$1001,customers!$I$1:$I$1001,,0,)</f>
        <v>No</v>
      </c>
    </row>
    <row r="998" spans="1:16" x14ac:dyDescent="0.3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_xlfn.XLOOKUP(C998,customers!$A:$A,customers!$G:$G,,0)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f t="shared" si="45"/>
        <v>29.849999999999998</v>
      </c>
      <c r="N998" t="str">
        <f t="shared" si="46"/>
        <v>Robusta</v>
      </c>
      <c r="O998" t="str">
        <f t="shared" si="47"/>
        <v>Medium</v>
      </c>
      <c r="P998" t="str">
        <f>_xlfn.XLOOKUP(C998,customers!$A$1:$A$1001,customers!$I$1:$I$1001,,0,)</f>
        <v>No</v>
      </c>
    </row>
    <row r="999" spans="1:16" x14ac:dyDescent="0.3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_xlfn.XLOOKUP(C999,customers!$A:$A,customers!$G:$G,,0)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f t="shared" si="45"/>
        <v>27</v>
      </c>
      <c r="N999" t="str">
        <f t="shared" si="46"/>
        <v>Arabica</v>
      </c>
      <c r="O999" t="str">
        <f t="shared" si="47"/>
        <v>Medium</v>
      </c>
      <c r="P999" t="str">
        <f>_xlfn.XLOOKUP(C999,customers!$A$1:$A$1001,customers!$I$1:$I$1001,,0,)</f>
        <v>No</v>
      </c>
    </row>
    <row r="1000" spans="1:16" x14ac:dyDescent="0.3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_xlfn.XLOOKUP(C1000,customers!$A:$A,customers!$G:$G,,0)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f t="shared" si="45"/>
        <v>9.9499999999999993</v>
      </c>
      <c r="N1000" t="str">
        <f t="shared" si="46"/>
        <v>Arabica</v>
      </c>
      <c r="O1000" t="str">
        <f t="shared" si="47"/>
        <v>Dark</v>
      </c>
      <c r="P1000" t="str">
        <f>_xlfn.XLOOKUP(C1000,customers!$A$1:$A$1001,customers!$I$1:$I$1001,,0,)</f>
        <v>No</v>
      </c>
    </row>
    <row r="1001" spans="1:16" x14ac:dyDescent="0.3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_xlfn.XLOOKUP(C1001,customers!$A:$A,customers!$G:$G,,0)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2" sqref="C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SalesBarChart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Stella Koh</cp:lastModifiedBy>
  <cp:revision/>
  <dcterms:created xsi:type="dcterms:W3CDTF">2022-11-26T09:51:45Z</dcterms:created>
  <dcterms:modified xsi:type="dcterms:W3CDTF">2023-10-10T17:59:19Z</dcterms:modified>
  <cp:category/>
  <cp:contentStatus/>
</cp:coreProperties>
</file>