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ad\Desktop\"/>
    </mc:Choice>
  </mc:AlternateContent>
  <xr:revisionPtr revIDLastSave="0" documentId="13_ncr:1_{180D5444-216B-46EE-9968-388CB0741F8C}" xr6:coauthVersionLast="47" xr6:coauthVersionMax="47" xr10:uidLastSave="{00000000-0000-0000-0000-000000000000}"/>
  <bookViews>
    <workbookView xWindow="-120" yWindow="-120" windowWidth="20730" windowHeight="11160" xr2:uid="{682D875F-8646-4CC1-AF42-5A97DDB1E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153" i="1"/>
  <c r="C154" i="1"/>
  <c r="C155" i="1"/>
  <c r="C156" i="1"/>
  <c r="C157" i="1"/>
  <c r="C160" i="1"/>
  <c r="C161" i="1"/>
  <c r="C162" i="1"/>
  <c r="C163" i="1"/>
  <c r="C164" i="1"/>
  <c r="C151" i="1"/>
  <c r="G25" i="1"/>
  <c r="H25" i="1" s="1"/>
  <c r="G2" i="1"/>
  <c r="H2" i="1" s="1"/>
  <c r="G21" i="1"/>
  <c r="G4" i="1"/>
  <c r="G24" i="1"/>
  <c r="G3" i="1"/>
  <c r="H3" i="1" s="1"/>
  <c r="G7" i="1"/>
  <c r="G23" i="1"/>
  <c r="G20" i="1"/>
  <c r="G6" i="1"/>
  <c r="H6" i="1" s="1"/>
  <c r="G5" i="1"/>
  <c r="G8" i="1"/>
  <c r="G19" i="1"/>
  <c r="G9" i="1"/>
  <c r="H9" i="1" s="1"/>
  <c r="G18" i="1"/>
  <c r="G10" i="1"/>
  <c r="H10" i="1" s="1"/>
  <c r="G17" i="1"/>
  <c r="H17" i="1" s="1"/>
  <c r="G11" i="1"/>
  <c r="G16" i="1"/>
  <c r="G12" i="1"/>
  <c r="G15" i="1"/>
  <c r="G13" i="1"/>
  <c r="G14" i="1"/>
  <c r="G22" i="1"/>
  <c r="F3" i="1"/>
  <c r="F4" i="1"/>
  <c r="F5" i="1"/>
  <c r="F6" i="1"/>
  <c r="F7" i="1"/>
  <c r="H7" i="1" s="1"/>
  <c r="F8" i="1"/>
  <c r="H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47" i="1"/>
  <c r="G33" i="1"/>
  <c r="G34" i="1"/>
  <c r="G37" i="1"/>
  <c r="G38" i="1"/>
  <c r="G41" i="1"/>
  <c r="G42" i="1"/>
  <c r="G45" i="1"/>
  <c r="G46" i="1"/>
  <c r="G52" i="1"/>
  <c r="G55" i="1"/>
  <c r="G59" i="1"/>
  <c r="G62" i="1"/>
  <c r="G63" i="1"/>
  <c r="G72" i="1"/>
  <c r="G80" i="1"/>
  <c r="G83" i="1"/>
  <c r="G84" i="1"/>
  <c r="G92" i="1"/>
  <c r="G93" i="1"/>
  <c r="G96" i="1"/>
  <c r="G97" i="1"/>
  <c r="G105" i="1"/>
  <c r="G112" i="1"/>
  <c r="G118" i="1"/>
  <c r="G126" i="1"/>
  <c r="G132" i="1"/>
  <c r="G135" i="1"/>
  <c r="G139" i="1"/>
  <c r="G142" i="1"/>
  <c r="G32" i="1"/>
  <c r="F139" i="1"/>
  <c r="F140" i="1"/>
  <c r="G140" i="1" s="1"/>
  <c r="F141" i="1"/>
  <c r="G141" i="1" s="1"/>
  <c r="F142" i="1"/>
  <c r="F138" i="1"/>
  <c r="D139" i="1"/>
  <c r="D140" i="1"/>
  <c r="D141" i="1"/>
  <c r="D142" i="1"/>
  <c r="D138" i="1"/>
  <c r="G138" i="1" s="1"/>
  <c r="D134" i="1"/>
  <c r="G134" i="1" s="1"/>
  <c r="D135" i="1"/>
  <c r="D136" i="1"/>
  <c r="G136" i="1" s="1"/>
  <c r="D137" i="1"/>
  <c r="G137" i="1" s="1"/>
  <c r="D143" i="1"/>
  <c r="G143" i="1" s="1"/>
  <c r="D144" i="1"/>
  <c r="G144" i="1" s="1"/>
  <c r="D145" i="1"/>
  <c r="G145" i="1" s="1"/>
  <c r="D146" i="1"/>
  <c r="G146" i="1" s="1"/>
  <c r="D133" i="1"/>
  <c r="G133" i="1" s="1"/>
  <c r="F119" i="1"/>
  <c r="G119" i="1" s="1"/>
  <c r="F120" i="1"/>
  <c r="G120" i="1" s="1"/>
  <c r="F121" i="1"/>
  <c r="G121" i="1" s="1"/>
  <c r="F122" i="1"/>
  <c r="G122" i="1" s="1"/>
  <c r="F118" i="1"/>
  <c r="F114" i="1"/>
  <c r="F115" i="1"/>
  <c r="G115" i="1" s="1"/>
  <c r="F116" i="1"/>
  <c r="G116" i="1" s="1"/>
  <c r="F117" i="1"/>
  <c r="F123" i="1"/>
  <c r="G123" i="1" s="1"/>
  <c r="F124" i="1"/>
  <c r="G124" i="1" s="1"/>
  <c r="F125" i="1"/>
  <c r="G125" i="1" s="1"/>
  <c r="F126" i="1"/>
  <c r="F113" i="1"/>
  <c r="D119" i="1"/>
  <c r="D120" i="1"/>
  <c r="D121" i="1"/>
  <c r="D122" i="1"/>
  <c r="D118" i="1"/>
  <c r="D114" i="1"/>
  <c r="G114" i="1" s="1"/>
  <c r="D115" i="1"/>
  <c r="D116" i="1"/>
  <c r="D117" i="1"/>
  <c r="G117" i="1" s="1"/>
  <c r="D123" i="1"/>
  <c r="D124" i="1"/>
  <c r="D125" i="1"/>
  <c r="D126" i="1"/>
  <c r="D113" i="1"/>
  <c r="G113" i="1" s="1"/>
  <c r="D87" i="1"/>
  <c r="F99" i="1"/>
  <c r="G99" i="1" s="1"/>
  <c r="F100" i="1"/>
  <c r="F101" i="1"/>
  <c r="F102" i="1"/>
  <c r="G102" i="1" s="1"/>
  <c r="F98" i="1"/>
  <c r="G98" i="1" s="1"/>
  <c r="D99" i="1"/>
  <c r="D100" i="1"/>
  <c r="G100" i="1" s="1"/>
  <c r="D101" i="1"/>
  <c r="G101" i="1" s="1"/>
  <c r="D102" i="1"/>
  <c r="D98" i="1"/>
  <c r="D94" i="1"/>
  <c r="G94" i="1" s="1"/>
  <c r="D95" i="1"/>
  <c r="G95" i="1" s="1"/>
  <c r="D96" i="1"/>
  <c r="D97" i="1"/>
  <c r="D103" i="1"/>
  <c r="G103" i="1" s="1"/>
  <c r="D104" i="1"/>
  <c r="G104" i="1" s="1"/>
  <c r="D105" i="1"/>
  <c r="D106" i="1"/>
  <c r="G106" i="1" s="1"/>
  <c r="D93" i="1"/>
  <c r="D107" i="1" s="1"/>
  <c r="F79" i="1"/>
  <c r="G79" i="1" s="1"/>
  <c r="F80" i="1"/>
  <c r="F81" i="1"/>
  <c r="G81" i="1" s="1"/>
  <c r="F82" i="1"/>
  <c r="G82" i="1" s="1"/>
  <c r="F78" i="1"/>
  <c r="G78" i="1" s="1"/>
  <c r="F73" i="1"/>
  <c r="G73" i="1" s="1"/>
  <c r="F74" i="1"/>
  <c r="G74" i="1" s="1"/>
  <c r="F75" i="1"/>
  <c r="G75" i="1" s="1"/>
  <c r="F76" i="1"/>
  <c r="G76" i="1" s="1"/>
  <c r="F77" i="1"/>
  <c r="G77" i="1" s="1"/>
  <c r="F83" i="1"/>
  <c r="F84" i="1"/>
  <c r="F85" i="1"/>
  <c r="G85" i="1" s="1"/>
  <c r="F86" i="1"/>
  <c r="G86" i="1" s="1"/>
  <c r="D33" i="1"/>
  <c r="D34" i="1"/>
  <c r="D35" i="1"/>
  <c r="G35" i="1" s="1"/>
  <c r="D36" i="1"/>
  <c r="G36" i="1" s="1"/>
  <c r="D37" i="1"/>
  <c r="D38" i="1"/>
  <c r="D39" i="1"/>
  <c r="D40" i="1"/>
  <c r="D41" i="1"/>
  <c r="D42" i="1"/>
  <c r="D43" i="1"/>
  <c r="G43" i="1" s="1"/>
  <c r="D44" i="1"/>
  <c r="G44" i="1" s="1"/>
  <c r="D45" i="1"/>
  <c r="D46" i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33" i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73" i="1"/>
  <c r="F59" i="1"/>
  <c r="F60" i="1"/>
  <c r="G60" i="1" s="1"/>
  <c r="F61" i="1"/>
  <c r="G61" i="1" s="1"/>
  <c r="F62" i="1"/>
  <c r="F58" i="1"/>
  <c r="F67" i="1" s="1"/>
  <c r="D59" i="1"/>
  <c r="D60" i="1"/>
  <c r="D61" i="1"/>
  <c r="D62" i="1"/>
  <c r="D58" i="1"/>
  <c r="G58" i="1" s="1"/>
  <c r="D66" i="1"/>
  <c r="G66" i="1" s="1"/>
  <c r="D65" i="1"/>
  <c r="G65" i="1" s="1"/>
  <c r="D64" i="1"/>
  <c r="G64" i="1" s="1"/>
  <c r="D63" i="1"/>
  <c r="D57" i="1"/>
  <c r="G57" i="1" s="1"/>
  <c r="D56" i="1"/>
  <c r="G56" i="1" s="1"/>
  <c r="D55" i="1"/>
  <c r="D54" i="1"/>
  <c r="G54" i="1" s="1"/>
  <c r="D53" i="1"/>
  <c r="D67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F42" i="1"/>
  <c r="F39" i="1"/>
  <c r="G39" i="1" s="1"/>
  <c r="F40" i="1"/>
  <c r="G40" i="1" s="1"/>
  <c r="F41" i="1"/>
  <c r="F38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H11" i="1" l="1"/>
  <c r="H24" i="1"/>
  <c r="H22" i="1"/>
  <c r="H12" i="1"/>
  <c r="H23" i="1"/>
  <c r="H4" i="1"/>
  <c r="H15" i="1"/>
  <c r="H19" i="1"/>
  <c r="H20" i="1"/>
  <c r="H13" i="1"/>
  <c r="H14" i="1"/>
  <c r="H16" i="1"/>
  <c r="H18" i="1"/>
  <c r="H5" i="1"/>
  <c r="H21" i="1"/>
  <c r="D47" i="1"/>
  <c r="F87" i="1"/>
  <c r="G53" i="1"/>
  <c r="F47" i="1"/>
  <c r="F107" i="1"/>
  <c r="F147" i="1"/>
  <c r="D147" i="1"/>
  <c r="F127" i="1"/>
  <c r="D127" i="1"/>
</calcChain>
</file>

<file path=xl/sharedStrings.xml><?xml version="1.0" encoding="utf-8"?>
<sst xmlns="http://schemas.openxmlformats.org/spreadsheetml/2006/main" count="70" uniqueCount="20">
  <si>
    <t>HOUR</t>
  </si>
  <si>
    <t>WIND</t>
  </si>
  <si>
    <t>PV</t>
  </si>
  <si>
    <t>HOUSE</t>
  </si>
  <si>
    <t>FACTORY</t>
  </si>
  <si>
    <t>PRODUCTION</t>
  </si>
  <si>
    <t>LOAD</t>
  </si>
  <si>
    <t>NET LOAD</t>
  </si>
  <si>
    <t>load</t>
  </si>
  <si>
    <t>gen</t>
  </si>
  <si>
    <t>ora</t>
  </si>
  <si>
    <t>load*pososto</t>
  </si>
  <si>
    <t>gen*pososto</t>
  </si>
  <si>
    <t>house</t>
  </si>
  <si>
    <t>factory</t>
  </si>
  <si>
    <t>wt</t>
  </si>
  <si>
    <t>pv</t>
  </si>
  <si>
    <t>bus</t>
  </si>
  <si>
    <t>power balance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</si>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</sst>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C6EA-B297-4EDD-9440-0BE6D1EA42DF}">
  <dimension ref="A1:W165"/>
  <sheetViews>
    <sheetView tabSelected="1" topLeftCell="E1" zoomScale="85" zoomScaleNormal="85" workbookViewId="0">
      <selection activeCell="I133" sqref="I133"/>
    </sheetView>
  </sheetViews>
  <sheetFormatPr defaultRowHeight="15" x14ac:dyDescent="0.25"/>
  <cols>
    <col min="1" max="1" width="11.42578125" customWidth="1"/>
    <col min="3" max="3" width="14.28515625" style="1" customWidth="1"/>
    <col min="4" max="4" width="18.5703125" customWidth="1"/>
    <col min="5" max="5" width="11.5703125" customWidth="1"/>
    <col min="6" max="6" width="25.140625" customWidth="1"/>
    <col min="7" max="7" width="23" customWidth="1"/>
    <col min="8" max="8" width="25.7109375" customWidth="1"/>
  </cols>
  <sheetData>
    <row r="1" spans="1:10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</row>
    <row r="2" spans="1:10" x14ac:dyDescent="0.25">
      <c r="A2" s="2">
        <v>1</v>
      </c>
      <c r="B2" s="2">
        <v>0.65</v>
      </c>
      <c r="C2" s="2">
        <v>0.63</v>
      </c>
      <c r="D2" s="2">
        <v>0.93</v>
      </c>
      <c r="E2" s="2">
        <v>0</v>
      </c>
      <c r="F2" s="3">
        <f t="shared" ref="F2:F25" si="0">(9*0.5*15.1*E2+5*0.8*15.1*D2)</f>
        <v>56.172000000000004</v>
      </c>
      <c r="G2" s="3">
        <f t="shared" ref="G2:G25" si="1">(9*B2*15.1+5*C2*15.1)</f>
        <v>135.9</v>
      </c>
      <c r="H2" s="3">
        <f t="shared" ref="H2:H25" si="2">G2-F2</f>
        <v>79.728000000000009</v>
      </c>
    </row>
    <row r="3" spans="1:10" x14ac:dyDescent="0.25">
      <c r="A3" s="2">
        <v>2</v>
      </c>
      <c r="B3" s="2">
        <v>0.63</v>
      </c>
      <c r="C3" s="2">
        <v>0.73</v>
      </c>
      <c r="D3" s="2">
        <v>0.95</v>
      </c>
      <c r="E3" s="2">
        <v>0</v>
      </c>
      <c r="F3" s="3">
        <f t="shared" si="0"/>
        <v>57.379999999999995</v>
      </c>
      <c r="G3" s="3">
        <f t="shared" si="1"/>
        <v>140.73199999999997</v>
      </c>
      <c r="H3" s="3">
        <f t="shared" si="2"/>
        <v>83.351999999999975</v>
      </c>
      <c r="J3" s="1"/>
    </row>
    <row r="4" spans="1:10" x14ac:dyDescent="0.25">
      <c r="A4" s="2">
        <v>3</v>
      </c>
      <c r="B4" s="2">
        <v>0.63</v>
      </c>
      <c r="C4" s="2">
        <v>0.62</v>
      </c>
      <c r="D4" s="2">
        <v>0.94</v>
      </c>
      <c r="E4" s="2">
        <v>0</v>
      </c>
      <c r="F4" s="3">
        <f t="shared" si="0"/>
        <v>56.775999999999996</v>
      </c>
      <c r="G4" s="3">
        <f t="shared" si="1"/>
        <v>132.42699999999999</v>
      </c>
      <c r="H4" s="3">
        <f t="shared" si="2"/>
        <v>75.650999999999996</v>
      </c>
      <c r="J4" s="1"/>
    </row>
    <row r="5" spans="1:10" x14ac:dyDescent="0.25">
      <c r="A5" s="2">
        <v>4</v>
      </c>
      <c r="B5" s="2">
        <v>0.63</v>
      </c>
      <c r="C5" s="2">
        <v>0.64</v>
      </c>
      <c r="D5" s="2">
        <v>0.97</v>
      </c>
      <c r="E5" s="2">
        <v>0</v>
      </c>
      <c r="F5" s="3">
        <f t="shared" si="0"/>
        <v>58.587999999999994</v>
      </c>
      <c r="G5" s="3">
        <f t="shared" si="1"/>
        <v>133.93699999999998</v>
      </c>
      <c r="H5" s="3">
        <f t="shared" si="2"/>
        <v>75.34899999999999</v>
      </c>
      <c r="J5" s="1"/>
    </row>
    <row r="6" spans="1:10" x14ac:dyDescent="0.25">
      <c r="A6" s="2">
        <v>5</v>
      </c>
      <c r="B6" s="2">
        <v>0.65</v>
      </c>
      <c r="C6" s="2">
        <v>0.63</v>
      </c>
      <c r="D6" s="2">
        <v>0.96</v>
      </c>
      <c r="E6" s="2">
        <v>0</v>
      </c>
      <c r="F6" s="3">
        <f t="shared" si="0"/>
        <v>57.983999999999995</v>
      </c>
      <c r="G6" s="3">
        <f t="shared" si="1"/>
        <v>135.9</v>
      </c>
      <c r="H6" s="3">
        <f t="shared" si="2"/>
        <v>77.916000000000011</v>
      </c>
      <c r="J6" s="1"/>
    </row>
    <row r="7" spans="1:10" x14ac:dyDescent="0.25">
      <c r="A7" s="2">
        <v>6</v>
      </c>
      <c r="B7" s="2">
        <v>0.7</v>
      </c>
      <c r="C7" s="2">
        <v>0.61</v>
      </c>
      <c r="D7" s="2">
        <v>0.95</v>
      </c>
      <c r="E7" s="2">
        <v>0</v>
      </c>
      <c r="F7" s="3">
        <f t="shared" si="0"/>
        <v>57.379999999999995</v>
      </c>
      <c r="G7" s="3">
        <f t="shared" si="1"/>
        <v>141.185</v>
      </c>
      <c r="H7" s="3">
        <f t="shared" si="2"/>
        <v>83.805000000000007</v>
      </c>
      <c r="J7" s="1"/>
    </row>
    <row r="8" spans="1:10" x14ac:dyDescent="0.25">
      <c r="A8" s="2">
        <v>7</v>
      </c>
      <c r="B8" s="2">
        <v>0.8</v>
      </c>
      <c r="C8" s="2">
        <v>0.77</v>
      </c>
      <c r="D8" s="2">
        <v>0.95</v>
      </c>
      <c r="E8" s="2">
        <v>4.3223773075191353E-2</v>
      </c>
      <c r="F8" s="3">
        <f t="shared" si="0"/>
        <v>60.317055380459252</v>
      </c>
      <c r="G8" s="3">
        <f t="shared" si="1"/>
        <v>166.85499999999999</v>
      </c>
      <c r="H8" s="3">
        <f t="shared" si="2"/>
        <v>106.53794461954074</v>
      </c>
      <c r="J8" s="1"/>
    </row>
    <row r="9" spans="1:10" x14ac:dyDescent="0.25">
      <c r="A9" s="2">
        <v>8</v>
      </c>
      <c r="B9" s="2">
        <v>0.91</v>
      </c>
      <c r="C9" s="2">
        <v>0.88</v>
      </c>
      <c r="D9" s="2">
        <v>0.94</v>
      </c>
      <c r="E9" s="2">
        <v>0.20576316974335884</v>
      </c>
      <c r="F9" s="3">
        <f t="shared" si="0"/>
        <v>70.757607384061231</v>
      </c>
      <c r="G9" s="3">
        <f t="shared" si="1"/>
        <v>190.10899999999998</v>
      </c>
      <c r="H9" s="3">
        <f t="shared" si="2"/>
        <v>119.35139261593875</v>
      </c>
      <c r="J9" s="1"/>
    </row>
    <row r="10" spans="1:10" x14ac:dyDescent="0.25">
      <c r="A10" s="2">
        <v>9</v>
      </c>
      <c r="B10" s="2">
        <v>0.96</v>
      </c>
      <c r="C10" s="2">
        <v>0.9</v>
      </c>
      <c r="D10" s="2">
        <v>0.86</v>
      </c>
      <c r="E10" s="2">
        <v>0.45024763619990993</v>
      </c>
      <c r="F10" s="3">
        <f t="shared" si="0"/>
        <v>82.538326879783881</v>
      </c>
      <c r="G10" s="3">
        <f t="shared" si="1"/>
        <v>198.41399999999999</v>
      </c>
      <c r="H10" s="3">
        <f t="shared" si="2"/>
        <v>115.87567312021611</v>
      </c>
      <c r="J10" s="1"/>
    </row>
    <row r="11" spans="1:10" x14ac:dyDescent="0.25">
      <c r="A11" s="2">
        <v>10</v>
      </c>
      <c r="B11" s="2">
        <v>0.98</v>
      </c>
      <c r="C11" s="2">
        <v>0.95</v>
      </c>
      <c r="D11" s="2">
        <v>0.77</v>
      </c>
      <c r="E11" s="2">
        <v>0.69113012156686182</v>
      </c>
      <c r="F11" s="3">
        <f t="shared" si="0"/>
        <v>93.470291760468257</v>
      </c>
      <c r="G11" s="3">
        <f t="shared" si="1"/>
        <v>204.90699999999998</v>
      </c>
      <c r="H11" s="3">
        <f t="shared" si="2"/>
        <v>111.43670823953173</v>
      </c>
      <c r="J11" s="1"/>
    </row>
    <row r="12" spans="1:10" x14ac:dyDescent="0.25">
      <c r="A12" s="2">
        <v>11</v>
      </c>
      <c r="B12" s="2">
        <v>1</v>
      </c>
      <c r="C12" s="2">
        <v>0.98</v>
      </c>
      <c r="D12" s="2">
        <v>0.73</v>
      </c>
      <c r="E12" s="2">
        <v>0.86717694732102657</v>
      </c>
      <c r="F12" s="3">
        <f t="shared" si="0"/>
        <v>103.01667357046375</v>
      </c>
      <c r="G12" s="3">
        <f t="shared" si="1"/>
        <v>209.89000000000001</v>
      </c>
      <c r="H12" s="3">
        <f t="shared" si="2"/>
        <v>106.87332642953626</v>
      </c>
      <c r="J12" s="1"/>
    </row>
    <row r="13" spans="1:10" x14ac:dyDescent="0.25">
      <c r="A13" s="2">
        <v>12</v>
      </c>
      <c r="B13" s="2">
        <v>1</v>
      </c>
      <c r="C13" s="2">
        <v>1</v>
      </c>
      <c r="D13" s="2">
        <v>0.83</v>
      </c>
      <c r="E13" s="2">
        <v>0.97388563710040521</v>
      </c>
      <c r="F13" s="3">
        <f t="shared" si="0"/>
        <v>116.30752904097253</v>
      </c>
      <c r="G13" s="3">
        <f t="shared" si="1"/>
        <v>211.4</v>
      </c>
      <c r="H13" s="3">
        <f t="shared" si="2"/>
        <v>95.09247095902748</v>
      </c>
      <c r="J13" s="1"/>
    </row>
    <row r="14" spans="1:10" x14ac:dyDescent="0.25">
      <c r="A14" s="2">
        <v>13</v>
      </c>
      <c r="B14" s="2">
        <v>0.97</v>
      </c>
      <c r="C14" s="2">
        <v>0.99</v>
      </c>
      <c r="D14" s="2">
        <v>0.88</v>
      </c>
      <c r="E14" s="2">
        <v>1</v>
      </c>
      <c r="F14" s="3">
        <f t="shared" si="0"/>
        <v>121.102</v>
      </c>
      <c r="G14" s="3">
        <f t="shared" si="1"/>
        <v>206.56800000000001</v>
      </c>
      <c r="H14" s="3">
        <f t="shared" si="2"/>
        <v>85.466000000000008</v>
      </c>
      <c r="J14" s="1"/>
    </row>
    <row r="15" spans="1:10" x14ac:dyDescent="0.25">
      <c r="A15" s="2">
        <v>14</v>
      </c>
      <c r="B15" s="2">
        <v>0.98</v>
      </c>
      <c r="C15" s="2">
        <v>0.98</v>
      </c>
      <c r="D15" s="2">
        <v>0.75</v>
      </c>
      <c r="E15" s="2">
        <v>0.95497523638000903</v>
      </c>
      <c r="F15" s="3">
        <f t="shared" si="0"/>
        <v>110.19056731202161</v>
      </c>
      <c r="G15" s="3">
        <f t="shared" si="1"/>
        <v>207.172</v>
      </c>
      <c r="H15" s="3">
        <f t="shared" si="2"/>
        <v>96.981432687978383</v>
      </c>
      <c r="J15" s="1"/>
    </row>
    <row r="16" spans="1:10" x14ac:dyDescent="0.25">
      <c r="A16" s="2">
        <v>15</v>
      </c>
      <c r="B16" s="2">
        <v>0.96</v>
      </c>
      <c r="C16" s="2">
        <v>0.98</v>
      </c>
      <c r="D16" s="2">
        <v>0.76</v>
      </c>
      <c r="E16" s="2">
        <v>0.82710490769923461</v>
      </c>
      <c r="F16" s="3">
        <f t="shared" si="0"/>
        <v>102.10577847816299</v>
      </c>
      <c r="G16" s="3">
        <f t="shared" si="1"/>
        <v>204.45400000000001</v>
      </c>
      <c r="H16" s="3">
        <f t="shared" si="2"/>
        <v>102.34822152183702</v>
      </c>
      <c r="J16" s="1"/>
    </row>
    <row r="17" spans="1:23" x14ac:dyDescent="0.25">
      <c r="A17" s="2">
        <v>16</v>
      </c>
      <c r="B17" s="2">
        <v>0.93</v>
      </c>
      <c r="C17" s="2">
        <v>0.95000000000000007</v>
      </c>
      <c r="D17" s="2">
        <v>0.78</v>
      </c>
      <c r="E17" s="2">
        <v>0.63169743358847363</v>
      </c>
      <c r="F17" s="3">
        <f t="shared" si="0"/>
        <v>90.035840612336784</v>
      </c>
      <c r="G17" s="3">
        <f t="shared" si="1"/>
        <v>198.11200000000002</v>
      </c>
      <c r="H17" s="3">
        <f t="shared" si="2"/>
        <v>108.07615938766324</v>
      </c>
      <c r="J17" s="1"/>
    </row>
    <row r="18" spans="1:23" x14ac:dyDescent="0.25">
      <c r="A18" s="2">
        <v>17</v>
      </c>
      <c r="B18" s="2">
        <v>0.9</v>
      </c>
      <c r="C18" s="2">
        <v>0.95000000000000007</v>
      </c>
      <c r="D18" s="2">
        <v>0.81</v>
      </c>
      <c r="E18" s="2">
        <v>0.40027014858171994</v>
      </c>
      <c r="F18" s="3">
        <f t="shared" si="0"/>
        <v>76.122356596127872</v>
      </c>
      <c r="G18" s="3">
        <f t="shared" si="1"/>
        <v>194.03499999999997</v>
      </c>
      <c r="H18" s="3">
        <f t="shared" si="2"/>
        <v>117.9126434038721</v>
      </c>
      <c r="J18" s="1"/>
    </row>
    <row r="19" spans="1:23" x14ac:dyDescent="0.25">
      <c r="A19" s="2">
        <v>18</v>
      </c>
      <c r="B19" s="2">
        <v>0.94</v>
      </c>
      <c r="C19" s="2">
        <v>0.92</v>
      </c>
      <c r="D19" s="2">
        <v>0.91</v>
      </c>
      <c r="E19" s="2">
        <v>0.17919855920756417</v>
      </c>
      <c r="F19" s="3">
        <f t="shared" si="0"/>
        <v>67.140542098153986</v>
      </c>
      <c r="G19" s="3">
        <f t="shared" si="1"/>
        <v>197.20599999999999</v>
      </c>
      <c r="H19" s="3">
        <f t="shared" si="2"/>
        <v>130.065457901846</v>
      </c>
      <c r="J19" s="1"/>
    </row>
    <row r="20" spans="1:23" x14ac:dyDescent="0.25">
      <c r="A20" s="2">
        <v>19</v>
      </c>
      <c r="B20" s="2">
        <v>0.9</v>
      </c>
      <c r="C20" s="2">
        <v>0.87</v>
      </c>
      <c r="D20" s="2">
        <v>0.91</v>
      </c>
      <c r="E20" s="2">
        <v>3.6920306168392619E-2</v>
      </c>
      <c r="F20" s="3">
        <f t="shared" si="0"/>
        <v>57.472734804142277</v>
      </c>
      <c r="G20" s="3">
        <f t="shared" si="1"/>
        <v>187.99499999999998</v>
      </c>
      <c r="H20" s="3">
        <f t="shared" si="2"/>
        <v>130.5222651958577</v>
      </c>
      <c r="J20" s="1"/>
    </row>
    <row r="21" spans="1:23" x14ac:dyDescent="0.25">
      <c r="A21" s="2">
        <v>20</v>
      </c>
      <c r="B21" s="2">
        <v>0.85</v>
      </c>
      <c r="C21" s="2">
        <v>0.8</v>
      </c>
      <c r="D21" s="2">
        <v>0.93</v>
      </c>
      <c r="E21" s="2">
        <v>0</v>
      </c>
      <c r="F21" s="3">
        <f t="shared" si="0"/>
        <v>56.172000000000004</v>
      </c>
      <c r="G21" s="3">
        <f t="shared" si="1"/>
        <v>175.91499999999999</v>
      </c>
      <c r="H21" s="3">
        <f t="shared" si="2"/>
        <v>119.74299999999999</v>
      </c>
      <c r="J21" s="1"/>
    </row>
    <row r="22" spans="1:23" x14ac:dyDescent="0.25">
      <c r="A22" s="2">
        <v>21</v>
      </c>
      <c r="B22" s="2">
        <v>0.82</v>
      </c>
      <c r="C22" s="2">
        <v>0.72</v>
      </c>
      <c r="D22" s="2">
        <v>0.89</v>
      </c>
      <c r="E22" s="2">
        <v>0</v>
      </c>
      <c r="F22" s="3">
        <f t="shared" si="0"/>
        <v>53.756</v>
      </c>
      <c r="G22" s="3">
        <f t="shared" si="1"/>
        <v>165.798</v>
      </c>
      <c r="H22" s="3">
        <f t="shared" si="2"/>
        <v>112.042</v>
      </c>
      <c r="J22" s="1"/>
    </row>
    <row r="23" spans="1:23" x14ac:dyDescent="0.25">
      <c r="A23" s="2">
        <v>22</v>
      </c>
      <c r="B23" s="2">
        <v>0.82</v>
      </c>
      <c r="C23" s="2">
        <v>0.82</v>
      </c>
      <c r="D23" s="2">
        <v>0.95</v>
      </c>
      <c r="E23" s="2">
        <v>0</v>
      </c>
      <c r="F23" s="3">
        <f t="shared" si="0"/>
        <v>57.379999999999995</v>
      </c>
      <c r="G23" s="3">
        <f t="shared" si="1"/>
        <v>173.34800000000001</v>
      </c>
      <c r="H23" s="3">
        <f t="shared" si="2"/>
        <v>115.96800000000002</v>
      </c>
      <c r="J23" s="1"/>
    </row>
    <row r="24" spans="1:23" x14ac:dyDescent="0.25">
      <c r="A24" s="2">
        <v>23</v>
      </c>
      <c r="B24" s="2">
        <v>0.77</v>
      </c>
      <c r="C24" s="2">
        <v>0.75</v>
      </c>
      <c r="D24" s="2">
        <v>0.94</v>
      </c>
      <c r="E24" s="2">
        <v>0</v>
      </c>
      <c r="F24" s="3">
        <f t="shared" si="0"/>
        <v>56.775999999999996</v>
      </c>
      <c r="G24" s="3">
        <f t="shared" si="1"/>
        <v>161.26799999999997</v>
      </c>
      <c r="H24" s="3">
        <f t="shared" si="2"/>
        <v>104.49199999999998</v>
      </c>
      <c r="J24" s="1"/>
    </row>
    <row r="25" spans="1:23" x14ac:dyDescent="0.25">
      <c r="A25" s="2">
        <v>24</v>
      </c>
      <c r="B25" s="2">
        <v>0.7</v>
      </c>
      <c r="C25" s="2">
        <v>0.71</v>
      </c>
      <c r="D25" s="2">
        <v>0.91</v>
      </c>
      <c r="E25" s="2">
        <v>0</v>
      </c>
      <c r="F25" s="3">
        <f t="shared" si="0"/>
        <v>54.963999999999999</v>
      </c>
      <c r="G25" s="3">
        <f t="shared" si="1"/>
        <v>148.73499999999999</v>
      </c>
      <c r="H25" s="3">
        <f t="shared" si="2"/>
        <v>93.770999999999987</v>
      </c>
      <c r="I25" s="4"/>
      <c r="J25" s="1"/>
    </row>
    <row r="26" spans="1:23" x14ac:dyDescent="0.25">
      <c r="A26" s="2"/>
      <c r="B26" s="2"/>
      <c r="C26" s="2"/>
      <c r="D26" s="2"/>
      <c r="E26" s="2"/>
      <c r="F26" s="2"/>
      <c r="G26" s="2"/>
      <c r="H26" s="2"/>
    </row>
    <row r="29" spans="1:23" x14ac:dyDescent="0.25">
      <c r="B29" t="s">
        <v>10</v>
      </c>
      <c r="C29" s="1" t="s">
        <v>13</v>
      </c>
      <c r="D29" t="s">
        <v>14</v>
      </c>
      <c r="E29" t="s">
        <v>15</v>
      </c>
      <c r="F29" t="s">
        <v>16</v>
      </c>
    </row>
    <row r="30" spans="1:23" x14ac:dyDescent="0.25">
      <c r="B30">
        <v>3</v>
      </c>
      <c r="C30" s="2">
        <v>0.63</v>
      </c>
      <c r="D30" s="2">
        <v>0.62</v>
      </c>
      <c r="E30" s="2">
        <v>0.94</v>
      </c>
      <c r="F30" s="2">
        <v>0</v>
      </c>
    </row>
    <row r="31" spans="1:23" x14ac:dyDescent="0.25">
      <c r="B31" t="s">
        <v>17</v>
      </c>
      <c r="C31" s="1" t="s">
        <v>8</v>
      </c>
      <c r="D31" t="s">
        <v>11</v>
      </c>
      <c r="E31" t="s">
        <v>9</v>
      </c>
      <c r="F31" t="s">
        <v>12</v>
      </c>
      <c r="G31" t="s">
        <v>18</v>
      </c>
    </row>
    <row r="32" spans="1:23" x14ac:dyDescent="0.25">
      <c r="B32">
        <v>1</v>
      </c>
      <c r="C32" s="1">
        <v>0</v>
      </c>
      <c r="D32">
        <v>0</v>
      </c>
      <c r="E32" s="1">
        <v>0</v>
      </c>
      <c r="F32" s="5">
        <v>7.52</v>
      </c>
      <c r="G32" s="4">
        <f>F32-D32</f>
        <v>7.52</v>
      </c>
      <c r="I32" s="1">
        <v>7.52</v>
      </c>
      <c r="J32" s="1">
        <v>-0.94500000000000006</v>
      </c>
      <c r="K32" s="1">
        <v>-1.26</v>
      </c>
      <c r="L32" s="1">
        <v>-1.8900000000000001</v>
      </c>
      <c r="M32" s="1">
        <v>-1.26</v>
      </c>
      <c r="N32" s="1">
        <v>-0.94500000000000006</v>
      </c>
      <c r="O32" s="1">
        <v>0.52800000000000002</v>
      </c>
      <c r="P32" s="1">
        <v>0.6599999999999997</v>
      </c>
      <c r="Q32" s="1">
        <v>0.13200000000000001</v>
      </c>
      <c r="R32" s="1">
        <v>7.9199999999999937E-2</v>
      </c>
      <c r="S32" s="1">
        <v>0.59399999999999986</v>
      </c>
      <c r="T32" s="1">
        <v>-0.63</v>
      </c>
      <c r="U32" s="1">
        <v>-0.63</v>
      </c>
      <c r="V32" s="1">
        <v>-0.63</v>
      </c>
      <c r="W32" s="1">
        <v>-1.3230000000000002</v>
      </c>
    </row>
    <row r="33" spans="2:9" x14ac:dyDescent="0.25">
      <c r="B33" s="1">
        <f>B32+1</f>
        <v>2</v>
      </c>
      <c r="C33" s="1">
        <v>1.5</v>
      </c>
      <c r="D33" s="1">
        <f t="shared" ref="D33:D46" si="3">0.63*C33</f>
        <v>0.94500000000000006</v>
      </c>
      <c r="E33" s="1">
        <v>0.75</v>
      </c>
      <c r="F33" s="5">
        <v>0</v>
      </c>
      <c r="G33" s="4">
        <f t="shared" ref="G33:G96" si="4">F33-D33</f>
        <v>-0.94500000000000006</v>
      </c>
      <c r="I33" s="1"/>
    </row>
    <row r="34" spans="2:9" x14ac:dyDescent="0.25">
      <c r="B34" s="1">
        <f t="shared" ref="B34:B46" si="5">B33+1</f>
        <v>3</v>
      </c>
      <c r="C34" s="1">
        <v>2</v>
      </c>
      <c r="D34" s="1">
        <f t="shared" si="3"/>
        <v>1.26</v>
      </c>
      <c r="E34" s="1">
        <v>1</v>
      </c>
      <c r="F34" s="5">
        <v>0</v>
      </c>
      <c r="G34" s="4">
        <f t="shared" si="4"/>
        <v>-1.26</v>
      </c>
      <c r="I34" s="1"/>
    </row>
    <row r="35" spans="2:9" x14ac:dyDescent="0.25">
      <c r="B35" s="1">
        <f t="shared" si="5"/>
        <v>4</v>
      </c>
      <c r="C35" s="1">
        <v>3</v>
      </c>
      <c r="D35" s="1">
        <f t="shared" si="3"/>
        <v>1.8900000000000001</v>
      </c>
      <c r="E35" s="1">
        <v>1.5</v>
      </c>
      <c r="F35" s="5">
        <v>0</v>
      </c>
      <c r="G35" s="4">
        <f t="shared" si="4"/>
        <v>-1.8900000000000001</v>
      </c>
      <c r="I35" s="1"/>
    </row>
    <row r="36" spans="2:9" x14ac:dyDescent="0.25">
      <c r="B36" s="1">
        <f t="shared" si="5"/>
        <v>5</v>
      </c>
      <c r="C36" s="1">
        <v>2</v>
      </c>
      <c r="D36" s="1">
        <f t="shared" si="3"/>
        <v>1.26</v>
      </c>
      <c r="E36" s="1">
        <v>1</v>
      </c>
      <c r="F36" s="5">
        <v>0</v>
      </c>
      <c r="G36" s="4">
        <f t="shared" si="4"/>
        <v>-1.26</v>
      </c>
      <c r="I36" s="1"/>
    </row>
    <row r="37" spans="2:9" x14ac:dyDescent="0.25">
      <c r="B37" s="1">
        <f t="shared" si="5"/>
        <v>6</v>
      </c>
      <c r="C37" s="1">
        <v>1.5</v>
      </c>
      <c r="D37" s="1">
        <f t="shared" si="3"/>
        <v>0.94500000000000006</v>
      </c>
      <c r="E37" s="1">
        <v>0.75</v>
      </c>
      <c r="F37" s="5">
        <v>0</v>
      </c>
      <c r="G37" s="4">
        <f t="shared" si="4"/>
        <v>-0.94500000000000006</v>
      </c>
      <c r="I37" s="1"/>
    </row>
    <row r="38" spans="2:9" x14ac:dyDescent="0.25">
      <c r="B38" s="1">
        <f t="shared" si="5"/>
        <v>7</v>
      </c>
      <c r="C38" s="1">
        <v>4</v>
      </c>
      <c r="D38" s="1">
        <f>0.62*C38</f>
        <v>2.48</v>
      </c>
      <c r="E38" s="1">
        <v>3.2</v>
      </c>
      <c r="F38" s="5">
        <f>0.94*E38</f>
        <v>3.008</v>
      </c>
      <c r="G38" s="4">
        <f t="shared" si="4"/>
        <v>0.52800000000000002</v>
      </c>
      <c r="I38" s="1"/>
    </row>
    <row r="39" spans="2:9" x14ac:dyDescent="0.25">
      <c r="B39" s="1">
        <f t="shared" si="5"/>
        <v>8</v>
      </c>
      <c r="C39" s="1">
        <v>5</v>
      </c>
      <c r="D39" s="1">
        <f t="shared" ref="D39:D42" si="6">0.62*C39</f>
        <v>3.1</v>
      </c>
      <c r="E39" s="1">
        <v>4</v>
      </c>
      <c r="F39" s="5">
        <f t="shared" ref="F39:F41" si="7">0.94*E39</f>
        <v>3.76</v>
      </c>
      <c r="G39" s="4">
        <f t="shared" si="4"/>
        <v>0.6599999999999997</v>
      </c>
      <c r="I39" s="1"/>
    </row>
    <row r="40" spans="2:9" x14ac:dyDescent="0.25">
      <c r="B40" s="1">
        <f t="shared" si="5"/>
        <v>9</v>
      </c>
      <c r="C40" s="1">
        <v>1</v>
      </c>
      <c r="D40" s="1">
        <f t="shared" si="6"/>
        <v>0.62</v>
      </c>
      <c r="E40" s="1">
        <v>0.8</v>
      </c>
      <c r="F40" s="5">
        <f t="shared" si="7"/>
        <v>0.752</v>
      </c>
      <c r="G40" s="4">
        <f t="shared" si="4"/>
        <v>0.13200000000000001</v>
      </c>
      <c r="I40" s="1"/>
    </row>
    <row r="41" spans="2:9" x14ac:dyDescent="0.25">
      <c r="B41" s="1">
        <f t="shared" si="5"/>
        <v>10</v>
      </c>
      <c r="C41" s="1">
        <v>0.6</v>
      </c>
      <c r="D41" s="1">
        <f t="shared" si="6"/>
        <v>0.372</v>
      </c>
      <c r="E41" s="1">
        <v>0.48</v>
      </c>
      <c r="F41" s="5">
        <f t="shared" si="7"/>
        <v>0.45119999999999993</v>
      </c>
      <c r="G41" s="4">
        <f t="shared" si="4"/>
        <v>7.9199999999999937E-2</v>
      </c>
      <c r="I41" s="1"/>
    </row>
    <row r="42" spans="2:9" x14ac:dyDescent="0.25">
      <c r="B42" s="1">
        <f t="shared" si="5"/>
        <v>11</v>
      </c>
      <c r="C42" s="1">
        <v>4.5</v>
      </c>
      <c r="D42" s="1">
        <f t="shared" si="6"/>
        <v>2.79</v>
      </c>
      <c r="E42" s="1">
        <v>3.6</v>
      </c>
      <c r="F42" s="5">
        <f>0.94*E42</f>
        <v>3.3839999999999999</v>
      </c>
      <c r="G42" s="4">
        <f t="shared" si="4"/>
        <v>0.59399999999999986</v>
      </c>
      <c r="I42" s="1"/>
    </row>
    <row r="43" spans="2:9" x14ac:dyDescent="0.25">
      <c r="B43" s="1">
        <f t="shared" si="5"/>
        <v>12</v>
      </c>
      <c r="C43" s="1">
        <v>1</v>
      </c>
      <c r="D43" s="1">
        <f t="shared" si="3"/>
        <v>0.63</v>
      </c>
      <c r="E43" s="1">
        <v>0.5</v>
      </c>
      <c r="F43" s="5">
        <v>0</v>
      </c>
      <c r="G43" s="4">
        <f t="shared" si="4"/>
        <v>-0.63</v>
      </c>
      <c r="I43" s="1"/>
    </row>
    <row r="44" spans="2:9" x14ac:dyDescent="0.25">
      <c r="B44" s="1">
        <f t="shared" si="5"/>
        <v>13</v>
      </c>
      <c r="C44" s="1">
        <v>1</v>
      </c>
      <c r="D44" s="1">
        <f t="shared" si="3"/>
        <v>0.63</v>
      </c>
      <c r="E44" s="1">
        <v>0.5</v>
      </c>
      <c r="F44" s="5">
        <v>0</v>
      </c>
      <c r="G44" s="4">
        <f t="shared" si="4"/>
        <v>-0.63</v>
      </c>
      <c r="I44" s="1"/>
    </row>
    <row r="45" spans="2:9" x14ac:dyDescent="0.25">
      <c r="B45" s="1">
        <f t="shared" si="5"/>
        <v>14</v>
      </c>
      <c r="C45" s="1">
        <v>1</v>
      </c>
      <c r="D45" s="1">
        <f t="shared" si="3"/>
        <v>0.63</v>
      </c>
      <c r="E45" s="1">
        <v>0.5</v>
      </c>
      <c r="F45" s="5">
        <v>0</v>
      </c>
      <c r="G45" s="4">
        <f t="shared" si="4"/>
        <v>-0.63</v>
      </c>
      <c r="I45" s="1"/>
    </row>
    <row r="46" spans="2:9" x14ac:dyDescent="0.25">
      <c r="B46" s="1">
        <f t="shared" si="5"/>
        <v>15</v>
      </c>
      <c r="C46" s="1">
        <v>2.1</v>
      </c>
      <c r="D46" s="1">
        <f t="shared" si="3"/>
        <v>1.3230000000000002</v>
      </c>
      <c r="E46" s="1">
        <v>1.05</v>
      </c>
      <c r="F46" s="5">
        <v>0</v>
      </c>
      <c r="G46" s="4">
        <f t="shared" si="4"/>
        <v>-1.3230000000000002</v>
      </c>
      <c r="I46" s="1"/>
    </row>
    <row r="47" spans="2:9" x14ac:dyDescent="0.25">
      <c r="D47">
        <f>SUM(D32:D46)</f>
        <v>18.874999999999996</v>
      </c>
      <c r="E47" s="1">
        <f>SUM(E32:E46)</f>
        <v>19.630000000000003</v>
      </c>
      <c r="F47" s="4">
        <f t="shared" ref="F47:G47" si="8">SUM(F32:F46)</f>
        <v>18.8752</v>
      </c>
      <c r="G47" s="5"/>
    </row>
    <row r="48" spans="2:9" x14ac:dyDescent="0.25">
      <c r="G48" s="5"/>
    </row>
    <row r="49" spans="2:23" x14ac:dyDescent="0.25">
      <c r="B49" s="1" t="s">
        <v>10</v>
      </c>
      <c r="C49" s="1" t="s">
        <v>13</v>
      </c>
      <c r="D49" s="1" t="s">
        <v>14</v>
      </c>
      <c r="E49" s="1" t="s">
        <v>15</v>
      </c>
      <c r="F49" s="1" t="s">
        <v>16</v>
      </c>
      <c r="G49" s="5"/>
    </row>
    <row r="50" spans="2:23" x14ac:dyDescent="0.25">
      <c r="B50" s="2">
        <v>4</v>
      </c>
      <c r="C50" s="2">
        <v>0.63</v>
      </c>
      <c r="D50" s="2">
        <v>0.64</v>
      </c>
      <c r="E50" s="2">
        <v>0.97</v>
      </c>
      <c r="F50" s="2">
        <v>0</v>
      </c>
      <c r="G50" s="5"/>
    </row>
    <row r="51" spans="2:23" x14ac:dyDescent="0.25">
      <c r="B51" s="1" t="s">
        <v>17</v>
      </c>
      <c r="C51" s="1" t="s">
        <v>8</v>
      </c>
      <c r="D51" s="1" t="s">
        <v>11</v>
      </c>
      <c r="E51" s="1" t="s">
        <v>9</v>
      </c>
      <c r="F51" s="1" t="s">
        <v>12</v>
      </c>
      <c r="G51" s="5"/>
    </row>
    <row r="52" spans="2:23" x14ac:dyDescent="0.25">
      <c r="B52" s="1">
        <v>1</v>
      </c>
      <c r="C52" s="1">
        <v>0</v>
      </c>
      <c r="D52" s="1">
        <v>0</v>
      </c>
      <c r="E52" s="1">
        <v>0</v>
      </c>
      <c r="F52" s="1">
        <v>7.46</v>
      </c>
      <c r="G52" s="4">
        <f t="shared" si="4"/>
        <v>7.46</v>
      </c>
      <c r="I52" s="1">
        <v>7.46</v>
      </c>
      <c r="J52" s="1">
        <v>-0.94500000000000006</v>
      </c>
      <c r="K52" s="1">
        <v>-1.26</v>
      </c>
      <c r="L52" s="1">
        <v>-1.8900000000000001</v>
      </c>
      <c r="M52" s="1">
        <v>-1.26</v>
      </c>
      <c r="N52" s="1">
        <v>-0.94500000000000006</v>
      </c>
      <c r="O52" s="1">
        <v>0.54400000000000004</v>
      </c>
      <c r="P52" s="1">
        <v>0.67999999999999972</v>
      </c>
      <c r="Q52" s="1">
        <v>0.13600000000000001</v>
      </c>
      <c r="R52" s="1">
        <v>8.159999999999995E-2</v>
      </c>
      <c r="S52" s="1">
        <v>0.6120000000000001</v>
      </c>
      <c r="T52" s="1">
        <v>-0.63</v>
      </c>
      <c r="U52" s="1">
        <v>-0.63</v>
      </c>
      <c r="V52" s="1">
        <v>-0.63</v>
      </c>
      <c r="W52" s="1">
        <v>-1.3230000000000002</v>
      </c>
    </row>
    <row r="53" spans="2:23" x14ac:dyDescent="0.25">
      <c r="B53" s="1">
        <f>B52+1</f>
        <v>2</v>
      </c>
      <c r="C53" s="1">
        <v>1.5</v>
      </c>
      <c r="D53" s="1">
        <f t="shared" ref="D53:D66" si="9">0.63*C53</f>
        <v>0.94500000000000006</v>
      </c>
      <c r="E53" s="1">
        <v>0.75</v>
      </c>
      <c r="F53" s="1">
        <v>0</v>
      </c>
      <c r="G53" s="4">
        <f t="shared" si="4"/>
        <v>-0.94500000000000006</v>
      </c>
    </row>
    <row r="54" spans="2:23" x14ac:dyDescent="0.25">
      <c r="B54" s="1">
        <f t="shared" ref="B54:B66" si="10">B53+1</f>
        <v>3</v>
      </c>
      <c r="C54" s="1">
        <v>2</v>
      </c>
      <c r="D54" s="1">
        <f t="shared" si="9"/>
        <v>1.26</v>
      </c>
      <c r="E54" s="1">
        <v>1</v>
      </c>
      <c r="F54" s="1">
        <v>0</v>
      </c>
      <c r="G54" s="4">
        <f t="shared" si="4"/>
        <v>-1.26</v>
      </c>
    </row>
    <row r="55" spans="2:23" x14ac:dyDescent="0.25">
      <c r="B55" s="1">
        <f t="shared" si="10"/>
        <v>4</v>
      </c>
      <c r="C55" s="1">
        <v>3</v>
      </c>
      <c r="D55" s="1">
        <f t="shared" si="9"/>
        <v>1.8900000000000001</v>
      </c>
      <c r="E55" s="1">
        <v>1.5</v>
      </c>
      <c r="F55" s="1">
        <v>0</v>
      </c>
      <c r="G55" s="4">
        <f t="shared" si="4"/>
        <v>-1.8900000000000001</v>
      </c>
    </row>
    <row r="56" spans="2:23" x14ac:dyDescent="0.25">
      <c r="B56" s="1">
        <f t="shared" si="10"/>
        <v>5</v>
      </c>
      <c r="C56" s="1">
        <v>2</v>
      </c>
      <c r="D56" s="1">
        <f t="shared" si="9"/>
        <v>1.26</v>
      </c>
      <c r="E56" s="1">
        <v>1</v>
      </c>
      <c r="F56" s="1">
        <v>0</v>
      </c>
      <c r="G56" s="4">
        <f t="shared" si="4"/>
        <v>-1.26</v>
      </c>
    </row>
    <row r="57" spans="2:23" x14ac:dyDescent="0.25">
      <c r="B57" s="1">
        <f t="shared" si="10"/>
        <v>6</v>
      </c>
      <c r="C57" s="1">
        <v>1.5</v>
      </c>
      <c r="D57" s="1">
        <f t="shared" si="9"/>
        <v>0.94500000000000006</v>
      </c>
      <c r="E57" s="1">
        <v>0.75</v>
      </c>
      <c r="F57" s="1">
        <v>0</v>
      </c>
      <c r="G57" s="4">
        <f t="shared" si="4"/>
        <v>-0.94500000000000006</v>
      </c>
    </row>
    <row r="58" spans="2:23" x14ac:dyDescent="0.25">
      <c r="B58" s="1">
        <f t="shared" si="10"/>
        <v>7</v>
      </c>
      <c r="C58" s="1">
        <v>4</v>
      </c>
      <c r="D58" s="1">
        <f>0.64*C58</f>
        <v>2.56</v>
      </c>
      <c r="E58" s="1">
        <v>3.2</v>
      </c>
      <c r="F58" s="5">
        <f>0.97*E58</f>
        <v>3.1040000000000001</v>
      </c>
      <c r="G58" s="4">
        <f t="shared" si="4"/>
        <v>0.54400000000000004</v>
      </c>
    </row>
    <row r="59" spans="2:23" x14ac:dyDescent="0.25">
      <c r="B59" s="1">
        <f t="shared" si="10"/>
        <v>8</v>
      </c>
      <c r="C59" s="1">
        <v>5</v>
      </c>
      <c r="D59" s="1">
        <f t="shared" ref="D59:D62" si="11">0.64*C59</f>
        <v>3.2</v>
      </c>
      <c r="E59" s="1">
        <v>4</v>
      </c>
      <c r="F59" s="5">
        <f t="shared" ref="F59:F62" si="12">0.97*E59</f>
        <v>3.88</v>
      </c>
      <c r="G59" s="4">
        <f t="shared" si="4"/>
        <v>0.67999999999999972</v>
      </c>
    </row>
    <row r="60" spans="2:23" x14ac:dyDescent="0.25">
      <c r="B60" s="1">
        <f t="shared" si="10"/>
        <v>9</v>
      </c>
      <c r="C60" s="1">
        <v>1</v>
      </c>
      <c r="D60" s="1">
        <f t="shared" si="11"/>
        <v>0.64</v>
      </c>
      <c r="E60" s="1">
        <v>0.8</v>
      </c>
      <c r="F60" s="5">
        <f t="shared" si="12"/>
        <v>0.77600000000000002</v>
      </c>
      <c r="G60" s="4">
        <f t="shared" si="4"/>
        <v>0.13600000000000001</v>
      </c>
    </row>
    <row r="61" spans="2:23" x14ac:dyDescent="0.25">
      <c r="B61" s="1">
        <f t="shared" si="10"/>
        <v>10</v>
      </c>
      <c r="C61" s="1">
        <v>0.6</v>
      </c>
      <c r="D61" s="1">
        <f t="shared" si="11"/>
        <v>0.38400000000000001</v>
      </c>
      <c r="E61" s="1">
        <v>0.48</v>
      </c>
      <c r="F61" s="5">
        <f t="shared" si="12"/>
        <v>0.46559999999999996</v>
      </c>
      <c r="G61" s="4">
        <f t="shared" si="4"/>
        <v>8.159999999999995E-2</v>
      </c>
    </row>
    <row r="62" spans="2:23" x14ac:dyDescent="0.25">
      <c r="B62" s="1">
        <f t="shared" si="10"/>
        <v>11</v>
      </c>
      <c r="C62" s="1">
        <v>4.5</v>
      </c>
      <c r="D62" s="1">
        <f t="shared" si="11"/>
        <v>2.88</v>
      </c>
      <c r="E62" s="1">
        <v>3.6</v>
      </c>
      <c r="F62" s="5">
        <f t="shared" si="12"/>
        <v>3.492</v>
      </c>
      <c r="G62" s="4">
        <f t="shared" si="4"/>
        <v>0.6120000000000001</v>
      </c>
    </row>
    <row r="63" spans="2:23" x14ac:dyDescent="0.25">
      <c r="B63" s="1">
        <f t="shared" si="10"/>
        <v>12</v>
      </c>
      <c r="C63" s="1">
        <v>1</v>
      </c>
      <c r="D63" s="1">
        <f t="shared" si="9"/>
        <v>0.63</v>
      </c>
      <c r="E63" s="1">
        <v>0.5</v>
      </c>
      <c r="F63" s="1">
        <v>0</v>
      </c>
      <c r="G63" s="4">
        <f t="shared" si="4"/>
        <v>-0.63</v>
      </c>
    </row>
    <row r="64" spans="2:23" x14ac:dyDescent="0.25">
      <c r="B64" s="1">
        <f t="shared" si="10"/>
        <v>13</v>
      </c>
      <c r="C64" s="1">
        <v>1</v>
      </c>
      <c r="D64" s="1">
        <f t="shared" si="9"/>
        <v>0.63</v>
      </c>
      <c r="E64" s="1">
        <v>0.5</v>
      </c>
      <c r="F64" s="1">
        <v>0</v>
      </c>
      <c r="G64" s="4">
        <f t="shared" si="4"/>
        <v>-0.63</v>
      </c>
    </row>
    <row r="65" spans="2:23" x14ac:dyDescent="0.25">
      <c r="B65" s="1">
        <f t="shared" si="10"/>
        <v>14</v>
      </c>
      <c r="C65" s="1">
        <v>1</v>
      </c>
      <c r="D65" s="1">
        <f t="shared" si="9"/>
        <v>0.63</v>
      </c>
      <c r="E65" s="1">
        <v>0.5</v>
      </c>
      <c r="F65" s="1">
        <v>0</v>
      </c>
      <c r="G65" s="4">
        <f t="shared" si="4"/>
        <v>-0.63</v>
      </c>
    </row>
    <row r="66" spans="2:23" x14ac:dyDescent="0.25">
      <c r="B66" s="1">
        <f t="shared" si="10"/>
        <v>15</v>
      </c>
      <c r="C66" s="1">
        <v>2.1</v>
      </c>
      <c r="D66" s="1">
        <f t="shared" si="9"/>
        <v>1.3230000000000002</v>
      </c>
      <c r="E66" s="1">
        <v>1.05</v>
      </c>
      <c r="F66" s="1">
        <v>0</v>
      </c>
      <c r="G66" s="4">
        <f t="shared" si="4"/>
        <v>-1.3230000000000002</v>
      </c>
    </row>
    <row r="67" spans="2:23" x14ac:dyDescent="0.25">
      <c r="D67" s="1">
        <f t="shared" ref="D67:G67" si="13">SUM(D52:D66)</f>
        <v>19.177</v>
      </c>
      <c r="E67" s="1"/>
      <c r="F67" s="4">
        <f t="shared" si="13"/>
        <v>19.177599999999998</v>
      </c>
      <c r="G67" s="5"/>
    </row>
    <row r="68" spans="2:23" x14ac:dyDescent="0.25">
      <c r="G68" s="5"/>
    </row>
    <row r="69" spans="2:23" x14ac:dyDescent="0.25">
      <c r="B69" s="1" t="s">
        <v>10</v>
      </c>
      <c r="C69" s="1" t="s">
        <v>13</v>
      </c>
      <c r="D69" s="1" t="s">
        <v>14</v>
      </c>
      <c r="E69" s="1" t="s">
        <v>15</v>
      </c>
      <c r="F69" s="1" t="s">
        <v>16</v>
      </c>
      <c r="G69" s="5"/>
    </row>
    <row r="70" spans="2:23" x14ac:dyDescent="0.25">
      <c r="B70" s="2">
        <v>12</v>
      </c>
      <c r="C70" s="2">
        <v>1</v>
      </c>
      <c r="D70" s="2">
        <v>1</v>
      </c>
      <c r="E70" s="2">
        <v>0.83</v>
      </c>
      <c r="F70" s="2">
        <v>0.97388563710040499</v>
      </c>
      <c r="G70" s="5"/>
    </row>
    <row r="71" spans="2:23" x14ac:dyDescent="0.25">
      <c r="B71" s="1" t="s">
        <v>17</v>
      </c>
      <c r="C71" s="1" t="s">
        <v>8</v>
      </c>
      <c r="D71" s="1" t="s">
        <v>11</v>
      </c>
      <c r="E71" s="1" t="s">
        <v>9</v>
      </c>
      <c r="F71" s="1" t="s">
        <v>12</v>
      </c>
      <c r="G71" s="5"/>
    </row>
    <row r="72" spans="2:23" x14ac:dyDescent="0.25">
      <c r="B72" s="1">
        <v>1</v>
      </c>
      <c r="C72" s="1">
        <v>0</v>
      </c>
      <c r="D72" s="1">
        <v>0</v>
      </c>
      <c r="E72" s="1">
        <v>0</v>
      </c>
      <c r="F72" s="4">
        <v>12.82</v>
      </c>
      <c r="G72" s="4">
        <f t="shared" si="4"/>
        <v>12.82</v>
      </c>
      <c r="H72" s="4"/>
      <c r="I72" s="4">
        <v>12.82</v>
      </c>
      <c r="J72" s="4">
        <v>-0.76958577217469626</v>
      </c>
      <c r="K72" s="4">
        <v>-1.026114362899595</v>
      </c>
      <c r="L72" s="4">
        <v>-1.5391715443493925</v>
      </c>
      <c r="M72" s="4">
        <v>-1.026114362899595</v>
      </c>
      <c r="N72" s="4">
        <v>-0.76958577217469626</v>
      </c>
      <c r="O72" s="4">
        <v>-1.3439999999999999</v>
      </c>
      <c r="P72" s="4">
        <v>-1.6800000000000002</v>
      </c>
      <c r="Q72" s="4">
        <v>-0.33599999999999997</v>
      </c>
      <c r="R72" s="4">
        <v>-0.2016</v>
      </c>
      <c r="S72" s="4">
        <v>-1.512</v>
      </c>
      <c r="T72" s="4">
        <v>-0.51305718144979751</v>
      </c>
      <c r="U72" s="4">
        <v>-0.51305718144979751</v>
      </c>
      <c r="V72" s="4">
        <v>-0.51305718144979751</v>
      </c>
      <c r="W72" s="4">
        <v>-1.0774200810445749</v>
      </c>
    </row>
    <row r="73" spans="2:23" x14ac:dyDescent="0.25">
      <c r="B73" s="1">
        <f>B72+1</f>
        <v>2</v>
      </c>
      <c r="C73" s="1">
        <v>1.5</v>
      </c>
      <c r="D73" s="1">
        <v>1.5</v>
      </c>
      <c r="E73" s="1">
        <v>0.75</v>
      </c>
      <c r="F73" s="4">
        <f t="shared" ref="F73:F86" si="14">0.973885637100405*E73</f>
        <v>0.73041422782530374</v>
      </c>
      <c r="G73" s="4">
        <f t="shared" si="4"/>
        <v>-0.76958577217469626</v>
      </c>
      <c r="H73" s="4"/>
    </row>
    <row r="74" spans="2:23" x14ac:dyDescent="0.25">
      <c r="B74" s="1">
        <f t="shared" ref="B74:B86" si="15">B73+1</f>
        <v>3</v>
      </c>
      <c r="C74" s="1">
        <v>2</v>
      </c>
      <c r="D74" s="1">
        <v>2</v>
      </c>
      <c r="E74" s="1">
        <v>1</v>
      </c>
      <c r="F74" s="4">
        <f t="shared" si="14"/>
        <v>0.97388563710040499</v>
      </c>
      <c r="G74" s="4">
        <f t="shared" si="4"/>
        <v>-1.026114362899595</v>
      </c>
      <c r="H74" s="4"/>
    </row>
    <row r="75" spans="2:23" x14ac:dyDescent="0.25">
      <c r="B75" s="1">
        <f t="shared" si="15"/>
        <v>4</v>
      </c>
      <c r="C75" s="1">
        <v>3</v>
      </c>
      <c r="D75" s="1">
        <v>3</v>
      </c>
      <c r="E75" s="1">
        <v>1.5</v>
      </c>
      <c r="F75" s="4">
        <f t="shared" si="14"/>
        <v>1.4608284556506075</v>
      </c>
      <c r="G75" s="4">
        <f t="shared" si="4"/>
        <v>-1.5391715443493925</v>
      </c>
      <c r="H75" s="4"/>
    </row>
    <row r="76" spans="2:23" x14ac:dyDescent="0.25">
      <c r="B76" s="1">
        <f t="shared" si="15"/>
        <v>5</v>
      </c>
      <c r="C76" s="1">
        <v>2</v>
      </c>
      <c r="D76" s="1">
        <v>2</v>
      </c>
      <c r="E76" s="1">
        <v>1</v>
      </c>
      <c r="F76" s="4">
        <f t="shared" si="14"/>
        <v>0.97388563710040499</v>
      </c>
      <c r="G76" s="4">
        <f t="shared" si="4"/>
        <v>-1.026114362899595</v>
      </c>
      <c r="H76" s="4"/>
    </row>
    <row r="77" spans="2:23" x14ac:dyDescent="0.25">
      <c r="B77" s="1">
        <f t="shared" si="15"/>
        <v>6</v>
      </c>
      <c r="C77" s="1">
        <v>1.5</v>
      </c>
      <c r="D77" s="1">
        <v>1.5</v>
      </c>
      <c r="E77" s="1">
        <v>0.75</v>
      </c>
      <c r="F77" s="4">
        <f t="shared" si="14"/>
        <v>0.73041422782530374</v>
      </c>
      <c r="G77" s="4">
        <f t="shared" si="4"/>
        <v>-0.76958577217469626</v>
      </c>
      <c r="H77" s="4"/>
    </row>
    <row r="78" spans="2:23" x14ac:dyDescent="0.25">
      <c r="B78" s="1">
        <f t="shared" si="15"/>
        <v>7</v>
      </c>
      <c r="C78" s="1">
        <v>4</v>
      </c>
      <c r="D78" s="1">
        <v>4</v>
      </c>
      <c r="E78" s="1">
        <v>3.2</v>
      </c>
      <c r="F78" s="4">
        <f>0.83*E78</f>
        <v>2.6560000000000001</v>
      </c>
      <c r="G78" s="4">
        <f t="shared" si="4"/>
        <v>-1.3439999999999999</v>
      </c>
      <c r="H78" s="4"/>
    </row>
    <row r="79" spans="2:23" x14ac:dyDescent="0.25">
      <c r="B79" s="1">
        <f t="shared" si="15"/>
        <v>8</v>
      </c>
      <c r="C79" s="1">
        <v>5</v>
      </c>
      <c r="D79" s="1">
        <v>5</v>
      </c>
      <c r="E79" s="1">
        <v>4</v>
      </c>
      <c r="F79" s="4">
        <f t="shared" ref="F79:F82" si="16">0.83*E79</f>
        <v>3.32</v>
      </c>
      <c r="G79" s="4">
        <f t="shared" si="4"/>
        <v>-1.6800000000000002</v>
      </c>
      <c r="H79" s="4"/>
    </row>
    <row r="80" spans="2:23" x14ac:dyDescent="0.25">
      <c r="B80" s="1">
        <f t="shared" si="15"/>
        <v>9</v>
      </c>
      <c r="C80" s="1">
        <v>1</v>
      </c>
      <c r="D80" s="1">
        <v>1</v>
      </c>
      <c r="E80" s="1">
        <v>0.8</v>
      </c>
      <c r="F80" s="4">
        <f t="shared" si="16"/>
        <v>0.66400000000000003</v>
      </c>
      <c r="G80" s="4">
        <f t="shared" si="4"/>
        <v>-0.33599999999999997</v>
      </c>
      <c r="H80" s="4"/>
    </row>
    <row r="81" spans="2:23" x14ac:dyDescent="0.25">
      <c r="B81" s="1">
        <f t="shared" si="15"/>
        <v>10</v>
      </c>
      <c r="C81" s="1">
        <v>0.6</v>
      </c>
      <c r="D81" s="1">
        <v>0.6</v>
      </c>
      <c r="E81" s="1">
        <v>0.48</v>
      </c>
      <c r="F81" s="4">
        <f t="shared" si="16"/>
        <v>0.39839999999999998</v>
      </c>
      <c r="G81" s="4">
        <f t="shared" si="4"/>
        <v>-0.2016</v>
      </c>
      <c r="H81" s="4"/>
    </row>
    <row r="82" spans="2:23" x14ac:dyDescent="0.25">
      <c r="B82" s="1">
        <f t="shared" si="15"/>
        <v>11</v>
      </c>
      <c r="C82" s="1">
        <v>4.5</v>
      </c>
      <c r="D82" s="1">
        <v>4.5</v>
      </c>
      <c r="E82" s="1">
        <v>3.6</v>
      </c>
      <c r="F82" s="4">
        <f t="shared" si="16"/>
        <v>2.988</v>
      </c>
      <c r="G82" s="4">
        <f t="shared" si="4"/>
        <v>-1.512</v>
      </c>
      <c r="H82" s="4"/>
    </row>
    <row r="83" spans="2:23" x14ac:dyDescent="0.25">
      <c r="B83" s="1">
        <f t="shared" si="15"/>
        <v>12</v>
      </c>
      <c r="C83" s="1">
        <v>1</v>
      </c>
      <c r="D83" s="1">
        <v>1</v>
      </c>
      <c r="E83" s="1">
        <v>0.5</v>
      </c>
      <c r="F83" s="4">
        <f t="shared" si="14"/>
        <v>0.48694281855020249</v>
      </c>
      <c r="G83" s="4">
        <f t="shared" si="4"/>
        <v>-0.51305718144979751</v>
      </c>
      <c r="H83" s="4"/>
    </row>
    <row r="84" spans="2:23" x14ac:dyDescent="0.25">
      <c r="B84" s="1">
        <f t="shared" si="15"/>
        <v>13</v>
      </c>
      <c r="C84" s="1">
        <v>1</v>
      </c>
      <c r="D84" s="1">
        <v>1</v>
      </c>
      <c r="E84" s="1">
        <v>0.5</v>
      </c>
      <c r="F84" s="4">
        <f t="shared" si="14"/>
        <v>0.48694281855020249</v>
      </c>
      <c r="G84" s="4">
        <f t="shared" si="4"/>
        <v>-0.51305718144979751</v>
      </c>
      <c r="H84" s="4"/>
    </row>
    <row r="85" spans="2:23" x14ac:dyDescent="0.25">
      <c r="B85" s="1">
        <f t="shared" si="15"/>
        <v>14</v>
      </c>
      <c r="C85" s="1">
        <v>1</v>
      </c>
      <c r="D85" s="1">
        <v>1</v>
      </c>
      <c r="E85" s="1">
        <v>0.5</v>
      </c>
      <c r="F85" s="4">
        <f t="shared" si="14"/>
        <v>0.48694281855020249</v>
      </c>
      <c r="G85" s="4">
        <f t="shared" si="4"/>
        <v>-0.51305718144979751</v>
      </c>
      <c r="H85" s="4"/>
    </row>
    <row r="86" spans="2:23" x14ac:dyDescent="0.25">
      <c r="B86" s="1">
        <f t="shared" si="15"/>
        <v>15</v>
      </c>
      <c r="C86" s="1">
        <v>2.1</v>
      </c>
      <c r="D86" s="1">
        <v>2.1</v>
      </c>
      <c r="E86" s="1">
        <v>1.05</v>
      </c>
      <c r="F86" s="4">
        <f t="shared" si="14"/>
        <v>1.0225799189554252</v>
      </c>
      <c r="G86" s="4">
        <f t="shared" si="4"/>
        <v>-1.0774200810445749</v>
      </c>
      <c r="H86" s="4"/>
    </row>
    <row r="87" spans="2:23" x14ac:dyDescent="0.25">
      <c r="D87" s="1">
        <f t="shared" ref="D87" si="17">SUM(D72:D86)</f>
        <v>30.200000000000003</v>
      </c>
      <c r="E87" s="1"/>
      <c r="F87" s="4">
        <f t="shared" ref="F87" si="18">SUM(F72:F86)</f>
        <v>30.199236560108051</v>
      </c>
      <c r="G87" s="5"/>
    </row>
    <row r="88" spans="2:23" x14ac:dyDescent="0.25">
      <c r="G88" s="5"/>
    </row>
    <row r="89" spans="2:23" x14ac:dyDescent="0.25">
      <c r="B89" s="1" t="s">
        <v>10</v>
      </c>
      <c r="C89" s="1" t="s">
        <v>13</v>
      </c>
      <c r="D89" s="1" t="s">
        <v>14</v>
      </c>
      <c r="E89" s="1" t="s">
        <v>15</v>
      </c>
      <c r="F89" s="1" t="s">
        <v>16</v>
      </c>
      <c r="G89" s="5"/>
    </row>
    <row r="90" spans="2:23" x14ac:dyDescent="0.25">
      <c r="B90" s="2">
        <v>13</v>
      </c>
      <c r="C90" s="2">
        <v>0.97</v>
      </c>
      <c r="D90" s="2">
        <v>0.99</v>
      </c>
      <c r="E90" s="2">
        <v>0.88</v>
      </c>
      <c r="F90" s="2">
        <v>1</v>
      </c>
      <c r="G90" s="5"/>
    </row>
    <row r="91" spans="2:23" x14ac:dyDescent="0.25">
      <c r="B91" s="1" t="s">
        <v>17</v>
      </c>
      <c r="C91" s="1" t="s">
        <v>8</v>
      </c>
      <c r="D91" s="1" t="s">
        <v>11</v>
      </c>
      <c r="E91" s="1" t="s">
        <v>9</v>
      </c>
      <c r="F91" s="1" t="s">
        <v>12</v>
      </c>
      <c r="G91" s="5"/>
    </row>
    <row r="92" spans="2:23" x14ac:dyDescent="0.25">
      <c r="B92" s="1">
        <v>1</v>
      </c>
      <c r="C92" s="1">
        <v>0</v>
      </c>
      <c r="D92" s="1">
        <v>0</v>
      </c>
      <c r="E92" s="1">
        <v>0</v>
      </c>
      <c r="F92" s="1">
        <v>11.416</v>
      </c>
      <c r="G92" s="4">
        <f t="shared" si="4"/>
        <v>11.416</v>
      </c>
      <c r="I92" s="1">
        <v>11.416</v>
      </c>
      <c r="J92" s="1">
        <v>-0.70500000000000007</v>
      </c>
      <c r="K92" s="1">
        <v>-0.94</v>
      </c>
      <c r="L92" s="1">
        <v>-1.4100000000000001</v>
      </c>
      <c r="M92" s="1">
        <v>-0.94</v>
      </c>
      <c r="N92" s="1">
        <v>-0.70500000000000007</v>
      </c>
      <c r="O92" s="1">
        <v>-1.1439999999999997</v>
      </c>
      <c r="P92" s="1">
        <v>-1.4300000000000002</v>
      </c>
      <c r="Q92" s="1">
        <v>-0.28599999999999992</v>
      </c>
      <c r="R92" s="1">
        <v>-0.17159999999999997</v>
      </c>
      <c r="S92" s="1">
        <v>-1.2869999999999999</v>
      </c>
      <c r="T92" s="1">
        <v>-0.47</v>
      </c>
      <c r="U92" s="1">
        <v>-0.47</v>
      </c>
      <c r="V92" s="1">
        <v>-0.47</v>
      </c>
      <c r="W92" s="1">
        <v>-0.98699999999999988</v>
      </c>
    </row>
    <row r="93" spans="2:23" x14ac:dyDescent="0.25">
      <c r="B93" s="1">
        <f>B92+1</f>
        <v>2</v>
      </c>
      <c r="C93" s="1">
        <v>1.5</v>
      </c>
      <c r="D93" s="1">
        <f>0.97*C93</f>
        <v>1.4550000000000001</v>
      </c>
      <c r="E93" s="1">
        <v>0.75</v>
      </c>
      <c r="F93" s="1">
        <v>0.75</v>
      </c>
      <c r="G93" s="4">
        <f t="shared" si="4"/>
        <v>-0.70500000000000007</v>
      </c>
    </row>
    <row r="94" spans="2:23" x14ac:dyDescent="0.25">
      <c r="B94" s="1">
        <f t="shared" ref="B94:B106" si="19">B93+1</f>
        <v>3</v>
      </c>
      <c r="C94" s="1">
        <v>2</v>
      </c>
      <c r="D94" s="1">
        <f t="shared" ref="D94:D106" si="20">0.97*C94</f>
        <v>1.94</v>
      </c>
      <c r="E94" s="1">
        <v>1</v>
      </c>
      <c r="F94" s="1">
        <v>1</v>
      </c>
      <c r="G94" s="4">
        <f t="shared" si="4"/>
        <v>-0.94</v>
      </c>
    </row>
    <row r="95" spans="2:23" x14ac:dyDescent="0.25">
      <c r="B95" s="1">
        <f t="shared" si="19"/>
        <v>4</v>
      </c>
      <c r="C95" s="1">
        <v>3</v>
      </c>
      <c r="D95" s="1">
        <f t="shared" si="20"/>
        <v>2.91</v>
      </c>
      <c r="E95" s="1">
        <v>1.5</v>
      </c>
      <c r="F95" s="1">
        <v>1.5</v>
      </c>
      <c r="G95" s="4">
        <f t="shared" si="4"/>
        <v>-1.4100000000000001</v>
      </c>
    </row>
    <row r="96" spans="2:23" x14ac:dyDescent="0.25">
      <c r="B96" s="1">
        <f t="shared" si="19"/>
        <v>5</v>
      </c>
      <c r="C96" s="1">
        <v>2</v>
      </c>
      <c r="D96" s="1">
        <f t="shared" si="20"/>
        <v>1.94</v>
      </c>
      <c r="E96" s="1">
        <v>1</v>
      </c>
      <c r="F96" s="1">
        <v>1</v>
      </c>
      <c r="G96" s="4">
        <f t="shared" si="4"/>
        <v>-0.94</v>
      </c>
    </row>
    <row r="97" spans="2:23" x14ac:dyDescent="0.25">
      <c r="B97" s="1">
        <f t="shared" si="19"/>
        <v>6</v>
      </c>
      <c r="C97" s="1">
        <v>1.5</v>
      </c>
      <c r="D97" s="1">
        <f t="shared" si="20"/>
        <v>1.4550000000000001</v>
      </c>
      <c r="E97" s="1">
        <v>0.75</v>
      </c>
      <c r="F97" s="1">
        <v>0.75</v>
      </c>
      <c r="G97" s="4">
        <f t="shared" ref="G97:G146" si="21">F97-D97</f>
        <v>-0.70500000000000007</v>
      </c>
    </row>
    <row r="98" spans="2:23" x14ac:dyDescent="0.25">
      <c r="B98" s="1">
        <f t="shared" si="19"/>
        <v>7</v>
      </c>
      <c r="C98" s="1">
        <v>4</v>
      </c>
      <c r="D98" s="1">
        <f>0.99*C98</f>
        <v>3.96</v>
      </c>
      <c r="E98" s="1">
        <v>3.2</v>
      </c>
      <c r="F98" s="1">
        <f>E98*0.88</f>
        <v>2.8160000000000003</v>
      </c>
      <c r="G98" s="4">
        <f t="shared" si="21"/>
        <v>-1.1439999999999997</v>
      </c>
    </row>
    <row r="99" spans="2:23" x14ac:dyDescent="0.25">
      <c r="B99" s="1">
        <f t="shared" si="19"/>
        <v>8</v>
      </c>
      <c r="C99" s="1">
        <v>5</v>
      </c>
      <c r="D99" s="1">
        <f t="shared" ref="D99:D102" si="22">0.99*C99</f>
        <v>4.95</v>
      </c>
      <c r="E99" s="1">
        <v>4</v>
      </c>
      <c r="F99" s="1">
        <f t="shared" ref="F99:F102" si="23">E99*0.88</f>
        <v>3.52</v>
      </c>
      <c r="G99" s="4">
        <f t="shared" si="21"/>
        <v>-1.4300000000000002</v>
      </c>
    </row>
    <row r="100" spans="2:23" x14ac:dyDescent="0.25">
      <c r="B100" s="1">
        <f t="shared" si="19"/>
        <v>9</v>
      </c>
      <c r="C100" s="1">
        <v>1</v>
      </c>
      <c r="D100" s="1">
        <f t="shared" si="22"/>
        <v>0.99</v>
      </c>
      <c r="E100" s="1">
        <v>0.8</v>
      </c>
      <c r="F100" s="1">
        <f t="shared" si="23"/>
        <v>0.70400000000000007</v>
      </c>
      <c r="G100" s="4">
        <f t="shared" si="21"/>
        <v>-0.28599999999999992</v>
      </c>
    </row>
    <row r="101" spans="2:23" x14ac:dyDescent="0.25">
      <c r="B101" s="1">
        <f t="shared" si="19"/>
        <v>10</v>
      </c>
      <c r="C101" s="1">
        <v>0.6</v>
      </c>
      <c r="D101" s="1">
        <f t="shared" si="22"/>
        <v>0.59399999999999997</v>
      </c>
      <c r="E101" s="1">
        <v>0.48</v>
      </c>
      <c r="F101" s="1">
        <f t="shared" si="23"/>
        <v>0.4224</v>
      </c>
      <c r="G101" s="4">
        <f t="shared" si="21"/>
        <v>-0.17159999999999997</v>
      </c>
    </row>
    <row r="102" spans="2:23" x14ac:dyDescent="0.25">
      <c r="B102" s="1">
        <f t="shared" si="19"/>
        <v>11</v>
      </c>
      <c r="C102" s="1">
        <v>4.5</v>
      </c>
      <c r="D102" s="1">
        <f t="shared" si="22"/>
        <v>4.4550000000000001</v>
      </c>
      <c r="E102" s="1">
        <v>3.6</v>
      </c>
      <c r="F102" s="1">
        <f t="shared" si="23"/>
        <v>3.1680000000000001</v>
      </c>
      <c r="G102" s="4">
        <f t="shared" si="21"/>
        <v>-1.2869999999999999</v>
      </c>
    </row>
    <row r="103" spans="2:23" x14ac:dyDescent="0.25">
      <c r="B103" s="1">
        <f t="shared" si="19"/>
        <v>12</v>
      </c>
      <c r="C103" s="1">
        <v>1</v>
      </c>
      <c r="D103" s="1">
        <f t="shared" si="20"/>
        <v>0.97</v>
      </c>
      <c r="E103" s="1">
        <v>0.5</v>
      </c>
      <c r="F103" s="1">
        <v>0.5</v>
      </c>
      <c r="G103" s="4">
        <f t="shared" si="21"/>
        <v>-0.47</v>
      </c>
    </row>
    <row r="104" spans="2:23" x14ac:dyDescent="0.25">
      <c r="B104" s="1">
        <f t="shared" si="19"/>
        <v>13</v>
      </c>
      <c r="C104" s="1">
        <v>1</v>
      </c>
      <c r="D104" s="1">
        <f t="shared" si="20"/>
        <v>0.97</v>
      </c>
      <c r="E104" s="1">
        <v>0.5</v>
      </c>
      <c r="F104" s="1">
        <v>0.5</v>
      </c>
      <c r="G104" s="4">
        <f t="shared" si="21"/>
        <v>-0.47</v>
      </c>
    </row>
    <row r="105" spans="2:23" x14ac:dyDescent="0.25">
      <c r="B105" s="1">
        <f t="shared" si="19"/>
        <v>14</v>
      </c>
      <c r="C105" s="1">
        <v>1</v>
      </c>
      <c r="D105" s="1">
        <f t="shared" si="20"/>
        <v>0.97</v>
      </c>
      <c r="E105" s="1">
        <v>0.5</v>
      </c>
      <c r="F105" s="1">
        <v>0.5</v>
      </c>
      <c r="G105" s="4">
        <f t="shared" si="21"/>
        <v>-0.47</v>
      </c>
    </row>
    <row r="106" spans="2:23" x14ac:dyDescent="0.25">
      <c r="B106" s="1">
        <f t="shared" si="19"/>
        <v>15</v>
      </c>
      <c r="C106" s="1">
        <v>2.1</v>
      </c>
      <c r="D106" s="1">
        <f t="shared" si="20"/>
        <v>2.0369999999999999</v>
      </c>
      <c r="E106" s="1">
        <v>1.05</v>
      </c>
      <c r="F106" s="1">
        <v>1.05</v>
      </c>
      <c r="G106" s="4">
        <f t="shared" si="21"/>
        <v>-0.98699999999999988</v>
      </c>
    </row>
    <row r="107" spans="2:23" x14ac:dyDescent="0.25">
      <c r="D107" s="1">
        <f t="shared" ref="D107" si="24">SUM(D92:D106)</f>
        <v>29.595999999999997</v>
      </c>
      <c r="E107" s="1"/>
      <c r="F107" s="4">
        <f>SUM(F92:F106)</f>
        <v>29.596399999999999</v>
      </c>
      <c r="G107" s="5"/>
    </row>
    <row r="108" spans="2:23" x14ac:dyDescent="0.25">
      <c r="G108" s="5"/>
    </row>
    <row r="109" spans="2:23" x14ac:dyDescent="0.25">
      <c r="B109" s="1" t="s">
        <v>10</v>
      </c>
      <c r="C109" s="1" t="s">
        <v>13</v>
      </c>
      <c r="D109" s="1" t="s">
        <v>14</v>
      </c>
      <c r="E109" s="1" t="s">
        <v>15</v>
      </c>
      <c r="F109" s="1" t="s">
        <v>16</v>
      </c>
      <c r="G109" s="5"/>
    </row>
    <row r="110" spans="2:23" x14ac:dyDescent="0.25">
      <c r="B110" s="2">
        <v>19</v>
      </c>
      <c r="C110" s="2">
        <v>0.9</v>
      </c>
      <c r="D110" s="2">
        <v>0.87</v>
      </c>
      <c r="E110" s="2">
        <v>0.91</v>
      </c>
      <c r="F110" s="2">
        <v>3.6920306168392598E-2</v>
      </c>
      <c r="G110" s="5"/>
    </row>
    <row r="111" spans="2:23" x14ac:dyDescent="0.25">
      <c r="B111" s="1" t="s">
        <v>17</v>
      </c>
      <c r="C111" s="1" t="s">
        <v>8</v>
      </c>
      <c r="D111" s="1" t="s">
        <v>11</v>
      </c>
      <c r="E111" s="1" t="s">
        <v>9</v>
      </c>
      <c r="F111" s="1" t="s">
        <v>12</v>
      </c>
      <c r="G111" s="5"/>
    </row>
    <row r="112" spans="2:23" x14ac:dyDescent="0.25">
      <c r="B112" s="1">
        <v>1</v>
      </c>
      <c r="C112" s="1">
        <v>0</v>
      </c>
      <c r="D112" s="4">
        <v>0</v>
      </c>
      <c r="E112" s="4">
        <v>0</v>
      </c>
      <c r="F112" s="4">
        <v>15.455</v>
      </c>
      <c r="G112" s="4">
        <f t="shared" si="21"/>
        <v>15.455</v>
      </c>
      <c r="H112" s="4"/>
      <c r="I112" s="4">
        <v>15.455</v>
      </c>
      <c r="J112" s="4">
        <v>-1.3223097703737057</v>
      </c>
      <c r="K112" s="4">
        <v>-1.7630796938316073</v>
      </c>
      <c r="L112" s="4">
        <v>-2.6446195407474113</v>
      </c>
      <c r="M112" s="4">
        <v>-1.7630796938316073</v>
      </c>
      <c r="N112" s="4">
        <v>-1.3223097703737057</v>
      </c>
      <c r="O112" s="4">
        <v>-0.56799999999999962</v>
      </c>
      <c r="P112" s="4">
        <v>-0.70999999999999952</v>
      </c>
      <c r="Q112" s="4">
        <v>-0.1419999999999999</v>
      </c>
      <c r="R112" s="4">
        <v>-8.5199999999999998E-2</v>
      </c>
      <c r="S112" s="4">
        <v>-0.63899999999999979</v>
      </c>
      <c r="T112" s="4">
        <v>-0.88153984691580367</v>
      </c>
      <c r="U112" s="4">
        <v>-0.88153984691580367</v>
      </c>
      <c r="V112" s="4">
        <v>-0.88153984691580367</v>
      </c>
      <c r="W112" s="4">
        <v>-1.851233678523188</v>
      </c>
    </row>
    <row r="113" spans="2:8" x14ac:dyDescent="0.25">
      <c r="B113" s="1">
        <f>B112+1</f>
        <v>2</v>
      </c>
      <c r="C113" s="1">
        <v>1.5</v>
      </c>
      <c r="D113" s="4">
        <f>0.9*C113</f>
        <v>1.35</v>
      </c>
      <c r="E113" s="4">
        <v>0.75</v>
      </c>
      <c r="F113" s="4">
        <f>E113*0.0369203061683926</f>
        <v>2.7690229626294451E-2</v>
      </c>
      <c r="G113" s="4">
        <f t="shared" si="21"/>
        <v>-1.3223097703737057</v>
      </c>
      <c r="H113" s="4"/>
    </row>
    <row r="114" spans="2:8" x14ac:dyDescent="0.25">
      <c r="B114" s="1">
        <f t="shared" ref="B114:B126" si="25">B113+1</f>
        <v>3</v>
      </c>
      <c r="C114" s="1">
        <v>2</v>
      </c>
      <c r="D114" s="4">
        <f t="shared" ref="D114:D126" si="26">0.9*C114</f>
        <v>1.8</v>
      </c>
      <c r="E114" s="4">
        <v>1</v>
      </c>
      <c r="F114" s="4">
        <f t="shared" ref="F114:F126" si="27">E114*0.0369203061683926</f>
        <v>3.6920306168392598E-2</v>
      </c>
      <c r="G114" s="4">
        <f t="shared" si="21"/>
        <v>-1.7630796938316073</v>
      </c>
      <c r="H114" s="4"/>
    </row>
    <row r="115" spans="2:8" x14ac:dyDescent="0.25">
      <c r="B115" s="1">
        <f t="shared" si="25"/>
        <v>4</v>
      </c>
      <c r="C115" s="1">
        <v>3</v>
      </c>
      <c r="D115" s="4">
        <f t="shared" si="26"/>
        <v>2.7</v>
      </c>
      <c r="E115" s="4">
        <v>1.5</v>
      </c>
      <c r="F115" s="4">
        <f t="shared" si="27"/>
        <v>5.5380459252588901E-2</v>
      </c>
      <c r="G115" s="4">
        <f t="shared" si="21"/>
        <v>-2.6446195407474113</v>
      </c>
      <c r="H115" s="4"/>
    </row>
    <row r="116" spans="2:8" x14ac:dyDescent="0.25">
      <c r="B116" s="1">
        <f t="shared" si="25"/>
        <v>5</v>
      </c>
      <c r="C116" s="1">
        <v>2</v>
      </c>
      <c r="D116" s="4">
        <f t="shared" si="26"/>
        <v>1.8</v>
      </c>
      <c r="E116" s="4">
        <v>1</v>
      </c>
      <c r="F116" s="4">
        <f t="shared" si="27"/>
        <v>3.6920306168392598E-2</v>
      </c>
      <c r="G116" s="4">
        <f t="shared" si="21"/>
        <v>-1.7630796938316073</v>
      </c>
      <c r="H116" s="4"/>
    </row>
    <row r="117" spans="2:8" x14ac:dyDescent="0.25">
      <c r="B117" s="1">
        <f t="shared" si="25"/>
        <v>6</v>
      </c>
      <c r="C117" s="1">
        <v>1.5</v>
      </c>
      <c r="D117" s="4">
        <f t="shared" si="26"/>
        <v>1.35</v>
      </c>
      <c r="E117" s="4">
        <v>0.75</v>
      </c>
      <c r="F117" s="4">
        <f t="shared" si="27"/>
        <v>2.7690229626294451E-2</v>
      </c>
      <c r="G117" s="4">
        <f t="shared" si="21"/>
        <v>-1.3223097703737057</v>
      </c>
      <c r="H117" s="4"/>
    </row>
    <row r="118" spans="2:8" x14ac:dyDescent="0.25">
      <c r="B118" s="1">
        <f t="shared" si="25"/>
        <v>7</v>
      </c>
      <c r="C118" s="1">
        <v>4</v>
      </c>
      <c r="D118" s="4">
        <f>0.87*C118</f>
        <v>3.48</v>
      </c>
      <c r="E118" s="4">
        <v>3.2</v>
      </c>
      <c r="F118" s="4">
        <f>E118*0.91</f>
        <v>2.9120000000000004</v>
      </c>
      <c r="G118" s="4">
        <f t="shared" si="21"/>
        <v>-0.56799999999999962</v>
      </c>
      <c r="H118" s="4"/>
    </row>
    <row r="119" spans="2:8" x14ac:dyDescent="0.25">
      <c r="B119" s="1">
        <f t="shared" si="25"/>
        <v>8</v>
      </c>
      <c r="C119" s="1">
        <v>5</v>
      </c>
      <c r="D119" s="4">
        <f t="shared" ref="D119:D122" si="28">0.87*C119</f>
        <v>4.3499999999999996</v>
      </c>
      <c r="E119" s="4">
        <v>4</v>
      </c>
      <c r="F119" s="4">
        <f t="shared" ref="F119:F122" si="29">E119*0.91</f>
        <v>3.64</v>
      </c>
      <c r="G119" s="4">
        <f t="shared" si="21"/>
        <v>-0.70999999999999952</v>
      </c>
      <c r="H119" s="4"/>
    </row>
    <row r="120" spans="2:8" x14ac:dyDescent="0.25">
      <c r="B120" s="1">
        <f t="shared" si="25"/>
        <v>9</v>
      </c>
      <c r="C120" s="1">
        <v>1</v>
      </c>
      <c r="D120" s="4">
        <f t="shared" si="28"/>
        <v>0.87</v>
      </c>
      <c r="E120" s="4">
        <v>0.8</v>
      </c>
      <c r="F120" s="4">
        <f t="shared" si="29"/>
        <v>0.72800000000000009</v>
      </c>
      <c r="G120" s="4">
        <f t="shared" si="21"/>
        <v>-0.1419999999999999</v>
      </c>
      <c r="H120" s="4"/>
    </row>
    <row r="121" spans="2:8" x14ac:dyDescent="0.25">
      <c r="B121" s="1">
        <f t="shared" si="25"/>
        <v>10</v>
      </c>
      <c r="C121" s="1">
        <v>0.6</v>
      </c>
      <c r="D121" s="4">
        <f t="shared" si="28"/>
        <v>0.52200000000000002</v>
      </c>
      <c r="E121" s="4">
        <v>0.48</v>
      </c>
      <c r="F121" s="4">
        <f t="shared" si="29"/>
        <v>0.43680000000000002</v>
      </c>
      <c r="G121" s="4">
        <f t="shared" si="21"/>
        <v>-8.5199999999999998E-2</v>
      </c>
      <c r="H121" s="4"/>
    </row>
    <row r="122" spans="2:8" x14ac:dyDescent="0.25">
      <c r="B122" s="1">
        <f t="shared" si="25"/>
        <v>11</v>
      </c>
      <c r="C122" s="1">
        <v>4.5</v>
      </c>
      <c r="D122" s="4">
        <f t="shared" si="28"/>
        <v>3.915</v>
      </c>
      <c r="E122" s="4">
        <v>3.6</v>
      </c>
      <c r="F122" s="4">
        <f t="shared" si="29"/>
        <v>3.2760000000000002</v>
      </c>
      <c r="G122" s="4">
        <f t="shared" si="21"/>
        <v>-0.63899999999999979</v>
      </c>
      <c r="H122" s="4"/>
    </row>
    <row r="123" spans="2:8" x14ac:dyDescent="0.25">
      <c r="B123" s="1">
        <f t="shared" si="25"/>
        <v>12</v>
      </c>
      <c r="C123" s="1">
        <v>1</v>
      </c>
      <c r="D123" s="4">
        <f t="shared" si="26"/>
        <v>0.9</v>
      </c>
      <c r="E123" s="4">
        <v>0.5</v>
      </c>
      <c r="F123" s="4">
        <f t="shared" si="27"/>
        <v>1.8460153084196299E-2</v>
      </c>
      <c r="G123" s="4">
        <f t="shared" si="21"/>
        <v>-0.88153984691580367</v>
      </c>
      <c r="H123" s="4"/>
    </row>
    <row r="124" spans="2:8" x14ac:dyDescent="0.25">
      <c r="B124" s="1">
        <f t="shared" si="25"/>
        <v>13</v>
      </c>
      <c r="C124" s="1">
        <v>1</v>
      </c>
      <c r="D124" s="4">
        <f t="shared" si="26"/>
        <v>0.9</v>
      </c>
      <c r="E124" s="4">
        <v>0.5</v>
      </c>
      <c r="F124" s="4">
        <f t="shared" si="27"/>
        <v>1.8460153084196299E-2</v>
      </c>
      <c r="G124" s="4">
        <f t="shared" si="21"/>
        <v>-0.88153984691580367</v>
      </c>
      <c r="H124" s="4"/>
    </row>
    <row r="125" spans="2:8" x14ac:dyDescent="0.25">
      <c r="B125" s="1">
        <f t="shared" si="25"/>
        <v>14</v>
      </c>
      <c r="C125" s="1">
        <v>1</v>
      </c>
      <c r="D125" s="4">
        <f t="shared" si="26"/>
        <v>0.9</v>
      </c>
      <c r="E125" s="4">
        <v>0.5</v>
      </c>
      <c r="F125" s="4">
        <f t="shared" si="27"/>
        <v>1.8460153084196299E-2</v>
      </c>
      <c r="G125" s="4">
        <f t="shared" si="21"/>
        <v>-0.88153984691580367</v>
      </c>
      <c r="H125" s="4"/>
    </row>
    <row r="126" spans="2:8" x14ac:dyDescent="0.25">
      <c r="B126" s="1">
        <f t="shared" si="25"/>
        <v>15</v>
      </c>
      <c r="C126" s="1">
        <v>2.1</v>
      </c>
      <c r="D126" s="4">
        <f t="shared" si="26"/>
        <v>1.8900000000000001</v>
      </c>
      <c r="E126" s="4">
        <v>1.05</v>
      </c>
      <c r="F126" s="4">
        <f t="shared" si="27"/>
        <v>3.8766321476812228E-2</v>
      </c>
      <c r="G126" s="4">
        <f t="shared" si="21"/>
        <v>-1.851233678523188</v>
      </c>
      <c r="H126" s="4"/>
    </row>
    <row r="127" spans="2:8" x14ac:dyDescent="0.25">
      <c r="D127" s="4">
        <f t="shared" ref="D127" si="30">SUM(D112:D126)</f>
        <v>26.726999999999993</v>
      </c>
      <c r="E127" s="4"/>
      <c r="F127" s="4">
        <f t="shared" ref="F127" si="31">SUM(F112:F126)</f>
        <v>26.726548311571367</v>
      </c>
      <c r="G127" s="5"/>
    </row>
    <row r="128" spans="2:8" x14ac:dyDescent="0.25">
      <c r="G128" s="5"/>
    </row>
    <row r="129" spans="2:23" x14ac:dyDescent="0.25">
      <c r="B129" s="1" t="s">
        <v>10</v>
      </c>
      <c r="C129" s="1" t="s">
        <v>13</v>
      </c>
      <c r="D129" s="1" t="s">
        <v>14</v>
      </c>
      <c r="E129" s="1" t="s">
        <v>15</v>
      </c>
      <c r="F129" s="1" t="s">
        <v>16</v>
      </c>
      <c r="G129" s="5"/>
    </row>
    <row r="130" spans="2:23" x14ac:dyDescent="0.25">
      <c r="B130" s="2">
        <v>21</v>
      </c>
      <c r="C130" s="2">
        <v>0.82</v>
      </c>
      <c r="D130" s="2">
        <v>0.72</v>
      </c>
      <c r="E130" s="2">
        <v>0.89</v>
      </c>
      <c r="F130" s="2">
        <v>0</v>
      </c>
      <c r="G130" s="5"/>
    </row>
    <row r="131" spans="2:23" x14ac:dyDescent="0.25">
      <c r="B131" s="1" t="s">
        <v>17</v>
      </c>
      <c r="C131" s="1" t="s">
        <v>8</v>
      </c>
      <c r="D131" s="1" t="s">
        <v>11</v>
      </c>
      <c r="E131" s="1" t="s">
        <v>9</v>
      </c>
      <c r="F131" s="1" t="s">
        <v>12</v>
      </c>
      <c r="G131" s="5"/>
    </row>
    <row r="132" spans="2:23" x14ac:dyDescent="0.25">
      <c r="B132" s="1">
        <v>1</v>
      </c>
      <c r="C132" s="1">
        <v>0</v>
      </c>
      <c r="D132" s="1">
        <v>0</v>
      </c>
      <c r="E132" s="1">
        <v>0</v>
      </c>
      <c r="F132" s="4">
        <v>12.503</v>
      </c>
      <c r="G132" s="4">
        <f t="shared" si="21"/>
        <v>12.503</v>
      </c>
      <c r="I132" s="1">
        <v>12.503</v>
      </c>
      <c r="J132" s="1">
        <v>-1.23</v>
      </c>
      <c r="K132" s="1">
        <v>-1.64</v>
      </c>
      <c r="L132" s="1">
        <v>-2.46</v>
      </c>
      <c r="M132" s="1">
        <v>-1.64</v>
      </c>
      <c r="N132" s="1">
        <v>-1.23</v>
      </c>
      <c r="O132" s="1">
        <v>-3.1999999999999584E-2</v>
      </c>
      <c r="P132" s="1">
        <v>-3.9999999999999591E-2</v>
      </c>
      <c r="Q132" s="1">
        <v>-7.9999999999998961E-3</v>
      </c>
      <c r="R132" s="1">
        <v>-4.8000000000000265E-3</v>
      </c>
      <c r="S132" s="1">
        <v>-3.5999999999999588E-2</v>
      </c>
      <c r="T132" s="1">
        <v>-0.82</v>
      </c>
      <c r="U132" s="1">
        <v>-0.82</v>
      </c>
      <c r="V132" s="1">
        <v>-0.82</v>
      </c>
      <c r="W132" s="1">
        <v>-1.722</v>
      </c>
    </row>
    <row r="133" spans="2:23" x14ac:dyDescent="0.25">
      <c r="B133" s="1">
        <f>B132+1</f>
        <v>2</v>
      </c>
      <c r="C133" s="1">
        <v>1.5</v>
      </c>
      <c r="D133" s="1">
        <f>0.82*C133</f>
        <v>1.23</v>
      </c>
      <c r="E133" s="1">
        <v>0.75</v>
      </c>
      <c r="F133" s="5">
        <v>0</v>
      </c>
      <c r="G133" s="4">
        <f t="shared" si="21"/>
        <v>-1.23</v>
      </c>
    </row>
    <row r="134" spans="2:23" x14ac:dyDescent="0.25">
      <c r="B134" s="1">
        <f t="shared" ref="B134:B146" si="32">B133+1</f>
        <v>3</v>
      </c>
      <c r="C134" s="1">
        <v>2</v>
      </c>
      <c r="D134" s="1">
        <f t="shared" ref="D134:D146" si="33">0.82*C134</f>
        <v>1.64</v>
      </c>
      <c r="E134" s="1">
        <v>1</v>
      </c>
      <c r="F134" s="5">
        <v>0</v>
      </c>
      <c r="G134" s="4">
        <f t="shared" si="21"/>
        <v>-1.64</v>
      </c>
    </row>
    <row r="135" spans="2:23" x14ac:dyDescent="0.25">
      <c r="B135" s="1">
        <f t="shared" si="32"/>
        <v>4</v>
      </c>
      <c r="C135" s="1">
        <v>3</v>
      </c>
      <c r="D135" s="1">
        <f t="shared" si="33"/>
        <v>2.46</v>
      </c>
      <c r="E135" s="1">
        <v>1.5</v>
      </c>
      <c r="F135" s="5">
        <v>0</v>
      </c>
      <c r="G135" s="4">
        <f t="shared" si="21"/>
        <v>-2.46</v>
      </c>
    </row>
    <row r="136" spans="2:23" x14ac:dyDescent="0.25">
      <c r="B136" s="1">
        <f t="shared" si="32"/>
        <v>5</v>
      </c>
      <c r="C136" s="1">
        <v>2</v>
      </c>
      <c r="D136" s="1">
        <f t="shared" si="33"/>
        <v>1.64</v>
      </c>
      <c r="E136" s="1">
        <v>1</v>
      </c>
      <c r="F136" s="5">
        <v>0</v>
      </c>
      <c r="G136" s="4">
        <f t="shared" si="21"/>
        <v>-1.64</v>
      </c>
    </row>
    <row r="137" spans="2:23" x14ac:dyDescent="0.25">
      <c r="B137" s="1">
        <f t="shared" si="32"/>
        <v>6</v>
      </c>
      <c r="C137" s="1">
        <v>1.5</v>
      </c>
      <c r="D137" s="1">
        <f t="shared" si="33"/>
        <v>1.23</v>
      </c>
      <c r="E137" s="1">
        <v>0.75</v>
      </c>
      <c r="F137" s="5">
        <v>0</v>
      </c>
      <c r="G137" s="4">
        <f t="shared" si="21"/>
        <v>-1.23</v>
      </c>
    </row>
    <row r="138" spans="2:23" x14ac:dyDescent="0.25">
      <c r="B138" s="1">
        <f t="shared" si="32"/>
        <v>7</v>
      </c>
      <c r="C138" s="1">
        <v>4</v>
      </c>
      <c r="D138" s="1">
        <f>0.72*C138</f>
        <v>2.88</v>
      </c>
      <c r="E138" s="1">
        <v>3.2</v>
      </c>
      <c r="F138" s="5">
        <f>0.89*E138</f>
        <v>2.8480000000000003</v>
      </c>
      <c r="G138" s="4">
        <f t="shared" si="21"/>
        <v>-3.1999999999999584E-2</v>
      </c>
    </row>
    <row r="139" spans="2:23" x14ac:dyDescent="0.25">
      <c r="B139" s="1">
        <f t="shared" si="32"/>
        <v>8</v>
      </c>
      <c r="C139" s="1">
        <v>5</v>
      </c>
      <c r="D139" s="1">
        <f t="shared" ref="D139:D142" si="34">0.72*C139</f>
        <v>3.5999999999999996</v>
      </c>
      <c r="E139" s="1">
        <v>4</v>
      </c>
      <c r="F139" s="5">
        <f t="shared" ref="F139:F142" si="35">0.89*E139</f>
        <v>3.56</v>
      </c>
      <c r="G139" s="4">
        <f t="shared" si="21"/>
        <v>-3.9999999999999591E-2</v>
      </c>
    </row>
    <row r="140" spans="2:23" x14ac:dyDescent="0.25">
      <c r="B140" s="1">
        <f t="shared" si="32"/>
        <v>9</v>
      </c>
      <c r="C140" s="1">
        <v>1</v>
      </c>
      <c r="D140" s="1">
        <f t="shared" si="34"/>
        <v>0.72</v>
      </c>
      <c r="E140" s="1">
        <v>0.8</v>
      </c>
      <c r="F140" s="5">
        <f t="shared" si="35"/>
        <v>0.71200000000000008</v>
      </c>
      <c r="G140" s="4">
        <f t="shared" si="21"/>
        <v>-7.9999999999998961E-3</v>
      </c>
    </row>
    <row r="141" spans="2:23" x14ac:dyDescent="0.25">
      <c r="B141" s="1">
        <f t="shared" si="32"/>
        <v>10</v>
      </c>
      <c r="C141" s="1">
        <v>0.6</v>
      </c>
      <c r="D141" s="1">
        <f t="shared" si="34"/>
        <v>0.432</v>
      </c>
      <c r="E141" s="1">
        <v>0.48</v>
      </c>
      <c r="F141" s="5">
        <f t="shared" si="35"/>
        <v>0.42719999999999997</v>
      </c>
      <c r="G141" s="4">
        <f t="shared" si="21"/>
        <v>-4.8000000000000265E-3</v>
      </c>
    </row>
    <row r="142" spans="2:23" x14ac:dyDescent="0.25">
      <c r="B142" s="1">
        <f t="shared" si="32"/>
        <v>11</v>
      </c>
      <c r="C142" s="1">
        <v>4.5</v>
      </c>
      <c r="D142" s="1">
        <f t="shared" si="34"/>
        <v>3.2399999999999998</v>
      </c>
      <c r="E142" s="1">
        <v>3.6</v>
      </c>
      <c r="F142" s="5">
        <f t="shared" si="35"/>
        <v>3.2040000000000002</v>
      </c>
      <c r="G142" s="4">
        <f t="shared" si="21"/>
        <v>-3.5999999999999588E-2</v>
      </c>
    </row>
    <row r="143" spans="2:23" x14ac:dyDescent="0.25">
      <c r="B143" s="1">
        <f t="shared" si="32"/>
        <v>12</v>
      </c>
      <c r="C143" s="1">
        <v>1</v>
      </c>
      <c r="D143" s="1">
        <f t="shared" si="33"/>
        <v>0.82</v>
      </c>
      <c r="E143" s="1">
        <v>0.5</v>
      </c>
      <c r="F143" s="5">
        <v>0</v>
      </c>
      <c r="G143" s="4">
        <f t="shared" si="21"/>
        <v>-0.82</v>
      </c>
    </row>
    <row r="144" spans="2:23" x14ac:dyDescent="0.25">
      <c r="B144" s="1">
        <f t="shared" si="32"/>
        <v>13</v>
      </c>
      <c r="C144" s="1">
        <v>1</v>
      </c>
      <c r="D144" s="1">
        <f t="shared" si="33"/>
        <v>0.82</v>
      </c>
      <c r="E144" s="1">
        <v>0.5</v>
      </c>
      <c r="F144" s="5">
        <v>0</v>
      </c>
      <c r="G144" s="4">
        <f t="shared" si="21"/>
        <v>-0.82</v>
      </c>
    </row>
    <row r="145" spans="1:7" x14ac:dyDescent="0.25">
      <c r="B145" s="1">
        <f t="shared" si="32"/>
        <v>14</v>
      </c>
      <c r="C145" s="1">
        <v>1</v>
      </c>
      <c r="D145" s="1">
        <f t="shared" si="33"/>
        <v>0.82</v>
      </c>
      <c r="E145" s="1">
        <v>0.5</v>
      </c>
      <c r="F145" s="5">
        <v>0</v>
      </c>
      <c r="G145" s="4">
        <f t="shared" si="21"/>
        <v>-0.82</v>
      </c>
    </row>
    <row r="146" spans="1:7" x14ac:dyDescent="0.25">
      <c r="B146" s="1">
        <f t="shared" si="32"/>
        <v>15</v>
      </c>
      <c r="C146" s="1">
        <v>2.1</v>
      </c>
      <c r="D146" s="1">
        <f t="shared" si="33"/>
        <v>1.722</v>
      </c>
      <c r="E146" s="1">
        <v>1.05</v>
      </c>
      <c r="F146" s="5">
        <v>0</v>
      </c>
      <c r="G146" s="4">
        <f t="shared" si="21"/>
        <v>-1.722</v>
      </c>
    </row>
    <row r="147" spans="1:7" x14ac:dyDescent="0.25">
      <c r="D147" s="1">
        <f t="shared" ref="D147" si="36">SUM(D132:D146)</f>
        <v>23.254000000000001</v>
      </c>
      <c r="E147" s="1"/>
      <c r="F147" s="4">
        <f t="shared" ref="F147" si="37">SUM(F132:F146)</f>
        <v>23.254200000000001</v>
      </c>
      <c r="G147" s="5"/>
    </row>
    <row r="150" spans="1:7" x14ac:dyDescent="0.25">
      <c r="A150" t="s">
        <v>19</v>
      </c>
    </row>
    <row r="151" spans="1:7" x14ac:dyDescent="0.25">
      <c r="A151">
        <v>1</v>
      </c>
      <c r="B151">
        <v>15.45</v>
      </c>
      <c r="C151" s="5">
        <f>B151*1.05</f>
        <v>16.2225</v>
      </c>
      <c r="D151" s="1"/>
    </row>
    <row r="152" spans="1:7" x14ac:dyDescent="0.25">
      <c r="A152">
        <v>2</v>
      </c>
      <c r="B152">
        <v>7.49</v>
      </c>
      <c r="C152" s="5">
        <f t="shared" ref="C152:C164" si="38">B152*1.05</f>
        <v>7.8645000000000005</v>
      </c>
      <c r="D152" s="1"/>
    </row>
    <row r="153" spans="1:7" x14ac:dyDescent="0.25">
      <c r="A153">
        <v>3</v>
      </c>
      <c r="B153">
        <v>2.64</v>
      </c>
      <c r="C153" s="5">
        <f t="shared" si="38"/>
        <v>2.7720000000000002</v>
      </c>
      <c r="D153" s="1"/>
    </row>
    <row r="154" spans="1:7" x14ac:dyDescent="0.25">
      <c r="A154">
        <v>4</v>
      </c>
      <c r="B154">
        <v>3.09</v>
      </c>
      <c r="C154" s="5">
        <f t="shared" si="38"/>
        <v>3.2444999999999999</v>
      </c>
      <c r="D154" s="1"/>
    </row>
    <row r="155" spans="1:7" x14ac:dyDescent="0.25">
      <c r="A155">
        <v>5</v>
      </c>
      <c r="B155">
        <v>1.32</v>
      </c>
      <c r="C155" s="5">
        <f t="shared" si="38"/>
        <v>1.3860000000000001</v>
      </c>
      <c r="D155" s="1"/>
    </row>
    <row r="156" spans="1:7" x14ac:dyDescent="0.25">
      <c r="A156">
        <v>6</v>
      </c>
      <c r="B156">
        <v>5.07</v>
      </c>
      <c r="C156" s="5">
        <f t="shared" si="38"/>
        <v>5.3235000000000001</v>
      </c>
      <c r="D156" s="1"/>
    </row>
    <row r="157" spans="1:7" x14ac:dyDescent="0.25">
      <c r="A157">
        <v>7</v>
      </c>
      <c r="B157">
        <v>3.39</v>
      </c>
      <c r="C157" s="5">
        <f t="shared" si="38"/>
        <v>3.5595000000000003</v>
      </c>
      <c r="D157" s="1"/>
    </row>
    <row r="158" spans="1:7" x14ac:dyDescent="0.25">
      <c r="A158">
        <v>8</v>
      </c>
      <c r="B158">
        <v>0.34</v>
      </c>
      <c r="C158" s="5">
        <v>0.5</v>
      </c>
      <c r="D158" s="1"/>
    </row>
    <row r="159" spans="1:7" x14ac:dyDescent="0.25">
      <c r="A159">
        <v>9</v>
      </c>
      <c r="B159">
        <v>0.2</v>
      </c>
      <c r="C159" s="5">
        <v>0.5</v>
      </c>
      <c r="D159" s="1"/>
    </row>
    <row r="160" spans="1:7" x14ac:dyDescent="0.25">
      <c r="A160">
        <v>10</v>
      </c>
      <c r="B160">
        <v>1.51</v>
      </c>
      <c r="C160" s="5">
        <f t="shared" si="38"/>
        <v>1.5855000000000001</v>
      </c>
      <c r="D160" s="1"/>
    </row>
    <row r="161" spans="1:4" x14ac:dyDescent="0.25">
      <c r="A161">
        <v>11</v>
      </c>
      <c r="B161">
        <v>4.49</v>
      </c>
      <c r="C161" s="5">
        <f t="shared" si="38"/>
        <v>4.7145000000000001</v>
      </c>
      <c r="D161" s="1"/>
    </row>
    <row r="162" spans="1:4" x14ac:dyDescent="0.25">
      <c r="A162">
        <v>12</v>
      </c>
      <c r="B162">
        <v>0.88</v>
      </c>
      <c r="C162" s="5">
        <f t="shared" si="38"/>
        <v>0.92400000000000004</v>
      </c>
      <c r="D162" s="1"/>
    </row>
    <row r="163" spans="1:4" x14ac:dyDescent="0.25">
      <c r="A163">
        <v>13</v>
      </c>
      <c r="B163">
        <v>2.73</v>
      </c>
      <c r="C163" s="5">
        <f t="shared" si="38"/>
        <v>2.8665000000000003</v>
      </c>
      <c r="D163" s="1"/>
    </row>
    <row r="164" spans="1:4" x14ac:dyDescent="0.25">
      <c r="A164">
        <v>14</v>
      </c>
      <c r="B164">
        <v>1.85</v>
      </c>
      <c r="C164" s="5">
        <f t="shared" si="38"/>
        <v>1.9425000000000001</v>
      </c>
      <c r="D164" s="1"/>
    </row>
    <row r="165" spans="1:4" x14ac:dyDescent="0.25">
      <c r="D165" s="1"/>
    </row>
  </sheetData>
  <sortState xmlns:xlrd2="http://schemas.microsoft.com/office/spreadsheetml/2017/richdata2" ref="A2:H25">
    <sortCondition ref="A2:A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Livadiotis</dc:creator>
  <cp:lastModifiedBy>Stelios Livadiotis</cp:lastModifiedBy>
  <dcterms:created xsi:type="dcterms:W3CDTF">2021-06-23T08:34:59Z</dcterms:created>
  <dcterms:modified xsi:type="dcterms:W3CDTF">2021-06-28T19:19:13Z</dcterms:modified>
</cp:coreProperties>
</file>