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s\GitHub\Human1_RPE-PR\rxn_bounds\"/>
    </mc:Choice>
  </mc:AlternateContent>
  <xr:revisionPtr revIDLastSave="0" documentId="13_ncr:1_{2637F4D4-9684-47CA-A7D2-899B761D50E8}" xr6:coauthVersionLast="47" xr6:coauthVersionMax="47" xr10:uidLastSave="{00000000-0000-0000-0000-000000000000}"/>
  <bookViews>
    <workbookView xWindow="-132" yWindow="-132" windowWidth="23304" windowHeight="13944" xr2:uid="{3703D977-C001-4D79-B34C-F501257B57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7" i="1" l="1"/>
  <c r="C27" i="1"/>
  <c r="B27" i="1"/>
  <c r="AC27" i="1"/>
  <c r="AA27" i="1"/>
  <c r="C25" i="1" l="1"/>
  <c r="G25" i="1"/>
  <c r="AA25" i="1"/>
  <c r="AC25" i="1" s="1"/>
  <c r="AE25" i="1" s="1"/>
  <c r="B25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22" i="1"/>
  <c r="C22" i="1"/>
  <c r="C23" i="1"/>
  <c r="C24" i="1"/>
  <c r="C26" i="1"/>
  <c r="C2" i="1"/>
  <c r="AE5" i="1"/>
  <c r="B5" i="1" s="1"/>
  <c r="AA10" i="1"/>
  <c r="AC10" i="1" s="1"/>
  <c r="AA11" i="1"/>
  <c r="AC11" i="1" s="1"/>
  <c r="AE11" i="1" s="1"/>
  <c r="B11" i="1" s="1"/>
  <c r="AA12" i="1"/>
  <c r="AC12" i="1" s="1"/>
  <c r="AE12" i="1" s="1"/>
  <c r="B12" i="1" s="1"/>
  <c r="AA13" i="1"/>
  <c r="AC13" i="1" s="1"/>
  <c r="AE13" i="1" s="1"/>
  <c r="B13" i="1" s="1"/>
  <c r="AA14" i="1"/>
  <c r="AC14" i="1" s="1"/>
  <c r="AE14" i="1" s="1"/>
  <c r="B14" i="1" s="1"/>
  <c r="AA15" i="1"/>
  <c r="AC15" i="1" s="1"/>
  <c r="AE15" i="1" s="1"/>
  <c r="B15" i="1" s="1"/>
  <c r="AA16" i="1"/>
  <c r="AC16" i="1" s="1"/>
  <c r="AE16" i="1" s="1"/>
  <c r="B16" i="1" s="1"/>
  <c r="AA17" i="1"/>
  <c r="AC17" i="1" s="1"/>
  <c r="AE17" i="1" s="1"/>
  <c r="B17" i="1" s="1"/>
  <c r="AA18" i="1"/>
  <c r="AC18" i="1" s="1"/>
  <c r="AE18" i="1" s="1"/>
  <c r="B18" i="1" s="1"/>
  <c r="AA19" i="1"/>
  <c r="AC19" i="1" s="1"/>
  <c r="AE19" i="1" s="1"/>
  <c r="B19" i="1" s="1"/>
  <c r="AA20" i="1"/>
  <c r="AC20" i="1" s="1"/>
  <c r="AA21" i="1"/>
  <c r="AC21" i="1" s="1"/>
  <c r="AA22" i="1"/>
  <c r="AC22" i="1" s="1"/>
  <c r="AE22" i="1" s="1"/>
  <c r="AA23" i="1"/>
  <c r="AC23" i="1" s="1"/>
  <c r="AA24" i="1"/>
  <c r="AC24" i="1" s="1"/>
  <c r="AA26" i="1"/>
  <c r="AC26" i="1" s="1"/>
  <c r="AA3" i="1"/>
  <c r="AC3" i="1" s="1"/>
  <c r="AA4" i="1"/>
  <c r="AC4" i="1" s="1"/>
  <c r="AA5" i="1"/>
  <c r="AC5" i="1" s="1"/>
  <c r="AA6" i="1"/>
  <c r="AA7" i="1"/>
  <c r="AC7" i="1" s="1"/>
  <c r="AE7" i="1" s="1"/>
  <c r="B7" i="1" s="1"/>
  <c r="AA8" i="1"/>
  <c r="AC8" i="1" s="1"/>
  <c r="AE8" i="1" s="1"/>
  <c r="B8" i="1" s="1"/>
  <c r="AA9" i="1"/>
  <c r="AC9" i="1" s="1"/>
  <c r="AE9" i="1" s="1"/>
  <c r="B9" i="1" s="1"/>
  <c r="AA2" i="1"/>
  <c r="AC2" i="1" s="1"/>
  <c r="AE4" i="1"/>
  <c r="B4" i="1" s="1"/>
  <c r="G4" i="1"/>
  <c r="G26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AE2" i="1"/>
  <c r="B2" i="1" s="1"/>
  <c r="G2" i="1"/>
  <c r="AE3" i="1"/>
  <c r="B3" i="1" s="1"/>
  <c r="G3" i="1"/>
  <c r="G5" i="1"/>
  <c r="AC6" i="1" l="1"/>
  <c r="AE6" i="1" s="1"/>
  <c r="B6" i="1" s="1"/>
  <c r="AE26" i="1"/>
  <c r="B26" i="1" s="1"/>
  <c r="AE24" i="1"/>
  <c r="B24" i="1" s="1"/>
  <c r="AE23" i="1"/>
  <c r="B23" i="1" s="1"/>
  <c r="AE21" i="1"/>
  <c r="B21" i="1" s="1"/>
  <c r="AE20" i="1"/>
  <c r="B20" i="1" s="1"/>
  <c r="AE10" i="1"/>
  <c r="B10" i="1" s="1"/>
</calcChain>
</file>

<file path=xl/sharedStrings.xml><?xml version="1.0" encoding="utf-8"?>
<sst xmlns="http://schemas.openxmlformats.org/spreadsheetml/2006/main" count="316" uniqueCount="213">
  <si>
    <t>MAR09047_RPE</t>
  </si>
  <si>
    <t>MAR09048_RPE</t>
  </si>
  <si>
    <t>MAR09034_RPE</t>
  </si>
  <si>
    <t>MAR09135_RPE</t>
  </si>
  <si>
    <t>MAR09063_RPE</t>
  </si>
  <si>
    <t>MAR09061_RPE</t>
  </si>
  <si>
    <t>MAR09067_RPE</t>
  </si>
  <si>
    <t>MAR09041_RPE</t>
  </si>
  <si>
    <t>MAR09046_RPE</t>
  </si>
  <si>
    <t>MAR09068_RPE</t>
  </si>
  <si>
    <t>MAR09044_RPE</t>
  </si>
  <si>
    <t>MAR09069_RPE</t>
  </si>
  <si>
    <t>MAR09040_RPE</t>
  </si>
  <si>
    <t>MAR09038_RPE</t>
  </si>
  <si>
    <t>MAR09066_RPE</t>
  </si>
  <si>
    <t>MAR09064_RPE</t>
  </si>
  <si>
    <t>MAR09039_RPE</t>
  </si>
  <si>
    <t>MAR09043_RPE</t>
  </si>
  <si>
    <t>MAR09065_RPE</t>
  </si>
  <si>
    <t>MAR09045_RPE</t>
  </si>
  <si>
    <t>MAR09071_RPE</t>
  </si>
  <si>
    <t>MAR09062_RPE</t>
  </si>
  <si>
    <t>MAR09042_RPE</t>
  </si>
  <si>
    <t>MAR09070_RPE</t>
  </si>
  <si>
    <t>Name</t>
  </si>
  <si>
    <t>HMDB symbol</t>
  </si>
  <si>
    <t>Concentration (mol L-1)</t>
  </si>
  <si>
    <t>Concentration (mM)</t>
  </si>
  <si>
    <t>cell</t>
  </si>
  <si>
    <t>lb</t>
  </si>
  <si>
    <t>ub</t>
  </si>
  <si>
    <t>kegg.reaction</t>
  </si>
  <si>
    <t>sbo</t>
  </si>
  <si>
    <t>bigg.reaction</t>
  </si>
  <si>
    <t>vmhreaction</t>
  </si>
  <si>
    <t>rhea</t>
  </si>
  <si>
    <t>metanetx.reaction</t>
  </si>
  <si>
    <t>tcdb</t>
  </si>
  <si>
    <t>reactome</t>
  </si>
  <si>
    <t>name</t>
  </si>
  <si>
    <t>subsystem</t>
  </si>
  <si>
    <t>reaction</t>
  </si>
  <si>
    <t>met_IDs</t>
  </si>
  <si>
    <t>GPR</t>
  </si>
  <si>
    <t>ratio [glucose]/[x]</t>
  </si>
  <si>
    <t xml:space="preserve">glucose flux * ratio </t>
  </si>
  <si>
    <t>Water</t>
  </si>
  <si>
    <t>HMDB0002111</t>
  </si>
  <si>
    <t>RPE</t>
  </si>
  <si>
    <t>SBO:0000627</t>
  </si>
  <si>
    <t>EX_h2o_e</t>
  </si>
  <si>
    <t>EX_h2o[e]</t>
  </si>
  <si>
    <t>Exchange/demand reactions</t>
  </si>
  <si>
    <t>H2O[e_RPE] --&gt;</t>
  </si>
  <si>
    <t xml:space="preserve">MAM02040e_RPE --&gt; </t>
  </si>
  <si>
    <t>Oxygen</t>
  </si>
  <si>
    <t>HMDB0001377</t>
  </si>
  <si>
    <t>EX_o2_e</t>
  </si>
  <si>
    <t>EX_o2[e]</t>
  </si>
  <si>
    <t>O2[e_RPE] --&gt;</t>
  </si>
  <si>
    <t xml:space="preserve">MAM02630e_RPE --&gt; </t>
  </si>
  <si>
    <t>D-Glucose</t>
  </si>
  <si>
    <t>HMDB0000122</t>
  </si>
  <si>
    <t>EX_glc__D_e</t>
  </si>
  <si>
    <t>EX_glc_D[e]</t>
  </si>
  <si>
    <t>glucose[e_RPE] --&gt;</t>
  </si>
  <si>
    <t xml:space="preserve">MAM01965e_RPE --&gt; </t>
  </si>
  <si>
    <t>L-Lactic acid</t>
  </si>
  <si>
    <t>HMDB0000190</t>
  </si>
  <si>
    <t>EX_lac__L_e</t>
  </si>
  <si>
    <t>EX_lac_L[e]</t>
  </si>
  <si>
    <t>L-lactate[e_RPE] --&gt;</t>
  </si>
  <si>
    <t xml:space="preserve">MAM02403e_RPE --&gt; </t>
  </si>
  <si>
    <t>L-Glutamine</t>
  </si>
  <si>
    <t>HMDB0000641</t>
  </si>
  <si>
    <t>EX_gln__L_e</t>
  </si>
  <si>
    <t>EX_gln_L[e]</t>
  </si>
  <si>
    <t>glutamine[e_RPE] --&gt;</t>
  </si>
  <si>
    <t xml:space="preserve">MAM01975e_RPE --&gt; </t>
  </si>
  <si>
    <t>L-Alanine</t>
  </si>
  <si>
    <t>HMDB0000161</t>
  </si>
  <si>
    <t>EX_ala__L_e</t>
  </si>
  <si>
    <t>EX_ala_L[e]</t>
  </si>
  <si>
    <t>alanine[e_RPE] --&gt;</t>
  </si>
  <si>
    <t xml:space="preserve">MAM01307e_RPE --&gt; </t>
  </si>
  <si>
    <t>Glycine</t>
  </si>
  <si>
    <t>HMDB0000123</t>
  </si>
  <si>
    <t>EX_gly_e</t>
  </si>
  <si>
    <t>EX_gly[e]</t>
  </si>
  <si>
    <t>glycine[e_RPE] --&gt;</t>
  </si>
  <si>
    <t xml:space="preserve">MAM01986e_RPE --&gt; </t>
  </si>
  <si>
    <t>L-Lysine</t>
  </si>
  <si>
    <t>HMDB0000182</t>
  </si>
  <si>
    <t>EX_lys__L_e</t>
  </si>
  <si>
    <t>EX_lys_L[e]</t>
  </si>
  <si>
    <t>lysine[e_RPE] --&gt;</t>
  </si>
  <si>
    <t xml:space="preserve">MAM02426e_RPE --&gt; </t>
  </si>
  <si>
    <t>L-Valine</t>
  </si>
  <si>
    <t>HMDB0000883</t>
  </si>
  <si>
    <t>EX_val__L_e</t>
  </si>
  <si>
    <t>EX_val_L[e]</t>
  </si>
  <si>
    <t>valine[e_RPE] --&gt;</t>
  </si>
  <si>
    <t xml:space="preserve">MAM03135e_RPE --&gt; </t>
  </si>
  <si>
    <t>L-Proline</t>
  </si>
  <si>
    <t>HMDB0000162</t>
  </si>
  <si>
    <t>EX_pro__L_e</t>
  </si>
  <si>
    <t>EX_pro_L[e]</t>
  </si>
  <si>
    <t>proline[e_RPE] --&gt;</t>
  </si>
  <si>
    <t xml:space="preserve">MAM02770e_RPE --&gt; </t>
  </si>
  <si>
    <t>L-Threonine</t>
  </si>
  <si>
    <t>HMDB0000167</t>
  </si>
  <si>
    <t>EX_thr__L_e</t>
  </si>
  <si>
    <t>EX_thr_L[e]</t>
  </si>
  <si>
    <t>threonine[e_RPE] --&gt;</t>
  </si>
  <si>
    <t xml:space="preserve">MAM02993e_RPE --&gt; </t>
  </si>
  <si>
    <t>L-Serine</t>
  </si>
  <si>
    <t>HMDB0000187</t>
  </si>
  <si>
    <t>EX_ser__L_e</t>
  </si>
  <si>
    <t>EX_ser_L[e]</t>
  </si>
  <si>
    <t>serine[e_RPE] --&gt;</t>
  </si>
  <si>
    <t xml:space="preserve">MAM02896e_RPE --&gt; </t>
  </si>
  <si>
    <t>L-Leucine</t>
  </si>
  <si>
    <t>HMDB0000687</t>
  </si>
  <si>
    <t>EX_leu__L_e</t>
  </si>
  <si>
    <t>EX_leu_L[e]</t>
  </si>
  <si>
    <t>leucine[e_RPE] --&gt;</t>
  </si>
  <si>
    <t xml:space="preserve">MAM02360e_RPE --&gt; </t>
  </si>
  <si>
    <t>L-Histidine</t>
  </si>
  <si>
    <t>HMDB0000177</t>
  </si>
  <si>
    <t>EX_his__L_e</t>
  </si>
  <si>
    <t>EX_his_L[e]</t>
  </si>
  <si>
    <t>histidine[e_RPE] --&gt;</t>
  </si>
  <si>
    <t xml:space="preserve">MAM02125e_RPE --&gt; </t>
  </si>
  <si>
    <t>L-Arginine</t>
  </si>
  <si>
    <t>HMDB0000517</t>
  </si>
  <si>
    <t>EX_arg__L_e</t>
  </si>
  <si>
    <t>EX_arg_L[e]</t>
  </si>
  <si>
    <t>arginine[e_RPE] --&gt;</t>
  </si>
  <si>
    <t xml:space="preserve">MAM01365e_RPE --&gt; </t>
  </si>
  <si>
    <t>L-Tyrosine</t>
  </si>
  <si>
    <t>HMDB0000158</t>
  </si>
  <si>
    <t>EX_tyr__L_e</t>
  </si>
  <si>
    <t>EX_tyr_L[e]</t>
  </si>
  <si>
    <t>tyrosine[e_RPE] --&gt;</t>
  </si>
  <si>
    <t xml:space="preserve">MAM03101e_RPE --&gt; </t>
  </si>
  <si>
    <t>EX_ile__L_e</t>
  </si>
  <si>
    <t>EX_ile_L[e]</t>
  </si>
  <si>
    <t>isoleucine[e_RPE] --&gt;</t>
  </si>
  <si>
    <t xml:space="preserve">MAM02184e_RPE --&gt; </t>
  </si>
  <si>
    <t>L-Phenylalanine</t>
  </si>
  <si>
    <t>HMDB0000159</t>
  </si>
  <si>
    <t>EX_phe__L_e</t>
  </si>
  <si>
    <t>EX_phe_L[e]</t>
  </si>
  <si>
    <t>phenylalanine[e_RPE] --&gt;</t>
  </si>
  <si>
    <t xml:space="preserve">MAM02724e_RPE --&gt; </t>
  </si>
  <si>
    <t>L-Cysteine</t>
  </si>
  <si>
    <t>HMDB0000574</t>
  </si>
  <si>
    <t>EX_cys__L_e</t>
  </si>
  <si>
    <t>EX_cys_L[e]</t>
  </si>
  <si>
    <t>cysteine[e_RPE] --&gt;</t>
  </si>
  <si>
    <t xml:space="preserve">MAM01628e_RPE --&gt; </t>
  </si>
  <si>
    <t>L-Tryptophan</t>
  </si>
  <si>
    <t>HMDB0000929</t>
  </si>
  <si>
    <t>EX_trp__L_e</t>
  </si>
  <si>
    <t>EX_trp_L[e]</t>
  </si>
  <si>
    <t>tryptophan[e_RPE] --&gt;</t>
  </si>
  <si>
    <t xml:space="preserve">MAM03089e_RPE --&gt; </t>
  </si>
  <si>
    <t>L-Glutamic acid</t>
  </si>
  <si>
    <t>HMDB0000148</t>
  </si>
  <si>
    <t>EX_glu__L_e</t>
  </si>
  <si>
    <t>EX_glu_L[e]</t>
  </si>
  <si>
    <t>glutamate[e_RPE] --&gt;</t>
  </si>
  <si>
    <t xml:space="preserve">MAM01974e_RPE --&gt; </t>
  </si>
  <si>
    <t>L-Asparagine</t>
  </si>
  <si>
    <t>HMDB0000168</t>
  </si>
  <si>
    <t>EX_asn__L_e</t>
  </si>
  <si>
    <t>EX_asn_L[e]</t>
  </si>
  <si>
    <t>asparagine[e_RPE] --&gt;</t>
  </si>
  <si>
    <t xml:space="preserve">MAM01369e_RPE --&gt; </t>
  </si>
  <si>
    <t>L-Methionine</t>
  </si>
  <si>
    <t>HMDB0000696</t>
  </si>
  <si>
    <t>EX_met__L_e</t>
  </si>
  <si>
    <t>EX_met_L[e]</t>
  </si>
  <si>
    <t>methionine[e_RPE] --&gt;</t>
  </si>
  <si>
    <t xml:space="preserve">MAM02471e_RPE --&gt; </t>
  </si>
  <si>
    <t>L-Aspartic acid</t>
  </si>
  <si>
    <t>HMDB0000191</t>
  </si>
  <si>
    <t>EX_asp__L_e</t>
  </si>
  <si>
    <t>EX_asp_L[e]</t>
  </si>
  <si>
    <t>aspartate[e_RPE] --&gt;</t>
  </si>
  <si>
    <t xml:space="preserve">MAM01370e_RPE --&gt; </t>
  </si>
  <si>
    <t>Selenomethionine</t>
  </si>
  <si>
    <t>HMDB0003966</t>
  </si>
  <si>
    <t>MAR11961_RPE</t>
  </si>
  <si>
    <t>EX_selmeth[e]</t>
  </si>
  <si>
    <t>Exchange of Selenomethionine</t>
  </si>
  <si>
    <t>selenomethionine[e_RPE] --&gt;</t>
  </si>
  <si>
    <t xml:space="preserve">MAM02891e_RPE --&gt; </t>
  </si>
  <si>
    <t>ec-code</t>
  </si>
  <si>
    <r>
      <t>flux pmol/s/mm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</t>
    </r>
  </si>
  <si>
    <t>lower bound</t>
  </si>
  <si>
    <t>upper bound</t>
  </si>
  <si>
    <t>L-Isoleucine</t>
  </si>
  <si>
    <t>HMDB0000172</t>
  </si>
  <si>
    <t>id</t>
  </si>
  <si>
    <t>lipid pool</t>
  </si>
  <si>
    <t>MAR09089_RPE</t>
  </si>
  <si>
    <t>EX_apoC_Lys[e]</t>
  </si>
  <si>
    <t>phospholipids extracellular pool[e_RPE] --&gt;</t>
  </si>
  <si>
    <t xml:space="preserve">MAM02740e_RPE --&gt; </t>
  </si>
  <si>
    <t>MAR11983_RPE</t>
  </si>
  <si>
    <t>MAR11984_RPE</t>
  </si>
  <si>
    <t>MAR11985_RPE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</si>
</sst>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11" fontId="0" fillId="0" borderId="1" xfId="0" applyNumberFormat="1" applyBorder="1"/>
    <xf numFmtId="2" fontId="0" fillId="0" borderId="0" xfId="0" applyNumberFormat="1"/>
    <xf numFmtId="164" fontId="0" fillId="0" borderId="0" xfId="0" applyNumberFormat="1"/>
    <xf numFmtId="11" fontId="1" fillId="0" borderId="1" xfId="0" applyNumberFormat="1" applyFont="1" applyBorder="1"/>
    <xf numFmtId="0" fontId="0" fillId="3" borderId="1" xfId="0" applyFill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DE1D-BC4E-46ED-AFD4-8596B5B531FB}">
  <dimension ref="A1:AF30"/>
  <sheetViews>
    <sheetView tabSelected="1" zoomScale="85" zoomScaleNormal="85" workbookViewId="0">
      <selection activeCell="C31" sqref="C31"/>
    </sheetView>
  </sheetViews>
  <sheetFormatPr defaultRowHeight="14.4" x14ac:dyDescent="0.3"/>
  <cols>
    <col min="1" max="2" width="13.44140625" customWidth="1"/>
    <col min="4" max="4" width="27.88671875" customWidth="1"/>
    <col min="7" max="7" width="23.21875" customWidth="1"/>
    <col min="17" max="21" width="2.109375" customWidth="1"/>
    <col min="23" max="23" width="33.77734375" customWidth="1"/>
    <col min="25" max="25" width="10" customWidth="1"/>
    <col min="26" max="26" width="5" customWidth="1"/>
    <col min="27" max="27" width="21.77734375" customWidth="1"/>
    <col min="28" max="28" width="9.6640625" bestFit="1" customWidth="1"/>
    <col min="29" max="29" width="13.77734375" customWidth="1"/>
    <col min="31" max="31" width="12.6640625" bestFit="1" customWidth="1"/>
  </cols>
  <sheetData>
    <row r="1" spans="1:32" ht="43.2" x14ac:dyDescent="0.3">
      <c r="A1" s="1" t="s">
        <v>204</v>
      </c>
      <c r="B1" s="1" t="s">
        <v>29</v>
      </c>
      <c r="C1" t="s">
        <v>30</v>
      </c>
      <c r="D1" s="4" t="s">
        <v>24</v>
      </c>
      <c r="E1" s="4" t="s">
        <v>25</v>
      </c>
      <c r="F1" s="5" t="s">
        <v>26</v>
      </c>
      <c r="G1" s="5" t="s">
        <v>27</v>
      </c>
      <c r="H1" s="1"/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198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/>
      <c r="AA1" s="1" t="s">
        <v>44</v>
      </c>
      <c r="AB1" s="1" t="s">
        <v>199</v>
      </c>
      <c r="AC1" s="1" t="s">
        <v>45</v>
      </c>
      <c r="AD1" s="1"/>
      <c r="AE1" s="1" t="s">
        <v>200</v>
      </c>
      <c r="AF1" s="1" t="s">
        <v>201</v>
      </c>
    </row>
    <row r="2" spans="1:32" x14ac:dyDescent="0.3">
      <c r="A2" s="1" t="s">
        <v>2</v>
      </c>
      <c r="B2" s="1">
        <f>AE2</f>
        <v>-2.6223420185684301</v>
      </c>
      <c r="C2" s="1">
        <f>AF2</f>
        <v>1000</v>
      </c>
      <c r="D2" s="4" t="s">
        <v>61</v>
      </c>
      <c r="E2" s="4" t="s">
        <v>62</v>
      </c>
      <c r="F2" s="10">
        <v>4.6439999999999997E-3</v>
      </c>
      <c r="G2" s="8">
        <f>F2*1000</f>
        <v>4.6440000000000001</v>
      </c>
      <c r="H2" s="1" t="s">
        <v>2</v>
      </c>
      <c r="I2" s="1" t="s">
        <v>48</v>
      </c>
      <c r="J2" s="1">
        <v>0</v>
      </c>
      <c r="K2" s="1">
        <v>1000</v>
      </c>
      <c r="L2" s="1"/>
      <c r="M2" s="1" t="s">
        <v>49</v>
      </c>
      <c r="N2" s="1" t="s">
        <v>63</v>
      </c>
      <c r="O2" s="1" t="s">
        <v>64</v>
      </c>
      <c r="P2" s="1"/>
      <c r="Q2" s="1"/>
      <c r="R2" s="1"/>
      <c r="S2" s="1"/>
      <c r="T2" s="1"/>
      <c r="U2" s="1"/>
      <c r="V2" s="1" t="s">
        <v>52</v>
      </c>
      <c r="W2" s="1" t="s">
        <v>65</v>
      </c>
      <c r="X2" s="1" t="s">
        <v>66</v>
      </c>
      <c r="Y2" s="1"/>
      <c r="Z2" s="1"/>
      <c r="AA2" s="9">
        <f t="shared" ref="AA2:AA27" si="0">F2/$F$2</f>
        <v>1</v>
      </c>
      <c r="AB2" s="1">
        <v>-2.6223420185684301</v>
      </c>
      <c r="AC2" s="1">
        <f t="shared" ref="AC2:AC27" si="1">AA2*$AB$2</f>
        <v>-2.6223420185684301</v>
      </c>
      <c r="AD2" s="1"/>
      <c r="AE2" s="1">
        <f>AB2</f>
        <v>-2.6223420185684301</v>
      </c>
      <c r="AF2">
        <v>1000</v>
      </c>
    </row>
    <row r="3" spans="1:32" x14ac:dyDescent="0.3">
      <c r="A3" t="s">
        <v>1</v>
      </c>
      <c r="B3" s="1">
        <f t="shared" ref="B3:B30" si="2">AE3</f>
        <v>-2.2000000000000002</v>
      </c>
      <c r="C3" s="1">
        <f t="shared" ref="C3:C30" si="3">AF3</f>
        <v>1000</v>
      </c>
      <c r="D3" s="6" t="s">
        <v>55</v>
      </c>
      <c r="E3" s="6" t="s">
        <v>56</v>
      </c>
      <c r="F3" s="7">
        <v>6.96E-3</v>
      </c>
      <c r="G3" s="8">
        <f t="shared" ref="G3:G24" si="4">F3*1000</f>
        <v>6.96</v>
      </c>
      <c r="H3" t="s">
        <v>1</v>
      </c>
      <c r="I3" t="s">
        <v>48</v>
      </c>
      <c r="J3">
        <v>0</v>
      </c>
      <c r="K3">
        <v>1000</v>
      </c>
      <c r="M3" t="s">
        <v>49</v>
      </c>
      <c r="N3" t="s">
        <v>57</v>
      </c>
      <c r="O3" t="s">
        <v>58</v>
      </c>
      <c r="V3" t="s">
        <v>52</v>
      </c>
      <c r="W3" t="s">
        <v>59</v>
      </c>
      <c r="X3" t="s">
        <v>60</v>
      </c>
      <c r="AA3" s="9">
        <f t="shared" si="0"/>
        <v>1.4987080103359174</v>
      </c>
      <c r="AB3" s="1">
        <v>-2.2000000000000002</v>
      </c>
      <c r="AC3" s="1">
        <f t="shared" si="1"/>
        <v>-3.9301249890689651</v>
      </c>
      <c r="AE3" s="1">
        <f>AB3</f>
        <v>-2.2000000000000002</v>
      </c>
      <c r="AF3">
        <v>1000</v>
      </c>
    </row>
    <row r="4" spans="1:32" x14ac:dyDescent="0.3">
      <c r="A4" t="s">
        <v>3</v>
      </c>
      <c r="B4" s="1">
        <f t="shared" si="2"/>
        <v>4.5442946990116804</v>
      </c>
      <c r="C4" s="1">
        <f t="shared" si="3"/>
        <v>1000</v>
      </c>
      <c r="D4" s="6" t="s">
        <v>67</v>
      </c>
      <c r="E4" s="6" t="s">
        <v>68</v>
      </c>
      <c r="F4" s="7">
        <v>1.6789999999999999E-3</v>
      </c>
      <c r="G4" s="8">
        <f t="shared" si="4"/>
        <v>1.6789999999999998</v>
      </c>
      <c r="H4" t="s">
        <v>3</v>
      </c>
      <c r="I4" t="s">
        <v>48</v>
      </c>
      <c r="J4">
        <v>0</v>
      </c>
      <c r="K4">
        <v>1000</v>
      </c>
      <c r="M4" t="s">
        <v>49</v>
      </c>
      <c r="N4" t="s">
        <v>69</v>
      </c>
      <c r="O4" t="s">
        <v>70</v>
      </c>
      <c r="V4" t="s">
        <v>52</v>
      </c>
      <c r="W4" t="s">
        <v>71</v>
      </c>
      <c r="X4" t="s">
        <v>72</v>
      </c>
      <c r="AA4" s="9">
        <f t="shared" si="0"/>
        <v>0.36154177433247203</v>
      </c>
      <c r="AB4" s="1">
        <v>4.5442946990116804</v>
      </c>
      <c r="AC4" s="1">
        <f t="shared" si="1"/>
        <v>-0.94808618629982655</v>
      </c>
      <c r="AE4" s="1">
        <f>AB4</f>
        <v>4.5442946990116804</v>
      </c>
      <c r="AF4">
        <v>1000</v>
      </c>
    </row>
    <row r="5" spans="1:32" x14ac:dyDescent="0.3">
      <c r="A5" t="s">
        <v>0</v>
      </c>
      <c r="B5" s="1">
        <f t="shared" si="2"/>
        <v>-1000</v>
      </c>
      <c r="C5" s="1">
        <f t="shared" si="3"/>
        <v>1000</v>
      </c>
      <c r="D5" s="6" t="s">
        <v>46</v>
      </c>
      <c r="E5" s="6" t="s">
        <v>47</v>
      </c>
      <c r="F5" s="7">
        <v>55</v>
      </c>
      <c r="G5" s="8">
        <f>F5*1000</f>
        <v>55000</v>
      </c>
      <c r="H5" t="s">
        <v>0</v>
      </c>
      <c r="I5" t="s">
        <v>48</v>
      </c>
      <c r="J5">
        <v>0</v>
      </c>
      <c r="K5">
        <v>1000</v>
      </c>
      <c r="M5" t="s">
        <v>49</v>
      </c>
      <c r="N5" t="s">
        <v>50</v>
      </c>
      <c r="O5" t="s">
        <v>51</v>
      </c>
      <c r="V5" t="s">
        <v>52</v>
      </c>
      <c r="W5" t="s">
        <v>53</v>
      </c>
      <c r="X5" t="s">
        <v>54</v>
      </c>
      <c r="AA5" s="9">
        <f t="shared" si="0"/>
        <v>11843.238587424636</v>
      </c>
      <c r="AC5" s="1">
        <f t="shared" si="1"/>
        <v>-31057.02218373464</v>
      </c>
      <c r="AE5">
        <f>-1000</f>
        <v>-1000</v>
      </c>
      <c r="AF5">
        <v>1000</v>
      </c>
    </row>
    <row r="6" spans="1:32" x14ac:dyDescent="0.3">
      <c r="A6" s="2" t="s">
        <v>4</v>
      </c>
      <c r="B6" s="1">
        <f t="shared" si="2"/>
        <v>-0.33089845453942718</v>
      </c>
      <c r="C6" s="1">
        <f t="shared" si="3"/>
        <v>1000</v>
      </c>
      <c r="D6" s="11" t="s">
        <v>73</v>
      </c>
      <c r="E6" s="6" t="s">
        <v>74</v>
      </c>
      <c r="F6" s="7">
        <v>5.8599999999999993E-4</v>
      </c>
      <c r="G6" s="8">
        <f t="shared" si="4"/>
        <v>0.58599999999999997</v>
      </c>
      <c r="H6" s="2" t="s">
        <v>4</v>
      </c>
      <c r="I6" s="2" t="s">
        <v>48</v>
      </c>
      <c r="J6" s="2">
        <v>0</v>
      </c>
      <c r="K6" s="2">
        <v>1000</v>
      </c>
      <c r="L6" s="2"/>
      <c r="M6" s="2" t="s">
        <v>49</v>
      </c>
      <c r="N6" s="2" t="s">
        <v>75</v>
      </c>
      <c r="O6" s="2" t="s">
        <v>76</v>
      </c>
      <c r="P6" s="2"/>
      <c r="Q6" s="2"/>
      <c r="R6" s="2"/>
      <c r="S6" s="2"/>
      <c r="T6" s="2"/>
      <c r="U6" s="2"/>
      <c r="V6" s="2" t="s">
        <v>52</v>
      </c>
      <c r="W6" s="2" t="s">
        <v>77</v>
      </c>
      <c r="X6" s="2" t="s">
        <v>78</v>
      </c>
      <c r="Y6" s="2"/>
      <c r="Z6" s="2"/>
      <c r="AA6" s="9">
        <f t="shared" si="0"/>
        <v>0.12618432385874245</v>
      </c>
      <c r="AB6" s="2"/>
      <c r="AC6" s="1">
        <f t="shared" si="1"/>
        <v>-0.33089845453942718</v>
      </c>
      <c r="AD6" s="2"/>
      <c r="AE6" s="2">
        <f t="shared" ref="AE6:AE26" si="5">AC6</f>
        <v>-0.33089845453942718</v>
      </c>
      <c r="AF6" s="2">
        <v>1000</v>
      </c>
    </row>
    <row r="7" spans="1:32" x14ac:dyDescent="0.3">
      <c r="A7" s="2" t="s">
        <v>5</v>
      </c>
      <c r="B7" s="1">
        <f t="shared" si="2"/>
        <v>-0.23829206111883666</v>
      </c>
      <c r="C7" s="1">
        <f t="shared" si="3"/>
        <v>1000</v>
      </c>
      <c r="D7" s="11" t="s">
        <v>79</v>
      </c>
      <c r="E7" s="6" t="s">
        <v>80</v>
      </c>
      <c r="F7" s="7">
        <v>4.2199999999999996E-4</v>
      </c>
      <c r="G7" s="8">
        <f t="shared" si="4"/>
        <v>0.42199999999999993</v>
      </c>
      <c r="H7" s="2" t="s">
        <v>5</v>
      </c>
      <c r="I7" s="2" t="s">
        <v>48</v>
      </c>
      <c r="J7" s="2">
        <v>0</v>
      </c>
      <c r="K7" s="2">
        <v>1000</v>
      </c>
      <c r="L7" s="2"/>
      <c r="M7" s="2" t="s">
        <v>49</v>
      </c>
      <c r="N7" s="2" t="s">
        <v>81</v>
      </c>
      <c r="O7" s="2" t="s">
        <v>82</v>
      </c>
      <c r="P7" s="2"/>
      <c r="Q7" s="2"/>
      <c r="R7" s="2"/>
      <c r="S7" s="2"/>
      <c r="T7" s="2"/>
      <c r="U7" s="2"/>
      <c r="V7" s="2" t="s">
        <v>52</v>
      </c>
      <c r="W7" s="2" t="s">
        <v>83</v>
      </c>
      <c r="X7" s="2" t="s">
        <v>84</v>
      </c>
      <c r="Y7" s="2"/>
      <c r="Z7" s="2"/>
      <c r="AA7" s="9">
        <f t="shared" si="0"/>
        <v>9.0869939707149003E-2</v>
      </c>
      <c r="AB7" s="2"/>
      <c r="AC7" s="1">
        <f t="shared" si="1"/>
        <v>-0.23829206111883666</v>
      </c>
      <c r="AD7" s="2"/>
      <c r="AE7" s="2">
        <f t="shared" si="5"/>
        <v>-0.23829206111883666</v>
      </c>
      <c r="AF7" s="2">
        <v>1000</v>
      </c>
    </row>
    <row r="8" spans="1:32" x14ac:dyDescent="0.3">
      <c r="A8" s="2" t="s">
        <v>6</v>
      </c>
      <c r="B8" s="1">
        <f t="shared" si="2"/>
        <v>-0.14568566769824612</v>
      </c>
      <c r="C8" s="1">
        <f t="shared" si="3"/>
        <v>1000</v>
      </c>
      <c r="D8" s="11" t="s">
        <v>85</v>
      </c>
      <c r="E8" s="6" t="s">
        <v>86</v>
      </c>
      <c r="F8" s="7">
        <v>2.5799999999999998E-4</v>
      </c>
      <c r="G8" s="8">
        <f t="shared" si="4"/>
        <v>0.25800000000000001</v>
      </c>
      <c r="H8" s="2" t="s">
        <v>6</v>
      </c>
      <c r="I8" s="2" t="s">
        <v>48</v>
      </c>
      <c r="J8" s="2">
        <v>0</v>
      </c>
      <c r="K8" s="2">
        <v>1000</v>
      </c>
      <c r="L8" s="2"/>
      <c r="M8" s="2" t="s">
        <v>49</v>
      </c>
      <c r="N8" s="2" t="s">
        <v>87</v>
      </c>
      <c r="O8" s="2" t="s">
        <v>88</v>
      </c>
      <c r="P8" s="2"/>
      <c r="Q8" s="2"/>
      <c r="R8" s="2"/>
      <c r="S8" s="2"/>
      <c r="T8" s="2"/>
      <c r="U8" s="2"/>
      <c r="V8" s="2" t="s">
        <v>52</v>
      </c>
      <c r="W8" s="2" t="s">
        <v>89</v>
      </c>
      <c r="X8" s="2" t="s">
        <v>90</v>
      </c>
      <c r="Y8" s="2"/>
      <c r="Z8" s="2"/>
      <c r="AA8" s="9">
        <f t="shared" si="0"/>
        <v>5.5555555555555552E-2</v>
      </c>
      <c r="AB8" s="2"/>
      <c r="AC8" s="1">
        <f t="shared" si="1"/>
        <v>-0.14568566769824612</v>
      </c>
      <c r="AD8" s="2"/>
      <c r="AE8" s="2">
        <f t="shared" si="5"/>
        <v>-0.14568566769824612</v>
      </c>
      <c r="AF8" s="2">
        <v>1000</v>
      </c>
    </row>
    <row r="9" spans="1:32" x14ac:dyDescent="0.3">
      <c r="A9" s="2" t="s">
        <v>7</v>
      </c>
      <c r="B9" s="1">
        <f t="shared" si="2"/>
        <v>-0.13326285882475228</v>
      </c>
      <c r="C9" s="1">
        <f t="shared" si="3"/>
        <v>1000</v>
      </c>
      <c r="D9" s="11" t="s">
        <v>91</v>
      </c>
      <c r="E9" s="6" t="s">
        <v>92</v>
      </c>
      <c r="F9" s="7">
        <v>2.3599999999999999E-4</v>
      </c>
      <c r="G9" s="8">
        <f t="shared" si="4"/>
        <v>0.23599999999999999</v>
      </c>
      <c r="H9" s="2" t="s">
        <v>7</v>
      </c>
      <c r="I9" s="2" t="s">
        <v>48</v>
      </c>
      <c r="J9" s="2">
        <v>0</v>
      </c>
      <c r="K9" s="2">
        <v>1000</v>
      </c>
      <c r="L9" s="2"/>
      <c r="M9" s="2" t="s">
        <v>49</v>
      </c>
      <c r="N9" s="2" t="s">
        <v>93</v>
      </c>
      <c r="O9" s="2" t="s">
        <v>94</v>
      </c>
      <c r="P9" s="2"/>
      <c r="Q9" s="2"/>
      <c r="R9" s="2"/>
      <c r="S9" s="2"/>
      <c r="T9" s="2"/>
      <c r="U9" s="2"/>
      <c r="V9" s="2" t="s">
        <v>52</v>
      </c>
      <c r="W9" s="2" t="s">
        <v>95</v>
      </c>
      <c r="X9" s="2" t="s">
        <v>96</v>
      </c>
      <c r="Y9" s="2"/>
      <c r="Z9" s="2"/>
      <c r="AA9" s="9">
        <f t="shared" si="0"/>
        <v>5.0818260120585705E-2</v>
      </c>
      <c r="AB9" s="2"/>
      <c r="AC9" s="1">
        <f t="shared" si="1"/>
        <v>-0.13326285882475228</v>
      </c>
      <c r="AD9" s="2"/>
      <c r="AE9" s="2">
        <f t="shared" si="5"/>
        <v>-0.13326285882475228</v>
      </c>
      <c r="AF9" s="2">
        <v>1000</v>
      </c>
    </row>
    <row r="10" spans="1:32" x14ac:dyDescent="0.3">
      <c r="A10" s="2" t="s">
        <v>8</v>
      </c>
      <c r="B10" s="1">
        <f t="shared" si="2"/>
        <v>-0.1315688394329122</v>
      </c>
      <c r="C10" s="1">
        <f t="shared" si="3"/>
        <v>1000</v>
      </c>
      <c r="D10" s="11" t="s">
        <v>97</v>
      </c>
      <c r="E10" s="6" t="s">
        <v>98</v>
      </c>
      <c r="F10" s="7">
        <v>2.33E-4</v>
      </c>
      <c r="G10" s="8">
        <f t="shared" si="4"/>
        <v>0.23299999999999998</v>
      </c>
      <c r="H10" s="2" t="s">
        <v>8</v>
      </c>
      <c r="I10" s="2" t="s">
        <v>48</v>
      </c>
      <c r="J10" s="2">
        <v>0</v>
      </c>
      <c r="K10" s="2">
        <v>1000</v>
      </c>
      <c r="L10" s="2"/>
      <c r="M10" s="2" t="s">
        <v>49</v>
      </c>
      <c r="N10" s="2" t="s">
        <v>99</v>
      </c>
      <c r="O10" s="2" t="s">
        <v>100</v>
      </c>
      <c r="P10" s="2"/>
      <c r="Q10" s="2"/>
      <c r="R10" s="2"/>
      <c r="S10" s="2"/>
      <c r="T10" s="2"/>
      <c r="U10" s="2"/>
      <c r="V10" s="2" t="s">
        <v>52</v>
      </c>
      <c r="W10" s="2" t="s">
        <v>101</v>
      </c>
      <c r="X10" s="2" t="s">
        <v>102</v>
      </c>
      <c r="Y10" s="2"/>
      <c r="Z10" s="2"/>
      <c r="AA10" s="9">
        <f t="shared" si="0"/>
        <v>5.0172265288544363E-2</v>
      </c>
      <c r="AB10" s="2"/>
      <c r="AC10" s="1">
        <f t="shared" si="1"/>
        <v>-0.1315688394329122</v>
      </c>
      <c r="AD10" s="2"/>
      <c r="AE10" s="3">
        <f t="shared" si="5"/>
        <v>-0.1315688394329122</v>
      </c>
      <c r="AF10" s="2">
        <v>1000</v>
      </c>
    </row>
    <row r="11" spans="1:32" x14ac:dyDescent="0.3">
      <c r="A11" s="2" t="s">
        <v>9</v>
      </c>
      <c r="B11" s="1">
        <f t="shared" si="2"/>
        <v>-0.10728789481653783</v>
      </c>
      <c r="C11" s="1">
        <f t="shared" si="3"/>
        <v>1000</v>
      </c>
      <c r="D11" s="11" t="s">
        <v>103</v>
      </c>
      <c r="E11" s="6" t="s">
        <v>104</v>
      </c>
      <c r="F11" s="7">
        <v>1.8999999999999998E-4</v>
      </c>
      <c r="G11" s="8">
        <f t="shared" si="4"/>
        <v>0.18999999999999997</v>
      </c>
      <c r="H11" s="2" t="s">
        <v>9</v>
      </c>
      <c r="I11" s="2" t="s">
        <v>48</v>
      </c>
      <c r="J11" s="2">
        <v>0</v>
      </c>
      <c r="K11" s="2">
        <v>1000</v>
      </c>
      <c r="L11" s="2"/>
      <c r="M11" s="2" t="s">
        <v>49</v>
      </c>
      <c r="N11" s="2" t="s">
        <v>105</v>
      </c>
      <c r="O11" s="2" t="s">
        <v>106</v>
      </c>
      <c r="P11" s="2"/>
      <c r="Q11" s="2"/>
      <c r="R11" s="2"/>
      <c r="S11" s="2"/>
      <c r="T11" s="2"/>
      <c r="U11" s="2"/>
      <c r="V11" s="2" t="s">
        <v>52</v>
      </c>
      <c r="W11" s="2" t="s">
        <v>107</v>
      </c>
      <c r="X11" s="2" t="s">
        <v>108</v>
      </c>
      <c r="Y11" s="2"/>
      <c r="Z11" s="2"/>
      <c r="AA11" s="9">
        <f t="shared" si="0"/>
        <v>4.0913006029285097E-2</v>
      </c>
      <c r="AB11" s="2"/>
      <c r="AC11" s="1">
        <f t="shared" si="1"/>
        <v>-0.10728789481653783</v>
      </c>
      <c r="AD11" s="2"/>
      <c r="AE11" s="3">
        <f t="shared" si="5"/>
        <v>-0.10728789481653783</v>
      </c>
      <c r="AF11" s="2">
        <v>1000</v>
      </c>
    </row>
    <row r="12" spans="1:32" x14ac:dyDescent="0.3">
      <c r="A12" s="2" t="s">
        <v>10</v>
      </c>
      <c r="B12" s="1">
        <f t="shared" si="2"/>
        <v>-9.3735739681817268E-2</v>
      </c>
      <c r="C12" s="1">
        <f t="shared" si="3"/>
        <v>1000</v>
      </c>
      <c r="D12" s="11" t="s">
        <v>109</v>
      </c>
      <c r="E12" s="6" t="s">
        <v>110</v>
      </c>
      <c r="F12" s="7">
        <v>1.66E-4</v>
      </c>
      <c r="G12" s="8">
        <f t="shared" si="4"/>
        <v>0.16600000000000001</v>
      </c>
      <c r="H12" s="2" t="s">
        <v>10</v>
      </c>
      <c r="I12" s="2" t="s">
        <v>48</v>
      </c>
      <c r="J12" s="2">
        <v>0</v>
      </c>
      <c r="K12" s="2">
        <v>1000</v>
      </c>
      <c r="L12" s="2"/>
      <c r="M12" s="2" t="s">
        <v>49</v>
      </c>
      <c r="N12" s="2" t="s">
        <v>111</v>
      </c>
      <c r="O12" s="2" t="s">
        <v>112</v>
      </c>
      <c r="P12" s="2"/>
      <c r="Q12" s="2"/>
      <c r="R12" s="2"/>
      <c r="S12" s="2"/>
      <c r="T12" s="2"/>
      <c r="U12" s="2"/>
      <c r="V12" s="2" t="s">
        <v>52</v>
      </c>
      <c r="W12" s="2" t="s">
        <v>113</v>
      </c>
      <c r="X12" s="2" t="s">
        <v>114</v>
      </c>
      <c r="Y12" s="2"/>
      <c r="Z12" s="2"/>
      <c r="AA12" s="9">
        <f t="shared" si="0"/>
        <v>3.574504737295435E-2</v>
      </c>
      <c r="AB12" s="2"/>
      <c r="AC12" s="1">
        <f t="shared" si="1"/>
        <v>-9.3735739681817268E-2</v>
      </c>
      <c r="AD12" s="2"/>
      <c r="AE12" s="3">
        <f t="shared" si="5"/>
        <v>-9.3735739681817268E-2</v>
      </c>
      <c r="AF12" s="2">
        <v>1000</v>
      </c>
    </row>
    <row r="13" spans="1:32" x14ac:dyDescent="0.3">
      <c r="A13" s="2" t="s">
        <v>11</v>
      </c>
      <c r="B13" s="1">
        <f t="shared" si="2"/>
        <v>-8.4700969592003544E-2</v>
      </c>
      <c r="C13" s="1">
        <f t="shared" si="3"/>
        <v>1000</v>
      </c>
      <c r="D13" s="11" t="s">
        <v>115</v>
      </c>
      <c r="E13" s="6" t="s">
        <v>116</v>
      </c>
      <c r="F13" s="7">
        <v>1.4999999999999999E-4</v>
      </c>
      <c r="G13" s="8">
        <f t="shared" si="4"/>
        <v>0.15</v>
      </c>
      <c r="H13" s="2" t="s">
        <v>11</v>
      </c>
      <c r="I13" s="2" t="s">
        <v>48</v>
      </c>
      <c r="J13" s="2">
        <v>0</v>
      </c>
      <c r="K13" s="2">
        <v>1000</v>
      </c>
      <c r="L13" s="2"/>
      <c r="M13" s="2" t="s">
        <v>49</v>
      </c>
      <c r="N13" s="2" t="s">
        <v>117</v>
      </c>
      <c r="O13" s="2" t="s">
        <v>118</v>
      </c>
      <c r="P13" s="2"/>
      <c r="Q13" s="2"/>
      <c r="R13" s="2"/>
      <c r="S13" s="2"/>
      <c r="T13" s="2"/>
      <c r="U13" s="2"/>
      <c r="V13" s="2" t="s">
        <v>52</v>
      </c>
      <c r="W13" s="2" t="s">
        <v>119</v>
      </c>
      <c r="X13" s="2" t="s">
        <v>120</v>
      </c>
      <c r="Y13" s="2"/>
      <c r="Z13" s="2"/>
      <c r="AA13" s="9">
        <f t="shared" si="0"/>
        <v>3.2299741602067181E-2</v>
      </c>
      <c r="AB13" s="2"/>
      <c r="AC13" s="1">
        <f t="shared" si="1"/>
        <v>-8.4700969592003544E-2</v>
      </c>
      <c r="AD13" s="2"/>
      <c r="AE13" s="3">
        <f t="shared" si="5"/>
        <v>-8.4700969592003544E-2</v>
      </c>
      <c r="AF13" s="2">
        <v>1000</v>
      </c>
    </row>
    <row r="14" spans="1:32" x14ac:dyDescent="0.3">
      <c r="A14" s="2" t="s">
        <v>12</v>
      </c>
      <c r="B14" s="1">
        <f t="shared" si="2"/>
        <v>-6.9454795065442915E-2</v>
      </c>
      <c r="C14" s="1">
        <f t="shared" si="3"/>
        <v>1000</v>
      </c>
      <c r="D14" s="6" t="s">
        <v>121</v>
      </c>
      <c r="E14" s="6" t="s">
        <v>122</v>
      </c>
      <c r="F14" s="7">
        <v>1.2299999999999998E-4</v>
      </c>
      <c r="G14" s="8">
        <f t="shared" si="4"/>
        <v>0.12299999999999998</v>
      </c>
      <c r="H14" s="2" t="s">
        <v>12</v>
      </c>
      <c r="I14" s="2" t="s">
        <v>48</v>
      </c>
      <c r="J14" s="2">
        <v>0</v>
      </c>
      <c r="K14" s="2">
        <v>1000</v>
      </c>
      <c r="L14" s="2"/>
      <c r="M14" s="2" t="s">
        <v>49</v>
      </c>
      <c r="N14" s="2" t="s">
        <v>123</v>
      </c>
      <c r="O14" s="2" t="s">
        <v>124</v>
      </c>
      <c r="P14" s="2"/>
      <c r="Q14" s="2"/>
      <c r="R14" s="2"/>
      <c r="S14" s="2"/>
      <c r="T14" s="2"/>
      <c r="U14" s="2"/>
      <c r="V14" s="2" t="s">
        <v>52</v>
      </c>
      <c r="W14" s="2" t="s">
        <v>125</v>
      </c>
      <c r="X14" s="2" t="s">
        <v>126</v>
      </c>
      <c r="Y14" s="2"/>
      <c r="Z14" s="2"/>
      <c r="AA14" s="9">
        <f t="shared" si="0"/>
        <v>2.6485788113695088E-2</v>
      </c>
      <c r="AB14" s="2"/>
      <c r="AC14" s="1">
        <f t="shared" si="1"/>
        <v>-6.9454795065442915E-2</v>
      </c>
      <c r="AD14" s="2"/>
      <c r="AE14" s="3">
        <f t="shared" si="5"/>
        <v>-6.9454795065442915E-2</v>
      </c>
      <c r="AF14" s="2">
        <v>1000</v>
      </c>
    </row>
    <row r="15" spans="1:32" x14ac:dyDescent="0.3">
      <c r="A15" s="2" t="s">
        <v>13</v>
      </c>
      <c r="B15" s="1">
        <f t="shared" si="2"/>
        <v>-6.0420024975629205E-2</v>
      </c>
      <c r="C15" s="1">
        <f t="shared" si="3"/>
        <v>1000</v>
      </c>
      <c r="D15" s="6" t="s">
        <v>127</v>
      </c>
      <c r="E15" s="6" t="s">
        <v>128</v>
      </c>
      <c r="F15" s="7">
        <v>1.07E-4</v>
      </c>
      <c r="G15" s="8">
        <f t="shared" si="4"/>
        <v>0.107</v>
      </c>
      <c r="H15" s="2" t="s">
        <v>13</v>
      </c>
      <c r="I15" s="2" t="s">
        <v>48</v>
      </c>
      <c r="J15" s="2">
        <v>0</v>
      </c>
      <c r="K15" s="2">
        <v>1000</v>
      </c>
      <c r="L15" s="2"/>
      <c r="M15" s="2" t="s">
        <v>49</v>
      </c>
      <c r="N15" s="2" t="s">
        <v>129</v>
      </c>
      <c r="O15" s="2" t="s">
        <v>130</v>
      </c>
      <c r="P15" s="2"/>
      <c r="Q15" s="2"/>
      <c r="R15" s="2"/>
      <c r="S15" s="2"/>
      <c r="T15" s="2"/>
      <c r="U15" s="2"/>
      <c r="V15" s="2" t="s">
        <v>52</v>
      </c>
      <c r="W15" s="2" t="s">
        <v>131</v>
      </c>
      <c r="X15" s="2" t="s">
        <v>132</v>
      </c>
      <c r="Y15" s="2"/>
      <c r="Z15" s="2"/>
      <c r="AA15" s="9">
        <f t="shared" si="0"/>
        <v>2.3040482342807925E-2</v>
      </c>
      <c r="AB15" s="2"/>
      <c r="AC15" s="1">
        <f t="shared" si="1"/>
        <v>-6.0420024975629205E-2</v>
      </c>
      <c r="AD15" s="2"/>
      <c r="AE15" s="3">
        <f t="shared" si="5"/>
        <v>-6.0420024975629205E-2</v>
      </c>
      <c r="AF15" s="2">
        <v>1000</v>
      </c>
    </row>
    <row r="16" spans="1:32" x14ac:dyDescent="0.3">
      <c r="A16" s="2" t="s">
        <v>14</v>
      </c>
      <c r="B16" s="1">
        <f t="shared" si="2"/>
        <v>-4.5173850449068569E-2</v>
      </c>
      <c r="C16" s="1">
        <f t="shared" si="3"/>
        <v>1000</v>
      </c>
      <c r="D16" s="6" t="s">
        <v>133</v>
      </c>
      <c r="E16" s="6" t="s">
        <v>134</v>
      </c>
      <c r="F16" s="7">
        <v>7.9999999999999993E-5</v>
      </c>
      <c r="G16" s="8">
        <f t="shared" si="4"/>
        <v>7.9999999999999988E-2</v>
      </c>
      <c r="H16" s="2" t="s">
        <v>14</v>
      </c>
      <c r="I16" s="2" t="s">
        <v>48</v>
      </c>
      <c r="J16" s="2">
        <v>0</v>
      </c>
      <c r="K16" s="2">
        <v>1000</v>
      </c>
      <c r="L16" s="2"/>
      <c r="M16" s="2" t="s">
        <v>49</v>
      </c>
      <c r="N16" s="2" t="s">
        <v>135</v>
      </c>
      <c r="O16" s="2" t="s">
        <v>136</v>
      </c>
      <c r="P16" s="2"/>
      <c r="Q16" s="2"/>
      <c r="R16" s="2"/>
      <c r="S16" s="2"/>
      <c r="T16" s="2"/>
      <c r="U16" s="2"/>
      <c r="V16" s="2" t="s">
        <v>52</v>
      </c>
      <c r="W16" s="2" t="s">
        <v>137</v>
      </c>
      <c r="X16" s="2" t="s">
        <v>138</v>
      </c>
      <c r="Y16" s="2"/>
      <c r="Z16" s="2"/>
      <c r="AA16" s="9">
        <f t="shared" si="0"/>
        <v>1.7226528854435832E-2</v>
      </c>
      <c r="AB16" s="2"/>
      <c r="AC16" s="1">
        <f t="shared" si="1"/>
        <v>-4.5173850449068569E-2</v>
      </c>
      <c r="AD16" s="2"/>
      <c r="AE16" s="3">
        <f t="shared" si="5"/>
        <v>-4.5173850449068569E-2</v>
      </c>
      <c r="AF16" s="2">
        <v>1000</v>
      </c>
    </row>
    <row r="17" spans="1:32" x14ac:dyDescent="0.3">
      <c r="A17" s="2" t="s">
        <v>15</v>
      </c>
      <c r="B17" s="1">
        <f t="shared" si="2"/>
        <v>-4.387510224865785E-2</v>
      </c>
      <c r="C17" s="1">
        <f t="shared" si="3"/>
        <v>1000</v>
      </c>
      <c r="D17" s="6" t="s">
        <v>139</v>
      </c>
      <c r="E17" s="6" t="s">
        <v>140</v>
      </c>
      <c r="F17" s="7">
        <v>7.7700000000000005E-5</v>
      </c>
      <c r="G17" s="8">
        <f t="shared" si="4"/>
        <v>7.7700000000000005E-2</v>
      </c>
      <c r="H17" s="2" t="s">
        <v>15</v>
      </c>
      <c r="I17" s="2" t="s">
        <v>48</v>
      </c>
      <c r="J17" s="2">
        <v>0</v>
      </c>
      <c r="K17" s="2">
        <v>1000</v>
      </c>
      <c r="L17" s="2"/>
      <c r="M17" s="2" t="s">
        <v>49</v>
      </c>
      <c r="N17" s="2" t="s">
        <v>141</v>
      </c>
      <c r="O17" s="2" t="s">
        <v>142</v>
      </c>
      <c r="P17" s="2"/>
      <c r="Q17" s="2"/>
      <c r="R17" s="2"/>
      <c r="S17" s="2"/>
      <c r="T17" s="2"/>
      <c r="U17" s="2"/>
      <c r="V17" s="2" t="s">
        <v>52</v>
      </c>
      <c r="W17" s="2" t="s">
        <v>143</v>
      </c>
      <c r="X17" s="2" t="s">
        <v>144</v>
      </c>
      <c r="Y17" s="2"/>
      <c r="Z17" s="2"/>
      <c r="AA17" s="9">
        <f t="shared" si="0"/>
        <v>1.6731266149870805E-2</v>
      </c>
      <c r="AB17" s="2"/>
      <c r="AC17" s="1">
        <f t="shared" si="1"/>
        <v>-4.387510224865785E-2</v>
      </c>
      <c r="AD17" s="2"/>
      <c r="AE17" s="3">
        <f t="shared" si="5"/>
        <v>-4.387510224865785E-2</v>
      </c>
      <c r="AF17" s="2">
        <v>1000</v>
      </c>
    </row>
    <row r="18" spans="1:32" x14ac:dyDescent="0.3">
      <c r="A18" s="2" t="s">
        <v>17</v>
      </c>
      <c r="B18" s="1">
        <f t="shared" si="2"/>
        <v>-3.4332126341292103E-2</v>
      </c>
      <c r="C18" s="1">
        <f t="shared" si="3"/>
        <v>1000</v>
      </c>
      <c r="D18" s="6" t="s">
        <v>149</v>
      </c>
      <c r="E18" s="6" t="s">
        <v>150</v>
      </c>
      <c r="F18" s="7">
        <v>6.0799999999999994E-5</v>
      </c>
      <c r="G18" s="8">
        <f t="shared" si="4"/>
        <v>6.0799999999999993E-2</v>
      </c>
      <c r="H18" s="2" t="s">
        <v>17</v>
      </c>
      <c r="I18" s="2" t="s">
        <v>48</v>
      </c>
      <c r="J18" s="2">
        <v>0</v>
      </c>
      <c r="K18" s="2">
        <v>1000</v>
      </c>
      <c r="L18" s="2"/>
      <c r="M18" s="2" t="s">
        <v>49</v>
      </c>
      <c r="N18" s="2" t="s">
        <v>151</v>
      </c>
      <c r="O18" s="2" t="s">
        <v>152</v>
      </c>
      <c r="P18" s="2"/>
      <c r="Q18" s="2"/>
      <c r="R18" s="2"/>
      <c r="S18" s="2"/>
      <c r="T18" s="2"/>
      <c r="U18" s="2"/>
      <c r="V18" s="2" t="s">
        <v>52</v>
      </c>
      <c r="W18" s="2" t="s">
        <v>153</v>
      </c>
      <c r="X18" s="2" t="s">
        <v>154</v>
      </c>
      <c r="Y18" s="2"/>
      <c r="Z18" s="2"/>
      <c r="AA18" s="9">
        <f t="shared" si="0"/>
        <v>1.3092161929371231E-2</v>
      </c>
      <c r="AB18" s="2"/>
      <c r="AC18" s="1">
        <f t="shared" si="1"/>
        <v>-3.4332126341292103E-2</v>
      </c>
      <c r="AD18" s="2"/>
      <c r="AE18" s="3">
        <f t="shared" si="5"/>
        <v>-3.4332126341292103E-2</v>
      </c>
      <c r="AF18" s="2">
        <v>1000</v>
      </c>
    </row>
    <row r="19" spans="1:32" x14ac:dyDescent="0.3">
      <c r="A19" s="2" t="s">
        <v>18</v>
      </c>
      <c r="B19" s="1">
        <f t="shared" si="2"/>
        <v>-2.9363002791894563E-2</v>
      </c>
      <c r="C19" s="1">
        <f t="shared" si="3"/>
        <v>1000</v>
      </c>
      <c r="D19" s="6" t="s">
        <v>155</v>
      </c>
      <c r="E19" s="6" t="s">
        <v>156</v>
      </c>
      <c r="F19" s="7">
        <v>5.1999999999999997E-5</v>
      </c>
      <c r="G19" s="8">
        <f t="shared" si="4"/>
        <v>5.1999999999999998E-2</v>
      </c>
      <c r="H19" s="2" t="s">
        <v>18</v>
      </c>
      <c r="I19" s="2" t="s">
        <v>48</v>
      </c>
      <c r="J19" s="2">
        <v>0</v>
      </c>
      <c r="K19" s="2">
        <v>1000</v>
      </c>
      <c r="L19" s="2"/>
      <c r="M19" s="2" t="s">
        <v>49</v>
      </c>
      <c r="N19" s="2" t="s">
        <v>157</v>
      </c>
      <c r="O19" s="2" t="s">
        <v>158</v>
      </c>
      <c r="P19" s="2"/>
      <c r="Q19" s="2"/>
      <c r="R19" s="2"/>
      <c r="S19" s="2"/>
      <c r="T19" s="2"/>
      <c r="U19" s="2"/>
      <c r="V19" s="2" t="s">
        <v>52</v>
      </c>
      <c r="W19" s="2" t="s">
        <v>159</v>
      </c>
      <c r="X19" s="2" t="s">
        <v>160</v>
      </c>
      <c r="Y19" s="2"/>
      <c r="Z19" s="2"/>
      <c r="AA19" s="9">
        <f t="shared" si="0"/>
        <v>1.119724375538329E-2</v>
      </c>
      <c r="AB19" s="2"/>
      <c r="AC19" s="1">
        <f t="shared" si="1"/>
        <v>-2.9363002791894563E-2</v>
      </c>
      <c r="AD19" s="2"/>
      <c r="AE19" s="3">
        <f t="shared" si="5"/>
        <v>-2.9363002791894563E-2</v>
      </c>
      <c r="AF19" s="2">
        <v>1000</v>
      </c>
    </row>
    <row r="20" spans="1:32" x14ac:dyDescent="0.3">
      <c r="A20" s="2" t="s">
        <v>19</v>
      </c>
      <c r="B20" s="1">
        <f t="shared" si="2"/>
        <v>-2.4845617746987708E-2</v>
      </c>
      <c r="C20" s="1">
        <f t="shared" si="3"/>
        <v>1000</v>
      </c>
      <c r="D20" s="6" t="s">
        <v>161</v>
      </c>
      <c r="E20" s="6" t="s">
        <v>162</v>
      </c>
      <c r="F20" s="7">
        <v>4.3999999999999999E-5</v>
      </c>
      <c r="G20" s="8">
        <f t="shared" si="4"/>
        <v>4.3999999999999997E-2</v>
      </c>
      <c r="H20" s="2" t="s">
        <v>19</v>
      </c>
      <c r="I20" s="2" t="s">
        <v>48</v>
      </c>
      <c r="J20" s="2">
        <v>0</v>
      </c>
      <c r="K20" s="2">
        <v>1000</v>
      </c>
      <c r="L20" s="2"/>
      <c r="M20" s="2" t="s">
        <v>49</v>
      </c>
      <c r="N20" s="2" t="s">
        <v>163</v>
      </c>
      <c r="O20" s="2" t="s">
        <v>164</v>
      </c>
      <c r="P20" s="2"/>
      <c r="Q20" s="2"/>
      <c r="R20" s="2"/>
      <c r="S20" s="2"/>
      <c r="T20" s="2"/>
      <c r="U20" s="2"/>
      <c r="V20" s="2" t="s">
        <v>52</v>
      </c>
      <c r="W20" s="2" t="s">
        <v>165</v>
      </c>
      <c r="X20" s="2" t="s">
        <v>166</v>
      </c>
      <c r="Y20" s="2"/>
      <c r="Z20" s="2"/>
      <c r="AA20" s="9">
        <f t="shared" si="0"/>
        <v>9.4745908699397068E-3</v>
      </c>
      <c r="AB20" s="2"/>
      <c r="AC20" s="1">
        <f t="shared" si="1"/>
        <v>-2.4845617746987708E-2</v>
      </c>
      <c r="AD20" s="2"/>
      <c r="AE20" s="3">
        <f t="shared" si="5"/>
        <v>-2.4845617746987708E-2</v>
      </c>
      <c r="AF20" s="2">
        <v>1000</v>
      </c>
    </row>
    <row r="21" spans="1:32" x14ac:dyDescent="0.3">
      <c r="A21" s="2" t="s">
        <v>20</v>
      </c>
      <c r="B21" s="1">
        <f t="shared" si="2"/>
        <v>-2.4450346555558361E-2</v>
      </c>
      <c r="C21" s="1">
        <f t="shared" si="3"/>
        <v>1000</v>
      </c>
      <c r="D21" s="6" t="s">
        <v>167</v>
      </c>
      <c r="E21" s="6" t="s">
        <v>168</v>
      </c>
      <c r="F21" s="7">
        <v>4.3299999999999995E-5</v>
      </c>
      <c r="G21" s="8">
        <f t="shared" si="4"/>
        <v>4.3299999999999998E-2</v>
      </c>
      <c r="H21" s="2" t="s">
        <v>20</v>
      </c>
      <c r="I21" s="2" t="s">
        <v>48</v>
      </c>
      <c r="J21" s="2">
        <v>0</v>
      </c>
      <c r="K21" s="2">
        <v>1000</v>
      </c>
      <c r="L21" s="2"/>
      <c r="M21" s="2" t="s">
        <v>49</v>
      </c>
      <c r="N21" s="2" t="s">
        <v>169</v>
      </c>
      <c r="O21" s="2" t="s">
        <v>170</v>
      </c>
      <c r="P21" s="2"/>
      <c r="Q21" s="2"/>
      <c r="R21" s="2"/>
      <c r="S21" s="2"/>
      <c r="T21" s="2"/>
      <c r="U21" s="2"/>
      <c r="V21" s="2" t="s">
        <v>52</v>
      </c>
      <c r="W21" s="2" t="s">
        <v>171</v>
      </c>
      <c r="X21" s="2" t="s">
        <v>172</v>
      </c>
      <c r="Y21" s="2"/>
      <c r="Z21" s="2"/>
      <c r="AA21" s="9">
        <f t="shared" si="0"/>
        <v>9.3238587424633937E-3</v>
      </c>
      <c r="AB21" s="2"/>
      <c r="AC21" s="1">
        <f t="shared" si="1"/>
        <v>-2.4450346555558361E-2</v>
      </c>
      <c r="AD21" s="2"/>
      <c r="AE21" s="3">
        <f t="shared" si="5"/>
        <v>-2.4450346555558361E-2</v>
      </c>
      <c r="AF21" s="2">
        <v>1000</v>
      </c>
    </row>
    <row r="22" spans="1:32" x14ac:dyDescent="0.3">
      <c r="A22" s="2" t="s">
        <v>21</v>
      </c>
      <c r="B22" s="1">
        <f t="shared" si="2"/>
        <v>-2.3151598355147639E-2</v>
      </c>
      <c r="C22" s="1">
        <f t="shared" si="3"/>
        <v>1000</v>
      </c>
      <c r="D22" s="6" t="s">
        <v>173</v>
      </c>
      <c r="E22" s="6" t="s">
        <v>174</v>
      </c>
      <c r="F22" s="7">
        <v>4.1E-5</v>
      </c>
      <c r="G22" s="8">
        <f t="shared" si="4"/>
        <v>4.1000000000000002E-2</v>
      </c>
      <c r="H22" s="2" t="s">
        <v>21</v>
      </c>
      <c r="I22" s="2" t="s">
        <v>48</v>
      </c>
      <c r="J22" s="2">
        <v>0</v>
      </c>
      <c r="K22" s="2">
        <v>1000</v>
      </c>
      <c r="L22" s="2"/>
      <c r="M22" s="2" t="s">
        <v>49</v>
      </c>
      <c r="N22" s="2" t="s">
        <v>175</v>
      </c>
      <c r="O22" s="2" t="s">
        <v>176</v>
      </c>
      <c r="P22" s="2"/>
      <c r="Q22" s="2"/>
      <c r="R22" s="2"/>
      <c r="S22" s="2"/>
      <c r="T22" s="2"/>
      <c r="U22" s="2"/>
      <c r="V22" s="2" t="s">
        <v>52</v>
      </c>
      <c r="W22" s="2" t="s">
        <v>177</v>
      </c>
      <c r="X22" s="2" t="s">
        <v>178</v>
      </c>
      <c r="Y22" s="2"/>
      <c r="Z22" s="2"/>
      <c r="AA22" s="9">
        <f t="shared" si="0"/>
        <v>8.8285960378983643E-3</v>
      </c>
      <c r="AB22" s="2"/>
      <c r="AC22" s="1">
        <f t="shared" si="1"/>
        <v>-2.3151598355147639E-2</v>
      </c>
      <c r="AD22" s="2"/>
      <c r="AE22" s="3">
        <f t="shared" si="5"/>
        <v>-2.3151598355147639E-2</v>
      </c>
      <c r="AF22" s="2">
        <v>1000</v>
      </c>
    </row>
    <row r="23" spans="1:32" x14ac:dyDescent="0.3">
      <c r="A23" s="2" t="s">
        <v>22</v>
      </c>
      <c r="B23" s="1">
        <f t="shared" si="2"/>
        <v>-1.4116828265333925E-2</v>
      </c>
      <c r="C23" s="1">
        <f t="shared" si="3"/>
        <v>1000</v>
      </c>
      <c r="D23" s="6" t="s">
        <v>179</v>
      </c>
      <c r="E23" s="6" t="s">
        <v>180</v>
      </c>
      <c r="F23" s="7">
        <v>2.4999999999999998E-5</v>
      </c>
      <c r="G23" s="8">
        <f t="shared" si="4"/>
        <v>2.4999999999999998E-2</v>
      </c>
      <c r="H23" s="2" t="s">
        <v>22</v>
      </c>
      <c r="I23" s="2" t="s">
        <v>48</v>
      </c>
      <c r="J23" s="2">
        <v>0</v>
      </c>
      <c r="K23" s="2">
        <v>1000</v>
      </c>
      <c r="L23" s="2"/>
      <c r="M23" s="2" t="s">
        <v>49</v>
      </c>
      <c r="N23" s="2" t="s">
        <v>181</v>
      </c>
      <c r="O23" s="2" t="s">
        <v>182</v>
      </c>
      <c r="P23" s="2"/>
      <c r="Q23" s="2"/>
      <c r="R23" s="2"/>
      <c r="S23" s="2"/>
      <c r="T23" s="2"/>
      <c r="U23" s="2"/>
      <c r="V23" s="2" t="s">
        <v>52</v>
      </c>
      <c r="W23" s="2" t="s">
        <v>183</v>
      </c>
      <c r="X23" s="2" t="s">
        <v>184</v>
      </c>
      <c r="Y23" s="2"/>
      <c r="Z23" s="2"/>
      <c r="AA23" s="9">
        <f t="shared" si="0"/>
        <v>5.3832902670111968E-3</v>
      </c>
      <c r="AB23" s="2"/>
      <c r="AC23" s="1">
        <f t="shared" si="1"/>
        <v>-1.4116828265333925E-2</v>
      </c>
      <c r="AD23" s="2"/>
      <c r="AE23" s="3">
        <f t="shared" si="5"/>
        <v>-1.4116828265333925E-2</v>
      </c>
      <c r="AF23" s="2">
        <v>1000</v>
      </c>
    </row>
    <row r="24" spans="1:32" x14ac:dyDescent="0.3">
      <c r="A24" s="2" t="s">
        <v>23</v>
      </c>
      <c r="B24" s="1">
        <f t="shared" si="2"/>
        <v>-8.5830315853230258E-3</v>
      </c>
      <c r="C24" s="1">
        <f t="shared" si="3"/>
        <v>1000</v>
      </c>
      <c r="D24" s="6" t="s">
        <v>185</v>
      </c>
      <c r="E24" s="6" t="s">
        <v>186</v>
      </c>
      <c r="F24" s="7">
        <v>1.5199999999999998E-5</v>
      </c>
      <c r="G24" s="8">
        <f t="shared" si="4"/>
        <v>1.5199999999999998E-2</v>
      </c>
      <c r="H24" s="2" t="s">
        <v>23</v>
      </c>
      <c r="I24" s="2" t="s">
        <v>48</v>
      </c>
      <c r="J24" s="2">
        <v>0</v>
      </c>
      <c r="K24" s="2">
        <v>1000</v>
      </c>
      <c r="L24" s="2"/>
      <c r="M24" s="2" t="s">
        <v>49</v>
      </c>
      <c r="N24" s="2" t="s">
        <v>187</v>
      </c>
      <c r="O24" s="2" t="s">
        <v>188</v>
      </c>
      <c r="P24" s="2"/>
      <c r="Q24" s="2"/>
      <c r="R24" s="2"/>
      <c r="S24" s="2"/>
      <c r="T24" s="2"/>
      <c r="U24" s="2"/>
      <c r="V24" s="2" t="s">
        <v>52</v>
      </c>
      <c r="W24" s="2" t="s">
        <v>189</v>
      </c>
      <c r="X24" s="2" t="s">
        <v>190</v>
      </c>
      <c r="Y24" s="2"/>
      <c r="Z24" s="2"/>
      <c r="AA24" s="9">
        <f t="shared" si="0"/>
        <v>3.2730404823428077E-3</v>
      </c>
      <c r="AB24" s="2"/>
      <c r="AC24" s="1">
        <f t="shared" si="1"/>
        <v>-8.5830315853230258E-3</v>
      </c>
      <c r="AD24" s="2"/>
      <c r="AE24" s="3">
        <f t="shared" si="5"/>
        <v>-8.5830315853230258E-3</v>
      </c>
      <c r="AF24" s="2">
        <v>1000</v>
      </c>
    </row>
    <row r="25" spans="1:32" x14ac:dyDescent="0.3">
      <c r="A25" t="s">
        <v>193</v>
      </c>
      <c r="B25" s="1">
        <f t="shared" si="2"/>
        <v>-3.8962446012321637E-4</v>
      </c>
      <c r="C25" s="1">
        <f t="shared" si="3"/>
        <v>1000</v>
      </c>
      <c r="D25" s="6" t="s">
        <v>191</v>
      </c>
      <c r="E25" s="6" t="s">
        <v>192</v>
      </c>
      <c r="F25" s="7">
        <v>6.8999999999999996E-7</v>
      </c>
      <c r="G25" s="8">
        <f>F25*1000</f>
        <v>6.8999999999999997E-4</v>
      </c>
      <c r="H25" t="s">
        <v>193</v>
      </c>
      <c r="I25" t="s">
        <v>48</v>
      </c>
      <c r="J25">
        <v>0</v>
      </c>
      <c r="K25">
        <v>1000</v>
      </c>
      <c r="M25" t="s">
        <v>49</v>
      </c>
      <c r="O25" t="s">
        <v>194</v>
      </c>
      <c r="U25" t="s">
        <v>195</v>
      </c>
      <c r="V25" t="s">
        <v>52</v>
      </c>
      <c r="W25" t="s">
        <v>196</v>
      </c>
      <c r="X25" t="s">
        <v>197</v>
      </c>
      <c r="AA25" s="9">
        <f t="shared" si="0"/>
        <v>1.4857881136950905E-4</v>
      </c>
      <c r="AC25" s="1">
        <f t="shared" si="1"/>
        <v>-3.8962446012321637E-4</v>
      </c>
      <c r="AE25" s="1">
        <f t="shared" si="5"/>
        <v>-3.8962446012321637E-4</v>
      </c>
      <c r="AF25">
        <v>1000</v>
      </c>
    </row>
    <row r="26" spans="1:32" x14ac:dyDescent="0.3">
      <c r="A26" t="s">
        <v>16</v>
      </c>
      <c r="B26" s="1">
        <f t="shared" si="2"/>
        <v>-3.7324893933542894E-2</v>
      </c>
      <c r="C26" s="1">
        <f t="shared" si="3"/>
        <v>1000</v>
      </c>
      <c r="D26" s="6" t="s">
        <v>202</v>
      </c>
      <c r="E26" s="6" t="s">
        <v>203</v>
      </c>
      <c r="F26" s="7">
        <v>6.6099999999999994E-5</v>
      </c>
      <c r="G26" s="8">
        <f>F26*1000</f>
        <v>6.6099999999999992E-2</v>
      </c>
      <c r="H26" t="s">
        <v>16</v>
      </c>
      <c r="I26" t="s">
        <v>48</v>
      </c>
      <c r="J26">
        <v>0</v>
      </c>
      <c r="K26">
        <v>1000</v>
      </c>
      <c r="M26" t="s">
        <v>49</v>
      </c>
      <c r="N26" t="s">
        <v>145</v>
      </c>
      <c r="O26" t="s">
        <v>146</v>
      </c>
      <c r="V26" t="s">
        <v>52</v>
      </c>
      <c r="W26" t="s">
        <v>147</v>
      </c>
      <c r="X26" t="s">
        <v>148</v>
      </c>
      <c r="AA26" s="9">
        <f t="shared" si="0"/>
        <v>1.4233419465977604E-2</v>
      </c>
      <c r="AC26" s="1">
        <f t="shared" si="1"/>
        <v>-3.7324893933542894E-2</v>
      </c>
      <c r="AE26" s="1">
        <f t="shared" si="5"/>
        <v>-3.7324893933542894E-2</v>
      </c>
      <c r="AF26">
        <v>1000</v>
      </c>
    </row>
    <row r="27" spans="1:32" x14ac:dyDescent="0.3">
      <c r="A27" t="s">
        <v>206</v>
      </c>
      <c r="B27" s="1">
        <f t="shared" si="2"/>
        <v>-3.6204061232166136E-2</v>
      </c>
      <c r="C27" s="1">
        <f t="shared" si="3"/>
        <v>1000</v>
      </c>
      <c r="D27" s="6" t="s">
        <v>205</v>
      </c>
      <c r="E27" s="6"/>
      <c r="F27">
        <v>6.4115076969999796E-2</v>
      </c>
      <c r="G27" s="12">
        <v>64.115076969999933</v>
      </c>
      <c r="H27" t="s">
        <v>206</v>
      </c>
      <c r="I27" t="s">
        <v>48</v>
      </c>
      <c r="J27">
        <v>0</v>
      </c>
      <c r="K27">
        <v>1000</v>
      </c>
      <c r="M27" t="s">
        <v>49</v>
      </c>
      <c r="O27" t="s">
        <v>207</v>
      </c>
      <c r="V27" t="s">
        <v>52</v>
      </c>
      <c r="W27" t="s">
        <v>208</v>
      </c>
      <c r="X27" t="s">
        <v>209</v>
      </c>
      <c r="AA27" s="9">
        <f t="shared" si="0"/>
        <v>13.806002792850947</v>
      </c>
      <c r="AB27" s="1"/>
      <c r="AC27" s="1">
        <f t="shared" si="1"/>
        <v>-36.204061232166133</v>
      </c>
      <c r="AE27" s="1">
        <f>AC27/1000</f>
        <v>-3.6204061232166136E-2</v>
      </c>
      <c r="AF27" s="2">
        <v>1000</v>
      </c>
    </row>
    <row r="28" spans="1:32" x14ac:dyDescent="0.3">
      <c r="A28" t="s">
        <v>210</v>
      </c>
      <c r="B28" s="1">
        <v>-3.6204061232166136E-2</v>
      </c>
      <c r="C28" s="1">
        <v>1000</v>
      </c>
      <c r="AC28" s="1"/>
    </row>
    <row r="29" spans="1:32" x14ac:dyDescent="0.3">
      <c r="A29" t="s">
        <v>211</v>
      </c>
      <c r="B29" s="1">
        <v>-3.6204061232166136E-2</v>
      </c>
      <c r="C29" s="1">
        <v>1000</v>
      </c>
    </row>
    <row r="30" spans="1:32" x14ac:dyDescent="0.3">
      <c r="A30" t="s">
        <v>212</v>
      </c>
      <c r="B30" s="1">
        <v>-3.6204061232166136E-2</v>
      </c>
      <c r="C30" s="1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Prins</dc:creator>
  <cp:lastModifiedBy>Stella Prins</cp:lastModifiedBy>
  <dcterms:created xsi:type="dcterms:W3CDTF">2023-05-26T07:22:11Z</dcterms:created>
  <dcterms:modified xsi:type="dcterms:W3CDTF">2023-06-01T06:18:33Z</dcterms:modified>
</cp:coreProperties>
</file>