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Kuliah\UTS\4. Statis\"/>
    </mc:Choice>
  </mc:AlternateContent>
  <xr:revisionPtr revIDLastSave="0" documentId="13_ncr:1_{0F4963C6-1B5C-499B-9398-2FB03B5D2C12}" xr6:coauthVersionLast="47" xr6:coauthVersionMax="47" xr10:uidLastSave="{00000000-0000-0000-0000-000000000000}"/>
  <bookViews>
    <workbookView xWindow="-108" yWindow="-108" windowWidth="23256" windowHeight="12456" activeTab="2" xr2:uid="{EE1900C5-2F6D-4FF3-8D1E-732B8F8FF0C6}"/>
  </bookViews>
  <sheets>
    <sheet name="Rumus" sheetId="1" r:id="rId1"/>
    <sheet name="Statis Biasa" sheetId="2" r:id="rId2"/>
    <sheet name="Data Dispensi" sheetId="3" r:id="rId3"/>
    <sheet name="Bayess" sheetId="4" r:id="rId4"/>
    <sheet name="Poisson dan Binomi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3" l="1"/>
  <c r="C46" i="3"/>
  <c r="C24" i="3"/>
  <c r="C42" i="3"/>
  <c r="C19" i="3"/>
  <c r="C20" i="3" s="1"/>
  <c r="C21" i="5"/>
  <c r="F21" i="5"/>
  <c r="B26" i="5"/>
  <c r="B13" i="5"/>
  <c r="C13" i="4"/>
  <c r="E30" i="3" l="1"/>
  <c r="G30" i="3" s="1"/>
  <c r="L30" i="3" s="1"/>
  <c r="M30" i="3" s="1"/>
  <c r="E31" i="3"/>
  <c r="E32" i="3"/>
  <c r="E29" i="3"/>
  <c r="D33" i="3"/>
  <c r="G32" i="3"/>
  <c r="G31" i="3"/>
  <c r="F29" i="3"/>
  <c r="E6" i="3"/>
  <c r="D12" i="3"/>
  <c r="E5" i="3" s="1"/>
  <c r="D11" i="3"/>
  <c r="F30" i="3" l="1"/>
  <c r="H31" i="3"/>
  <c r="I31" i="3" s="1"/>
  <c r="L31" i="3"/>
  <c r="M31" i="3" s="1"/>
  <c r="J31" i="3"/>
  <c r="K31" i="3" s="1"/>
  <c r="L32" i="3"/>
  <c r="M32" i="3" s="1"/>
  <c r="J32" i="3"/>
  <c r="K32" i="3" s="1"/>
  <c r="H32" i="3"/>
  <c r="I32" i="3" s="1"/>
  <c r="G29" i="3"/>
  <c r="H30" i="3"/>
  <c r="I30" i="3" s="1"/>
  <c r="J30" i="3"/>
  <c r="K30" i="3" s="1"/>
  <c r="F32" i="3"/>
  <c r="F31" i="3"/>
  <c r="E4" i="3"/>
  <c r="E10" i="3"/>
  <c r="F10" i="3" s="1"/>
  <c r="E9" i="3"/>
  <c r="E8" i="3"/>
  <c r="G8" i="3" s="1"/>
  <c r="E7" i="3"/>
  <c r="F7" i="3" s="1"/>
  <c r="J17" i="2"/>
  <c r="L16" i="2"/>
  <c r="D19" i="2"/>
  <c r="D17" i="2"/>
  <c r="D16" i="2"/>
  <c r="G4" i="3"/>
  <c r="H4" i="3"/>
  <c r="F4" i="3"/>
  <c r="H10" i="3"/>
  <c r="H5" i="3"/>
  <c r="G5" i="3"/>
  <c r="H9" i="3"/>
  <c r="G9" i="3"/>
  <c r="F9" i="3"/>
  <c r="H7" i="3"/>
  <c r="G7" i="3"/>
  <c r="G11" i="3" s="1"/>
  <c r="H8" i="3"/>
  <c r="F8" i="3"/>
  <c r="G6" i="3"/>
  <c r="H6" i="3"/>
  <c r="H11" i="3" s="1"/>
  <c r="F5" i="3"/>
  <c r="F6" i="3"/>
  <c r="F11" i="3" s="1"/>
  <c r="D13" i="3" s="1"/>
  <c r="D14" i="3" s="1"/>
  <c r="D15" i="3" s="1"/>
  <c r="F33" i="3" l="1"/>
  <c r="D34" i="3" s="1"/>
  <c r="J29" i="3"/>
  <c r="K29" i="3" s="1"/>
  <c r="K33" i="3" s="1"/>
  <c r="H29" i="3"/>
  <c r="I29" i="3" s="1"/>
  <c r="I33" i="3" s="1"/>
  <c r="D35" i="3" s="1"/>
  <c r="D36" i="3" s="1"/>
  <c r="D37" i="3" s="1"/>
  <c r="L29" i="3"/>
  <c r="M29" i="3" s="1"/>
  <c r="M33" i="3" s="1"/>
  <c r="G10" i="3"/>
  <c r="C23" i="3"/>
  <c r="C41" i="3" l="1"/>
  <c r="C7" i="4"/>
  <c r="E7" i="4" s="1"/>
  <c r="C5" i="4"/>
  <c r="E5" i="4"/>
  <c r="C6" i="4"/>
  <c r="E6" i="4"/>
  <c r="E8" i="4" l="1"/>
  <c r="F5" i="4" s="1"/>
  <c r="F7" i="4"/>
  <c r="F6" i="4" l="1"/>
  <c r="F8" i="4" s="1"/>
</calcChain>
</file>

<file path=xl/sharedStrings.xml><?xml version="1.0" encoding="utf-8"?>
<sst xmlns="http://schemas.openxmlformats.org/spreadsheetml/2006/main" count="133" uniqueCount="88">
  <si>
    <t>Rumus Statistika</t>
  </si>
  <si>
    <t>Statistika Normal</t>
  </si>
  <si>
    <t>Data Tunggal</t>
  </si>
  <si>
    <t>Data</t>
  </si>
  <si>
    <t>Jumlah</t>
  </si>
  <si>
    <t>Data berkelompok</t>
  </si>
  <si>
    <t>No</t>
  </si>
  <si>
    <t>Batas Bawah</t>
  </si>
  <si>
    <t>Batas Atas</t>
  </si>
  <si>
    <t>Frekuensi</t>
  </si>
  <si>
    <t>F</t>
  </si>
  <si>
    <t>Xi</t>
  </si>
  <si>
    <t>Fxi</t>
  </si>
  <si>
    <t>Total</t>
  </si>
  <si>
    <t>Rata-Rata</t>
  </si>
  <si>
    <t>Median</t>
  </si>
  <si>
    <t>Modus</t>
  </si>
  <si>
    <t>Rata-rata</t>
  </si>
  <si>
    <t>median</t>
  </si>
  <si>
    <t>modus</t>
  </si>
  <si>
    <t>Rumus</t>
  </si>
  <si>
    <t>∑Total/Jumlah Data</t>
  </si>
  <si>
    <t>Data+1/2</t>
  </si>
  <si>
    <t>Data ke-n+0,..*data ke-n+1-data ke-n</t>
  </si>
  <si>
    <t>xi-x̅</t>
  </si>
  <si>
    <r>
      <t>(xi-x̅)</t>
    </r>
    <r>
      <rPr>
        <vertAlign val="superscript"/>
        <sz val="12"/>
        <color theme="1"/>
        <rFont val="Times New Roman"/>
        <family val="1"/>
      </rPr>
      <t>2</t>
    </r>
  </si>
  <si>
    <r>
      <t>(xi-x̅)</t>
    </r>
    <r>
      <rPr>
        <vertAlign val="superscript"/>
        <sz val="12"/>
        <color theme="1"/>
        <rFont val="Times New Roman"/>
        <family val="1"/>
      </rPr>
      <t>3</t>
    </r>
  </si>
  <si>
    <r>
      <t>(xi-x̅)</t>
    </r>
    <r>
      <rPr>
        <vertAlign val="superscript"/>
        <sz val="12"/>
        <color theme="1"/>
        <rFont val="Times New Roman"/>
        <family val="1"/>
      </rPr>
      <t>4</t>
    </r>
  </si>
  <si>
    <t>-</t>
  </si>
  <si>
    <t>Rata-rata (x̅)</t>
  </si>
  <si>
    <t>Rumus = (Total/n)</t>
  </si>
  <si>
    <t>NULL</t>
  </si>
  <si>
    <t>Variansi(S^2)</t>
  </si>
  <si>
    <r>
      <t>Rumus = (</t>
    </r>
    <r>
      <rPr>
        <sz val="12"/>
        <color theme="1"/>
        <rFont val="Calibri"/>
        <family val="2"/>
      </rPr>
      <t>∑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/(n-1)</t>
    </r>
    <r>
      <rPr>
        <sz val="12"/>
        <color theme="1"/>
        <rFont val="Times New Roman"/>
        <family val="1"/>
      </rPr>
      <t>)</t>
    </r>
  </si>
  <si>
    <t>Standar deviasi(S)</t>
  </si>
  <si>
    <r>
      <t xml:space="preserve">Rumus = </t>
    </r>
    <r>
      <rPr>
        <sz val="12"/>
        <color theme="1"/>
        <rFont val="Calibri"/>
        <family val="2"/>
      </rPr>
      <t>√</t>
    </r>
    <r>
      <rPr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2</t>
    </r>
  </si>
  <si>
    <t>Koefisien variansi</t>
  </si>
  <si>
    <t>Rumus = S/x̅ *100%</t>
  </si>
  <si>
    <t>a. Kemencengan (Rumus Alpha 3)</t>
  </si>
  <si>
    <r>
      <t>Rumus = (</t>
    </r>
    <r>
      <rPr>
        <sz val="12"/>
        <color theme="1"/>
        <rFont val="Calibri"/>
        <family val="2"/>
      </rPr>
      <t>∑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Times New Roman"/>
        <family val="1"/>
      </rPr>
      <t>)</t>
    </r>
  </si>
  <si>
    <t>=</t>
  </si>
  <si>
    <t>= Menceng Kiri (α3&lt;0)</t>
  </si>
  <si>
    <t>b. Keruncingan (Rumus Alpha 4)</t>
  </si>
  <si>
    <r>
      <t>Rumus = (</t>
    </r>
    <r>
      <rPr>
        <sz val="12"/>
        <color theme="1"/>
        <rFont val="Calibri"/>
        <family val="2"/>
      </rPr>
      <t>∑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Times New Roman"/>
        <family val="1"/>
      </rPr>
      <t>)</t>
    </r>
  </si>
  <si>
    <t>= Platikurtik (α4&lt;3)</t>
  </si>
  <si>
    <t>(xi-x̅)</t>
  </si>
  <si>
    <r>
      <t>Fi(xi-x̅)</t>
    </r>
    <r>
      <rPr>
        <vertAlign val="superscript"/>
        <sz val="12"/>
        <color theme="1"/>
        <rFont val="Times New Roman"/>
        <family val="1"/>
      </rPr>
      <t>2</t>
    </r>
  </si>
  <si>
    <r>
      <t>Fi(xi-x̅)</t>
    </r>
    <r>
      <rPr>
        <vertAlign val="superscript"/>
        <sz val="12"/>
        <color theme="1"/>
        <rFont val="Times New Roman"/>
        <family val="1"/>
      </rPr>
      <t>3</t>
    </r>
  </si>
  <si>
    <r>
      <t>Fi(xi-x̅)</t>
    </r>
    <r>
      <rPr>
        <vertAlign val="superscript"/>
        <sz val="12"/>
        <color theme="1"/>
        <rFont val="Times New Roman"/>
        <family val="1"/>
      </rPr>
      <t>4</t>
    </r>
  </si>
  <si>
    <t>Rumus = (Fxi/n)</t>
  </si>
  <si>
    <t>Variansi (S^2)</t>
  </si>
  <si>
    <r>
      <t>Rumus = (</t>
    </r>
    <r>
      <rPr>
        <sz val="12"/>
        <color theme="1"/>
        <rFont val="Calibri"/>
        <family val="2"/>
      </rPr>
      <t>∑Fi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/(n-1)</t>
    </r>
    <r>
      <rPr>
        <sz val="12"/>
        <color theme="1"/>
        <rFont val="Times New Roman"/>
        <family val="1"/>
      </rPr>
      <t>)</t>
    </r>
  </si>
  <si>
    <t>Standar deviasi (S)</t>
  </si>
  <si>
    <r>
      <t>Rumus = (</t>
    </r>
    <r>
      <rPr>
        <sz val="12"/>
        <color theme="1"/>
        <rFont val="Calibri"/>
        <family val="2"/>
      </rPr>
      <t>∑Fi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Times New Roman"/>
        <family val="1"/>
      </rPr>
      <t>)</t>
    </r>
  </si>
  <si>
    <t>= Menceng Kanan (α3&gt;0)</t>
  </si>
  <si>
    <r>
      <t>Rumus = (</t>
    </r>
    <r>
      <rPr>
        <sz val="12"/>
        <color theme="1"/>
        <rFont val="Calibri"/>
        <family val="2"/>
      </rPr>
      <t>∑Fi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Times New Roman"/>
        <family val="1"/>
      </rPr>
      <t>)</t>
    </r>
  </si>
  <si>
    <t>= Leptokurtik (α4&gt;3)</t>
  </si>
  <si>
    <t>Data kelompok</t>
  </si>
  <si>
    <t>Kejadian</t>
  </si>
  <si>
    <t>Prob Awal</t>
  </si>
  <si>
    <t>Prob. Gabungan
P(Ai dan B) = P(Ai)P(B| Ai)</t>
  </si>
  <si>
    <t>Prob.  Posterior P(Ai  |B )</t>
  </si>
  <si>
    <t>A1</t>
  </si>
  <si>
    <t>A2</t>
  </si>
  <si>
    <t>A3</t>
  </si>
  <si>
    <t>Bayess</t>
  </si>
  <si>
    <t>Data 1</t>
  </si>
  <si>
    <t>Data 2</t>
  </si>
  <si>
    <t>Data 3</t>
  </si>
  <si>
    <t>Prob Kedua</t>
  </si>
  <si>
    <t>Binomial (n&lt;50)</t>
  </si>
  <si>
    <t xml:space="preserve">Rumus </t>
  </si>
  <si>
    <t>π</t>
  </si>
  <si>
    <t>n</t>
  </si>
  <si>
    <t>x =banyaknya kejadian</t>
  </si>
  <si>
    <t>π = proporsi</t>
  </si>
  <si>
    <t>n = sampel</t>
  </si>
  <si>
    <t>Poisson (n&gt;50)</t>
  </si>
  <si>
    <t>e = 2,72</t>
  </si>
  <si>
    <t>x = jumlah kejadian sukses</t>
  </si>
  <si>
    <t>P(X): probabilitas untuk sebuah nilai tertentu</t>
  </si>
  <si>
    <t>μ = πn</t>
  </si>
  <si>
    <t>Rumus tambahan</t>
  </si>
  <si>
    <t>Variansi Populasi</t>
  </si>
  <si>
    <t>Rata rata distribusi</t>
  </si>
  <si>
    <t>μ = rata-rata distribusi</t>
  </si>
  <si>
    <t>= Simetris(α3=0)</t>
  </si>
  <si>
    <t>= Mesokurtik (α4=3)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</si>
</sst>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 Black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0"/>
      <color theme="1"/>
      <name val="Maiandra GD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5</xdr:col>
      <xdr:colOff>60960</xdr:colOff>
      <xdr:row>6</xdr:row>
      <xdr:rowOff>47443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C587B-CDC4-41AA-B06E-0ADC02D07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1"/>
          <a:ext cx="4396740" cy="596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1394460</xdr:colOff>
      <xdr:row>18</xdr:row>
      <xdr:rowOff>175691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F2C82-85AB-4944-A24E-71766584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394460" cy="72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2308860</xdr:colOff>
      <xdr:row>30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EB4E78-F43B-49FC-ABF4-4AB7BFB95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23088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9833-BD09-4ABA-A51A-130D9C5F7DB9}">
  <dimension ref="B4:K8"/>
  <sheetViews>
    <sheetView workbookViewId="0">
      <selection activeCell="F13" sqref="F13"/>
    </sheetView>
  </sheetViews>
  <sheetFormatPr defaultRowHeight="14.4" x14ac:dyDescent="0.3"/>
  <sheetData>
    <row r="4" spans="2:11" x14ac:dyDescent="0.3">
      <c r="B4" s="22" t="s">
        <v>0</v>
      </c>
      <c r="C4" s="22"/>
      <c r="D4" s="22"/>
      <c r="E4" s="22"/>
      <c r="F4" s="22"/>
      <c r="G4" s="22"/>
      <c r="H4" s="22"/>
      <c r="I4" s="22"/>
      <c r="J4" s="22"/>
      <c r="K4" s="22"/>
    </row>
    <row r="5" spans="2:11" x14ac:dyDescent="0.3"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2:11" x14ac:dyDescent="0.3"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2:11" x14ac:dyDescent="0.3"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2:11" x14ac:dyDescent="0.3">
      <c r="B8" s="22"/>
      <c r="C8" s="22"/>
      <c r="D8" s="22"/>
      <c r="E8" s="22"/>
      <c r="F8" s="22"/>
      <c r="G8" s="22"/>
      <c r="H8" s="22"/>
      <c r="I8" s="22"/>
      <c r="J8" s="22"/>
      <c r="K8" s="22"/>
    </row>
  </sheetData>
  <mergeCells count="1">
    <mergeCell ref="B4:K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5502-390B-4602-A89E-7CE92EB5BEF6}">
  <dimension ref="B2:L24"/>
  <sheetViews>
    <sheetView workbookViewId="0">
      <selection activeCell="M22" sqref="M22"/>
    </sheetView>
  </sheetViews>
  <sheetFormatPr defaultRowHeight="14.4" x14ac:dyDescent="0.3"/>
  <cols>
    <col min="1" max="2" width="5.88671875" customWidth="1"/>
    <col min="4" max="4" width="15.21875" customWidth="1"/>
    <col min="7" max="7" width="5.88671875" customWidth="1"/>
    <col min="8" max="8" width="11.88671875" customWidth="1"/>
    <col min="9" max="9" width="10.6640625" customWidth="1"/>
    <col min="10" max="11" width="11.109375" customWidth="1"/>
  </cols>
  <sheetData>
    <row r="2" spans="2:12" x14ac:dyDescent="0.3">
      <c r="C2" s="23" t="s">
        <v>1</v>
      </c>
      <c r="D2" s="23"/>
      <c r="E2" s="23"/>
      <c r="F2" s="23"/>
      <c r="G2" s="23"/>
    </row>
    <row r="4" spans="2:12" x14ac:dyDescent="0.3">
      <c r="B4" s="25" t="s">
        <v>2</v>
      </c>
      <c r="C4" s="25"/>
      <c r="D4" s="2"/>
      <c r="G4" s="25" t="s">
        <v>5</v>
      </c>
      <c r="H4" s="25"/>
      <c r="I4" s="25"/>
      <c r="J4" s="25"/>
    </row>
    <row r="5" spans="2:12" x14ac:dyDescent="0.3">
      <c r="B5" s="1" t="s">
        <v>6</v>
      </c>
      <c r="C5" s="1" t="s">
        <v>3</v>
      </c>
      <c r="D5" s="1" t="s">
        <v>4</v>
      </c>
      <c r="G5" s="1" t="s">
        <v>6</v>
      </c>
      <c r="H5" s="1" t="s">
        <v>7</v>
      </c>
      <c r="I5" s="1" t="s">
        <v>8</v>
      </c>
      <c r="J5" s="1" t="s">
        <v>10</v>
      </c>
      <c r="K5" s="1" t="s">
        <v>11</v>
      </c>
      <c r="L5" s="1" t="s">
        <v>12</v>
      </c>
    </row>
    <row r="6" spans="2:12" x14ac:dyDescent="0.3">
      <c r="B6">
        <v>1</v>
      </c>
      <c r="D6">
        <v>0</v>
      </c>
      <c r="G6">
        <v>1</v>
      </c>
      <c r="L6">
        <v>0</v>
      </c>
    </row>
    <row r="7" spans="2:12" x14ac:dyDescent="0.3">
      <c r="B7">
        <v>2</v>
      </c>
      <c r="D7">
        <v>0</v>
      </c>
      <c r="G7">
        <v>2</v>
      </c>
    </row>
    <row r="8" spans="2:12" x14ac:dyDescent="0.3">
      <c r="B8">
        <v>3</v>
      </c>
      <c r="D8">
        <v>0</v>
      </c>
      <c r="G8">
        <v>3</v>
      </c>
    </row>
    <row r="9" spans="2:12" x14ac:dyDescent="0.3">
      <c r="B9">
        <v>4</v>
      </c>
      <c r="D9">
        <v>0</v>
      </c>
      <c r="G9">
        <v>4</v>
      </c>
    </row>
    <row r="10" spans="2:12" x14ac:dyDescent="0.3">
      <c r="B10">
        <v>5</v>
      </c>
      <c r="D10">
        <v>0</v>
      </c>
      <c r="G10">
        <v>5</v>
      </c>
    </row>
    <row r="11" spans="2:12" x14ac:dyDescent="0.3">
      <c r="B11">
        <v>6</v>
      </c>
      <c r="D11">
        <v>0</v>
      </c>
      <c r="G11">
        <v>6</v>
      </c>
    </row>
    <row r="12" spans="2:12" x14ac:dyDescent="0.3">
      <c r="B12">
        <v>7</v>
      </c>
      <c r="D12">
        <v>0</v>
      </c>
      <c r="G12">
        <v>7</v>
      </c>
    </row>
    <row r="13" spans="2:12" x14ac:dyDescent="0.3">
      <c r="B13">
        <v>8</v>
      </c>
      <c r="D13">
        <v>0</v>
      </c>
      <c r="G13">
        <v>8</v>
      </c>
    </row>
    <row r="14" spans="2:12" x14ac:dyDescent="0.3">
      <c r="B14">
        <v>9</v>
      </c>
      <c r="D14">
        <v>0</v>
      </c>
      <c r="G14">
        <v>9</v>
      </c>
    </row>
    <row r="15" spans="2:12" x14ac:dyDescent="0.3">
      <c r="B15">
        <v>10</v>
      </c>
      <c r="D15">
        <v>0</v>
      </c>
      <c r="G15">
        <v>10</v>
      </c>
    </row>
    <row r="16" spans="2:12" x14ac:dyDescent="0.3">
      <c r="B16" s="23" t="s">
        <v>13</v>
      </c>
      <c r="C16" s="23"/>
      <c r="D16">
        <f>SUM(D6:D15)</f>
        <v>0</v>
      </c>
      <c r="G16" s="23" t="s">
        <v>13</v>
      </c>
      <c r="H16" s="23"/>
      <c r="I16" s="23"/>
      <c r="L16">
        <f t="shared" ref="L16" si="0">SUM(L6:L15)</f>
        <v>0</v>
      </c>
    </row>
    <row r="17" spans="2:10" x14ac:dyDescent="0.3">
      <c r="B17" s="23" t="s">
        <v>17</v>
      </c>
      <c r="C17" s="23"/>
      <c r="D17">
        <f>AVERAGE(D6:D15)</f>
        <v>0</v>
      </c>
      <c r="G17" s="23" t="s">
        <v>14</v>
      </c>
      <c r="H17" s="23"/>
      <c r="I17" s="23"/>
      <c r="J17">
        <f>AVERAGE(L6:L15)</f>
        <v>0</v>
      </c>
    </row>
    <row r="18" spans="2:10" x14ac:dyDescent="0.3">
      <c r="B18" s="23" t="s">
        <v>18</v>
      </c>
      <c r="C18" s="23"/>
      <c r="G18" s="23" t="s">
        <v>15</v>
      </c>
      <c r="H18" s="23"/>
      <c r="I18" s="23"/>
    </row>
    <row r="19" spans="2:10" x14ac:dyDescent="0.3">
      <c r="B19" s="23" t="s">
        <v>19</v>
      </c>
      <c r="C19" s="23"/>
      <c r="D19">
        <f>MAX(D6:D15)</f>
        <v>0</v>
      </c>
      <c r="G19" s="23" t="s">
        <v>16</v>
      </c>
      <c r="H19" s="23"/>
      <c r="I19" s="23"/>
    </row>
    <row r="21" spans="2:10" ht="16.2" customHeight="1" x14ac:dyDescent="0.3">
      <c r="B21" s="23" t="s">
        <v>20</v>
      </c>
      <c r="C21" s="23"/>
    </row>
    <row r="22" spans="2:10" ht="39" customHeight="1" x14ac:dyDescent="0.3">
      <c r="B22" s="24" t="s">
        <v>14</v>
      </c>
      <c r="C22" s="24"/>
      <c r="D22" s="5" t="s">
        <v>21</v>
      </c>
    </row>
    <row r="23" spans="2:10" x14ac:dyDescent="0.3">
      <c r="B23" s="24" t="s">
        <v>15</v>
      </c>
      <c r="C23" s="24"/>
      <c r="D23" t="s">
        <v>22</v>
      </c>
    </row>
    <row r="24" spans="2:10" ht="47.4" customHeight="1" x14ac:dyDescent="0.3">
      <c r="B24" s="24"/>
      <c r="C24" s="24"/>
      <c r="D24" s="4" t="s">
        <v>23</v>
      </c>
    </row>
  </sheetData>
  <mergeCells count="14">
    <mergeCell ref="B4:C4"/>
    <mergeCell ref="C2:G2"/>
    <mergeCell ref="G4:J4"/>
    <mergeCell ref="B21:C21"/>
    <mergeCell ref="B22:C22"/>
    <mergeCell ref="B23:C24"/>
    <mergeCell ref="G16:I16"/>
    <mergeCell ref="G17:I17"/>
    <mergeCell ref="G18:I18"/>
    <mergeCell ref="G19:I19"/>
    <mergeCell ref="B16:C16"/>
    <mergeCell ref="B19:C19"/>
    <mergeCell ref="B18:C18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D40-FBE4-42AE-8A2F-485052AE4F9B}">
  <dimension ref="A2:M47"/>
  <sheetViews>
    <sheetView tabSelected="1" workbookViewId="0">
      <selection activeCell="H43" sqref="H43"/>
    </sheetView>
  </sheetViews>
  <sheetFormatPr defaultRowHeight="14.4" x14ac:dyDescent="0.3"/>
  <cols>
    <col min="2" max="8" width="18.44140625" customWidth="1"/>
  </cols>
  <sheetData>
    <row r="2" spans="2:8" ht="15.6" x14ac:dyDescent="0.3">
      <c r="B2" s="31" t="s">
        <v>2</v>
      </c>
      <c r="C2" s="31"/>
      <c r="D2" s="6"/>
      <c r="E2" s="6"/>
      <c r="F2" s="6"/>
      <c r="G2" s="6"/>
      <c r="H2" s="6"/>
    </row>
    <row r="3" spans="2:8" ht="18.600000000000001" x14ac:dyDescent="0.3">
      <c r="B3" s="7" t="s">
        <v>6</v>
      </c>
      <c r="C3" s="7" t="s">
        <v>3</v>
      </c>
      <c r="D3" s="7" t="s">
        <v>4</v>
      </c>
      <c r="E3" s="7" t="s">
        <v>24</v>
      </c>
      <c r="F3" s="7" t="s">
        <v>25</v>
      </c>
      <c r="G3" s="7" t="s">
        <v>26</v>
      </c>
      <c r="H3" s="7" t="s">
        <v>27</v>
      </c>
    </row>
    <row r="4" spans="2:8" ht="15.6" x14ac:dyDescent="0.3">
      <c r="B4" s="7">
        <v>1</v>
      </c>
      <c r="C4" s="8"/>
      <c r="D4" s="7"/>
      <c r="E4" s="9" t="e">
        <f>D4-$D$12</f>
        <v>#DIV/0!</v>
      </c>
      <c r="F4" s="10" t="e">
        <f>(E4)^2</f>
        <v>#DIV/0!</v>
      </c>
      <c r="G4" s="10" t="e">
        <f>E4^3</f>
        <v>#DIV/0!</v>
      </c>
      <c r="H4" s="10" t="e">
        <f>E4^4</f>
        <v>#DIV/0!</v>
      </c>
    </row>
    <row r="5" spans="2:8" ht="15.6" x14ac:dyDescent="0.3">
      <c r="B5" s="7">
        <v>2</v>
      </c>
      <c r="C5" s="8"/>
      <c r="D5" s="7"/>
      <c r="E5" s="9" t="e">
        <f t="shared" ref="E5:E10" si="0">D5-$D$12</f>
        <v>#DIV/0!</v>
      </c>
      <c r="F5" s="10" t="e">
        <f t="shared" ref="F5:F10" si="1">(E5)^2</f>
        <v>#DIV/0!</v>
      </c>
      <c r="G5" s="10" t="e">
        <f t="shared" ref="G5:G10" si="2">E5^3</f>
        <v>#DIV/0!</v>
      </c>
      <c r="H5" s="10" t="e">
        <f t="shared" ref="H5:H10" si="3">E5^4</f>
        <v>#DIV/0!</v>
      </c>
    </row>
    <row r="6" spans="2:8" ht="15.6" x14ac:dyDescent="0.3">
      <c r="B6" s="7">
        <v>3</v>
      </c>
      <c r="C6" s="8"/>
      <c r="D6" s="7"/>
      <c r="E6" s="9" t="e">
        <f t="shared" si="0"/>
        <v>#DIV/0!</v>
      </c>
      <c r="F6" s="10" t="e">
        <f t="shared" si="1"/>
        <v>#DIV/0!</v>
      </c>
      <c r="G6" s="10" t="e">
        <f t="shared" si="2"/>
        <v>#DIV/0!</v>
      </c>
      <c r="H6" s="10" t="e">
        <f t="shared" si="3"/>
        <v>#DIV/0!</v>
      </c>
    </row>
    <row r="7" spans="2:8" ht="15.6" x14ac:dyDescent="0.3">
      <c r="B7" s="7">
        <v>4</v>
      </c>
      <c r="C7" s="8"/>
      <c r="D7" s="7"/>
      <c r="E7" s="9" t="e">
        <f t="shared" si="0"/>
        <v>#DIV/0!</v>
      </c>
      <c r="F7" s="10" t="e">
        <f t="shared" si="1"/>
        <v>#DIV/0!</v>
      </c>
      <c r="G7" s="10" t="e">
        <f t="shared" si="2"/>
        <v>#DIV/0!</v>
      </c>
      <c r="H7" s="10" t="e">
        <f t="shared" si="3"/>
        <v>#DIV/0!</v>
      </c>
    </row>
    <row r="8" spans="2:8" ht="15.6" x14ac:dyDescent="0.3">
      <c r="B8" s="7">
        <v>5</v>
      </c>
      <c r="C8" s="8"/>
      <c r="D8" s="7"/>
      <c r="E8" s="9" t="e">
        <f t="shared" si="0"/>
        <v>#DIV/0!</v>
      </c>
      <c r="F8" s="10" t="e">
        <f t="shared" si="1"/>
        <v>#DIV/0!</v>
      </c>
      <c r="G8" s="10" t="e">
        <f t="shared" si="2"/>
        <v>#DIV/0!</v>
      </c>
      <c r="H8" s="10" t="e">
        <f t="shared" si="3"/>
        <v>#DIV/0!</v>
      </c>
    </row>
    <row r="9" spans="2:8" ht="15.6" x14ac:dyDescent="0.3">
      <c r="B9" s="7">
        <v>6</v>
      </c>
      <c r="C9" s="8"/>
      <c r="D9" s="7"/>
      <c r="E9" s="9" t="e">
        <f t="shared" si="0"/>
        <v>#DIV/0!</v>
      </c>
      <c r="F9" s="10" t="e">
        <f t="shared" si="1"/>
        <v>#DIV/0!</v>
      </c>
      <c r="G9" s="10" t="e">
        <f t="shared" si="2"/>
        <v>#DIV/0!</v>
      </c>
      <c r="H9" s="10" t="e">
        <f t="shared" si="3"/>
        <v>#DIV/0!</v>
      </c>
    </row>
    <row r="10" spans="2:8" ht="15.6" x14ac:dyDescent="0.3">
      <c r="B10" s="7">
        <v>7</v>
      </c>
      <c r="C10" s="8"/>
      <c r="D10" s="7"/>
      <c r="E10" s="9" t="e">
        <f t="shared" si="0"/>
        <v>#DIV/0!</v>
      </c>
      <c r="F10" s="10" t="e">
        <f t="shared" si="1"/>
        <v>#DIV/0!</v>
      </c>
      <c r="G10" s="10" t="e">
        <f t="shared" si="2"/>
        <v>#DIV/0!</v>
      </c>
      <c r="H10" s="10" t="e">
        <f t="shared" si="3"/>
        <v>#DIV/0!</v>
      </c>
    </row>
    <row r="11" spans="2:8" ht="15.6" x14ac:dyDescent="0.3">
      <c r="B11" s="32" t="s">
        <v>13</v>
      </c>
      <c r="C11" s="32"/>
      <c r="D11" s="7">
        <f>SUM(D4:D10)</f>
        <v>0</v>
      </c>
      <c r="E11" s="7" t="s">
        <v>28</v>
      </c>
      <c r="F11" s="11" t="e">
        <f>SUM(F4:F10)</f>
        <v>#DIV/0!</v>
      </c>
      <c r="G11" s="11" t="e">
        <f>SUM(G4:G10)</f>
        <v>#DIV/0!</v>
      </c>
      <c r="H11" s="11" t="e">
        <f>SUM(H4:H10)</f>
        <v>#DIV/0!</v>
      </c>
    </row>
    <row r="12" spans="2:8" ht="15.6" x14ac:dyDescent="0.3">
      <c r="B12" s="32" t="s">
        <v>29</v>
      </c>
      <c r="C12" s="32"/>
      <c r="D12" s="9" t="e">
        <f>AVERAGE(D4:D10)</f>
        <v>#DIV/0!</v>
      </c>
      <c r="E12" s="27" t="s">
        <v>30</v>
      </c>
      <c r="F12" s="28"/>
      <c r="G12" s="34" t="s">
        <v>31</v>
      </c>
      <c r="H12" s="35"/>
    </row>
    <row r="13" spans="2:8" ht="17.399999999999999" x14ac:dyDescent="0.3">
      <c r="B13" s="32" t="s">
        <v>32</v>
      </c>
      <c r="C13" s="32"/>
      <c r="D13" s="9" t="e">
        <f>F11/(7-1)</f>
        <v>#DIV/0!</v>
      </c>
      <c r="E13" s="41" t="s">
        <v>33</v>
      </c>
      <c r="F13" s="42"/>
      <c r="G13" s="31"/>
      <c r="H13" s="37"/>
    </row>
    <row r="14" spans="2:8" ht="18.600000000000001" x14ac:dyDescent="0.3">
      <c r="B14" s="32" t="s">
        <v>34</v>
      </c>
      <c r="C14" s="32"/>
      <c r="D14" s="9" t="e">
        <f>SQRT(D13)</f>
        <v>#DIV/0!</v>
      </c>
      <c r="E14" s="27" t="s">
        <v>35</v>
      </c>
      <c r="F14" s="28"/>
      <c r="G14" s="31"/>
      <c r="H14" s="37"/>
    </row>
    <row r="15" spans="2:8" ht="15.6" x14ac:dyDescent="0.3">
      <c r="B15" s="32" t="s">
        <v>36</v>
      </c>
      <c r="C15" s="32"/>
      <c r="D15" s="12" t="e">
        <f>D14/D12</f>
        <v>#DIV/0!</v>
      </c>
      <c r="E15" s="27" t="s">
        <v>37</v>
      </c>
      <c r="F15" s="28"/>
      <c r="G15" s="39"/>
      <c r="H15" s="40"/>
    </row>
    <row r="16" spans="2:8" ht="15.6" x14ac:dyDescent="0.3">
      <c r="B16" s="6"/>
      <c r="C16" s="6"/>
      <c r="D16" s="6"/>
      <c r="E16" s="6"/>
      <c r="F16" s="6"/>
      <c r="G16" s="6"/>
      <c r="H16" s="6"/>
    </row>
    <row r="17" spans="1:13" ht="15.6" customHeight="1" x14ac:dyDescent="0.3">
      <c r="B17" s="29" t="s">
        <v>38</v>
      </c>
      <c r="C17" s="29"/>
      <c r="D17" s="29"/>
      <c r="E17" s="6"/>
      <c r="F17" s="6"/>
      <c r="G17" s="6"/>
      <c r="H17" s="6"/>
    </row>
    <row r="18" spans="1:13" ht="17.399999999999999" x14ac:dyDescent="0.3">
      <c r="B18" s="30" t="s">
        <v>39</v>
      </c>
      <c r="C18" s="30"/>
      <c r="D18" s="30"/>
      <c r="E18" s="6"/>
      <c r="F18" s="6"/>
      <c r="G18" s="6"/>
      <c r="H18" s="6"/>
    </row>
    <row r="19" spans="1:13" ht="15.6" x14ac:dyDescent="0.3">
      <c r="B19" s="13" t="s">
        <v>40</v>
      </c>
      <c r="C19" s="6" t="e">
        <f>D10/(7*(A13^3))</f>
        <v>#DIV/0!</v>
      </c>
      <c r="D19" s="26" t="s">
        <v>54</v>
      </c>
      <c r="E19" s="26"/>
      <c r="F19" s="26" t="s">
        <v>86</v>
      </c>
      <c r="G19" s="26"/>
      <c r="H19" s="6"/>
    </row>
    <row r="20" spans="1:13" ht="15.6" x14ac:dyDescent="0.3">
      <c r="B20" s="6"/>
      <c r="C20" s="6" t="e">
        <f>IF(C19&gt;0,"Menceng Kanan",IF(C19&lt;0,"Menceng  Kiri",IF(C19=0,"Simetris")))</f>
        <v>#DIV/0!</v>
      </c>
      <c r="D20" s="26" t="s">
        <v>41</v>
      </c>
      <c r="E20" s="26"/>
      <c r="F20" s="6"/>
      <c r="G20" s="6"/>
      <c r="H20" s="6"/>
    </row>
    <row r="21" spans="1:13" ht="15.6" x14ac:dyDescent="0.3">
      <c r="B21" s="30" t="s">
        <v>42</v>
      </c>
      <c r="C21" s="30"/>
      <c r="D21" s="30"/>
      <c r="E21" s="6"/>
      <c r="F21" s="6"/>
      <c r="G21" s="6"/>
      <c r="H21" s="6"/>
    </row>
    <row r="22" spans="1:13" ht="17.399999999999999" x14ac:dyDescent="0.3">
      <c r="B22" s="30" t="s">
        <v>43</v>
      </c>
      <c r="C22" s="30"/>
      <c r="D22" s="30"/>
      <c r="E22" s="6"/>
      <c r="F22" s="6"/>
      <c r="G22" s="6"/>
      <c r="H22" s="6"/>
    </row>
    <row r="23" spans="1:13" ht="15.6" x14ac:dyDescent="0.3">
      <c r="B23" s="13" t="s">
        <v>40</v>
      </c>
      <c r="C23" s="14" t="e">
        <f>H11/(7*(D14^4))</f>
        <v>#DIV/0!</v>
      </c>
      <c r="D23" s="26" t="s">
        <v>56</v>
      </c>
      <c r="E23" s="26"/>
      <c r="F23" s="6"/>
      <c r="G23" s="6"/>
      <c r="H23" s="6"/>
    </row>
    <row r="24" spans="1:13" ht="15.6" x14ac:dyDescent="0.3">
      <c r="C24" s="6" t="e">
        <f>IF(C23&gt;3,"Leptokurtik",IF(C23&lt;3,"Platikurtik",IF(C23=3,"Mesokurtik")))</f>
        <v>#DIV/0!</v>
      </c>
      <c r="D24" s="26" t="s">
        <v>87</v>
      </c>
      <c r="E24" s="26"/>
    </row>
    <row r="25" spans="1:13" ht="15.6" x14ac:dyDescent="0.3">
      <c r="D25" s="26" t="s">
        <v>44</v>
      </c>
      <c r="E25" s="26"/>
    </row>
    <row r="27" spans="1:13" ht="15.6" x14ac:dyDescent="0.3">
      <c r="B27" s="31" t="s">
        <v>57</v>
      </c>
      <c r="C27" s="31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8.600000000000001" x14ac:dyDescent="0.3">
      <c r="A28" s="7" t="s">
        <v>6</v>
      </c>
      <c r="B28" s="7" t="s">
        <v>8</v>
      </c>
      <c r="C28" s="7" t="s">
        <v>7</v>
      </c>
      <c r="D28" s="7" t="s">
        <v>9</v>
      </c>
      <c r="E28" s="7" t="s">
        <v>11</v>
      </c>
      <c r="F28" s="7" t="s">
        <v>12</v>
      </c>
      <c r="G28" s="7" t="s">
        <v>45</v>
      </c>
      <c r="H28" s="7" t="s">
        <v>25</v>
      </c>
      <c r="I28" s="7" t="s">
        <v>46</v>
      </c>
      <c r="J28" s="7" t="s">
        <v>26</v>
      </c>
      <c r="K28" s="7" t="s">
        <v>47</v>
      </c>
      <c r="L28" s="7" t="s">
        <v>27</v>
      </c>
      <c r="M28" s="7" t="s">
        <v>48</v>
      </c>
    </row>
    <row r="29" spans="1:13" ht="15.6" x14ac:dyDescent="0.3">
      <c r="A29" s="7">
        <v>1</v>
      </c>
      <c r="B29" s="7"/>
      <c r="C29" s="7"/>
      <c r="D29" s="7"/>
      <c r="E29" s="7">
        <f>(B29+C29)/2</f>
        <v>0</v>
      </c>
      <c r="F29" s="7">
        <f>D29*E29</f>
        <v>0</v>
      </c>
      <c r="G29" s="7">
        <f>E29-$D$38</f>
        <v>0</v>
      </c>
      <c r="H29" s="7">
        <f>G29^2</f>
        <v>0</v>
      </c>
      <c r="I29" s="7">
        <f>H29*D29</f>
        <v>0</v>
      </c>
      <c r="J29" s="7">
        <f>G29^3</f>
        <v>0</v>
      </c>
      <c r="K29" s="7">
        <f>D29*J29</f>
        <v>0</v>
      </c>
      <c r="L29" s="7">
        <f>G29^4</f>
        <v>0</v>
      </c>
      <c r="M29" s="7">
        <f>L29*D29</f>
        <v>0</v>
      </c>
    </row>
    <row r="30" spans="1:13" ht="15.6" x14ac:dyDescent="0.3">
      <c r="A30" s="7">
        <v>2</v>
      </c>
      <c r="B30" s="7"/>
      <c r="C30" s="7"/>
      <c r="D30" s="7"/>
      <c r="E30" s="7">
        <f t="shared" ref="E30:E32" si="4">(B30+C30)/2</f>
        <v>0</v>
      </c>
      <c r="F30" s="7">
        <f t="shared" ref="F30:F32" si="5">D30*E30</f>
        <v>0</v>
      </c>
      <c r="G30" s="7">
        <f t="shared" ref="G30:G32" si="6">E30-$D$38</f>
        <v>0</v>
      </c>
      <c r="H30" s="7">
        <f t="shared" ref="H30:H32" si="7">G30^2</f>
        <v>0</v>
      </c>
      <c r="I30" s="7">
        <f t="shared" ref="I30:I32" si="8">H30*D30</f>
        <v>0</v>
      </c>
      <c r="J30" s="7">
        <f t="shared" ref="J30:J32" si="9">G30^3</f>
        <v>0</v>
      </c>
      <c r="K30" s="7">
        <f t="shared" ref="K30:K32" si="10">D30*J30</f>
        <v>0</v>
      </c>
      <c r="L30" s="7">
        <f t="shared" ref="L30:L32" si="11">G30^4</f>
        <v>0</v>
      </c>
      <c r="M30" s="7">
        <f t="shared" ref="M30:M32" si="12">L30*D30</f>
        <v>0</v>
      </c>
    </row>
    <row r="31" spans="1:13" ht="15.6" x14ac:dyDescent="0.3">
      <c r="A31" s="7">
        <v>3</v>
      </c>
      <c r="B31" s="7"/>
      <c r="C31" s="7"/>
      <c r="D31" s="7"/>
      <c r="E31" s="7">
        <f t="shared" si="4"/>
        <v>0</v>
      </c>
      <c r="F31" s="7">
        <f t="shared" si="5"/>
        <v>0</v>
      </c>
      <c r="G31" s="7">
        <f t="shared" si="6"/>
        <v>0</v>
      </c>
      <c r="H31" s="7">
        <f t="shared" si="7"/>
        <v>0</v>
      </c>
      <c r="I31" s="7">
        <f t="shared" si="8"/>
        <v>0</v>
      </c>
      <c r="J31" s="7">
        <f t="shared" si="9"/>
        <v>0</v>
      </c>
      <c r="K31" s="7">
        <f t="shared" si="10"/>
        <v>0</v>
      </c>
      <c r="L31" s="7">
        <f t="shared" si="11"/>
        <v>0</v>
      </c>
      <c r="M31" s="7">
        <f t="shared" si="12"/>
        <v>0</v>
      </c>
    </row>
    <row r="32" spans="1:13" ht="15.6" x14ac:dyDescent="0.3">
      <c r="A32" s="7">
        <v>4</v>
      </c>
      <c r="B32" s="7"/>
      <c r="C32" s="7"/>
      <c r="D32" s="7"/>
      <c r="E32" s="7">
        <f t="shared" si="4"/>
        <v>0</v>
      </c>
      <c r="F32" s="7">
        <f t="shared" si="5"/>
        <v>0</v>
      </c>
      <c r="G32" s="7">
        <f t="shared" si="6"/>
        <v>0</v>
      </c>
      <c r="H32" s="7">
        <f t="shared" si="7"/>
        <v>0</v>
      </c>
      <c r="I32" s="7">
        <f t="shared" si="8"/>
        <v>0</v>
      </c>
      <c r="J32" s="7">
        <f t="shared" si="9"/>
        <v>0</v>
      </c>
      <c r="K32" s="7">
        <f t="shared" si="10"/>
        <v>0</v>
      </c>
      <c r="L32" s="7">
        <f t="shared" si="11"/>
        <v>0</v>
      </c>
      <c r="M32" s="7">
        <f t="shared" si="12"/>
        <v>0</v>
      </c>
    </row>
    <row r="33" spans="2:13" ht="15.6" x14ac:dyDescent="0.3">
      <c r="B33" s="32" t="s">
        <v>13</v>
      </c>
      <c r="C33" s="32"/>
      <c r="D33" s="7">
        <f>SUM(D29:D32)</f>
        <v>0</v>
      </c>
      <c r="E33" s="7" t="s">
        <v>28</v>
      </c>
      <c r="F33" s="7">
        <f>SUM(F29:F32)</f>
        <v>0</v>
      </c>
      <c r="G33" s="7" t="s">
        <v>28</v>
      </c>
      <c r="H33" s="7" t="s">
        <v>28</v>
      </c>
      <c r="I33" s="7">
        <f>SUM(I29:I32)</f>
        <v>0</v>
      </c>
      <c r="J33" s="7" t="s">
        <v>28</v>
      </c>
      <c r="K33" s="7">
        <f>SUM(K29:K32)</f>
        <v>0</v>
      </c>
      <c r="L33" s="7" t="s">
        <v>28</v>
      </c>
      <c r="M33" s="7">
        <f>SUM(M29:M32)</f>
        <v>0</v>
      </c>
    </row>
    <row r="34" spans="2:13" ht="15.6" x14ac:dyDescent="0.3">
      <c r="B34" s="32" t="s">
        <v>29</v>
      </c>
      <c r="C34" s="32"/>
      <c r="D34" s="7" t="e">
        <f>F33/D33</f>
        <v>#DIV/0!</v>
      </c>
      <c r="E34" s="27" t="s">
        <v>49</v>
      </c>
      <c r="F34" s="28"/>
      <c r="G34" s="33" t="s">
        <v>31</v>
      </c>
      <c r="H34" s="34"/>
      <c r="I34" s="34"/>
      <c r="J34" s="34"/>
      <c r="K34" s="34"/>
      <c r="L34" s="34"/>
      <c r="M34" s="35"/>
    </row>
    <row r="35" spans="2:13" ht="17.399999999999999" x14ac:dyDescent="0.3">
      <c r="B35" s="32" t="s">
        <v>50</v>
      </c>
      <c r="C35" s="32"/>
      <c r="D35" s="9">
        <f>I33/(D33-1)</f>
        <v>0</v>
      </c>
      <c r="E35" s="41" t="s">
        <v>51</v>
      </c>
      <c r="F35" s="42"/>
      <c r="G35" s="36"/>
      <c r="H35" s="31"/>
      <c r="I35" s="31"/>
      <c r="J35" s="31"/>
      <c r="K35" s="31"/>
      <c r="L35" s="31"/>
      <c r="M35" s="37"/>
    </row>
    <row r="36" spans="2:13" ht="18.600000000000001" x14ac:dyDescent="0.3">
      <c r="B36" s="32" t="s">
        <v>52</v>
      </c>
      <c r="C36" s="32"/>
      <c r="D36" s="9">
        <f>SQRT(D35)</f>
        <v>0</v>
      </c>
      <c r="E36" s="27" t="s">
        <v>35</v>
      </c>
      <c r="F36" s="28"/>
      <c r="G36" s="36"/>
      <c r="H36" s="31"/>
      <c r="I36" s="31"/>
      <c r="J36" s="31"/>
      <c r="K36" s="31"/>
      <c r="L36" s="31"/>
      <c r="M36" s="37"/>
    </row>
    <row r="37" spans="2:13" ht="15.6" x14ac:dyDescent="0.3">
      <c r="B37" s="32" t="s">
        <v>36</v>
      </c>
      <c r="C37" s="32"/>
      <c r="D37" s="12" t="e">
        <f>D36/D34</f>
        <v>#DIV/0!</v>
      </c>
      <c r="E37" s="27" t="s">
        <v>37</v>
      </c>
      <c r="F37" s="28"/>
      <c r="G37" s="38"/>
      <c r="H37" s="39"/>
      <c r="I37" s="39"/>
      <c r="J37" s="39"/>
      <c r="K37" s="39"/>
      <c r="L37" s="39"/>
      <c r="M37" s="40"/>
    </row>
    <row r="38" spans="2:13" ht="15.6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3" ht="15.6" x14ac:dyDescent="0.3">
      <c r="B39" s="29" t="s">
        <v>38</v>
      </c>
      <c r="C39" s="29"/>
      <c r="D39" s="29"/>
      <c r="E39" s="6"/>
      <c r="F39" s="6"/>
      <c r="G39" s="6"/>
      <c r="H39" s="6"/>
      <c r="I39" s="6"/>
      <c r="J39" s="6"/>
      <c r="K39" s="6"/>
      <c r="L39" s="6"/>
      <c r="M39" s="6"/>
    </row>
    <row r="40" spans="2:13" ht="17.399999999999999" x14ac:dyDescent="0.3">
      <c r="B40" s="30" t="s">
        <v>53</v>
      </c>
      <c r="C40" s="30"/>
      <c r="D40" s="30"/>
      <c r="E40" s="6"/>
      <c r="F40" s="6"/>
      <c r="G40" s="6"/>
      <c r="H40" s="6"/>
      <c r="I40" s="6"/>
      <c r="J40" s="6"/>
      <c r="K40" s="6"/>
      <c r="L40" s="6"/>
      <c r="M40" s="6"/>
    </row>
    <row r="41" spans="2:13" ht="15.6" x14ac:dyDescent="0.3">
      <c r="B41" s="13" t="s">
        <v>40</v>
      </c>
      <c r="C41" s="14" t="e">
        <f>K33/(($D$37*D36^3))</f>
        <v>#DIV/0!</v>
      </c>
      <c r="D41" s="26" t="s">
        <v>54</v>
      </c>
      <c r="E41" s="26"/>
      <c r="F41" s="26" t="s">
        <v>86</v>
      </c>
      <c r="G41" s="26"/>
      <c r="H41" s="6"/>
      <c r="I41" s="6"/>
      <c r="J41" s="6"/>
      <c r="K41" s="6"/>
      <c r="L41" s="6"/>
      <c r="M41" s="6"/>
    </row>
    <row r="42" spans="2:13" ht="15.6" x14ac:dyDescent="0.3">
      <c r="B42" s="6"/>
      <c r="C42" s="6" t="e">
        <f>IF(C41&gt;0,"Menceng Kanan",IF(C41&lt;0,"Menceng  Kiri",IF(C41=0,"Simetris")))</f>
        <v>#DIV/0!</v>
      </c>
      <c r="D42" s="26" t="s">
        <v>41</v>
      </c>
      <c r="E42" s="26"/>
      <c r="F42" s="6"/>
      <c r="G42" s="6"/>
      <c r="H42" s="6"/>
      <c r="I42" s="6"/>
      <c r="J42" s="6"/>
      <c r="K42" s="6"/>
      <c r="L42" s="6"/>
      <c r="M42" s="6"/>
    </row>
    <row r="43" spans="2:13" ht="15.6" x14ac:dyDescent="0.3">
      <c r="B43" s="30" t="s">
        <v>42</v>
      </c>
      <c r="C43" s="30"/>
      <c r="D43" s="30"/>
      <c r="E43" s="6"/>
      <c r="F43" s="6"/>
      <c r="G43" s="6"/>
      <c r="H43" s="6"/>
      <c r="I43" s="6"/>
      <c r="J43" s="6"/>
      <c r="K43" s="6"/>
      <c r="L43" s="6"/>
      <c r="M43" s="6"/>
    </row>
    <row r="44" spans="2:13" ht="17.399999999999999" x14ac:dyDescent="0.3">
      <c r="B44" s="30" t="s">
        <v>55</v>
      </c>
      <c r="C44" s="30"/>
      <c r="D44" s="30"/>
      <c r="E44" s="6"/>
      <c r="F44" s="6"/>
      <c r="G44" s="6"/>
      <c r="H44" s="6"/>
      <c r="I44" s="6"/>
      <c r="J44" s="6"/>
      <c r="K44" s="6"/>
      <c r="L44" s="6"/>
      <c r="M44" s="6"/>
    </row>
    <row r="45" spans="2:13" ht="15.6" x14ac:dyDescent="0.3">
      <c r="B45" s="13" t="s">
        <v>40</v>
      </c>
      <c r="C45" s="14" t="e">
        <f>M33/(D33*D36^4)</f>
        <v>#DIV/0!</v>
      </c>
      <c r="D45" s="26" t="s">
        <v>56</v>
      </c>
      <c r="E45" s="26"/>
      <c r="F45" s="14"/>
      <c r="G45" s="6"/>
      <c r="H45" s="6"/>
      <c r="I45" s="6"/>
      <c r="J45" s="6"/>
      <c r="K45" s="6"/>
      <c r="L45" s="6"/>
      <c r="M45" s="6"/>
    </row>
    <row r="46" spans="2:13" ht="15.6" x14ac:dyDescent="0.3">
      <c r="C46" s="6" t="e">
        <f>IF(C45&gt;3,"Leptokurtik",IF(C45&lt;3,"Platikurtik",IF(C45=3,"Mesokurtik")))</f>
        <v>#DIV/0!</v>
      </c>
      <c r="D46" s="26" t="s">
        <v>87</v>
      </c>
      <c r="E46" s="26"/>
    </row>
    <row r="47" spans="2:13" ht="15.6" x14ac:dyDescent="0.3">
      <c r="D47" s="26" t="s">
        <v>44</v>
      </c>
      <c r="E47" s="26"/>
    </row>
  </sheetData>
  <mergeCells count="42">
    <mergeCell ref="D46:E46"/>
    <mergeCell ref="D47:E47"/>
    <mergeCell ref="D23:E23"/>
    <mergeCell ref="D24:E24"/>
    <mergeCell ref="D25:E25"/>
    <mergeCell ref="B2:C2"/>
    <mergeCell ref="B11:C11"/>
    <mergeCell ref="B12:C12"/>
    <mergeCell ref="E12:F12"/>
    <mergeCell ref="G12:H15"/>
    <mergeCell ref="B13:C13"/>
    <mergeCell ref="E13:F13"/>
    <mergeCell ref="B14:C14"/>
    <mergeCell ref="E14:F14"/>
    <mergeCell ref="B15:C15"/>
    <mergeCell ref="E15:F15"/>
    <mergeCell ref="B17:D17"/>
    <mergeCell ref="B18:D18"/>
    <mergeCell ref="D19:E19"/>
    <mergeCell ref="B21:D21"/>
    <mergeCell ref="F19:G19"/>
    <mergeCell ref="G34:M37"/>
    <mergeCell ref="B35:C35"/>
    <mergeCell ref="E35:F35"/>
    <mergeCell ref="B36:C36"/>
    <mergeCell ref="E36:F36"/>
    <mergeCell ref="B37:C37"/>
    <mergeCell ref="D45:E45"/>
    <mergeCell ref="D42:E42"/>
    <mergeCell ref="D20:E20"/>
    <mergeCell ref="E37:F37"/>
    <mergeCell ref="B39:D39"/>
    <mergeCell ref="B40:D40"/>
    <mergeCell ref="D41:E41"/>
    <mergeCell ref="B43:D43"/>
    <mergeCell ref="B44:D44"/>
    <mergeCell ref="B27:C27"/>
    <mergeCell ref="B33:C33"/>
    <mergeCell ref="B34:C34"/>
    <mergeCell ref="E34:F34"/>
    <mergeCell ref="B22:D22"/>
    <mergeCell ref="F41:G4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B179-1CEA-448B-BEAC-A5917976A30D}">
  <dimension ref="B2:F13"/>
  <sheetViews>
    <sheetView topLeftCell="A4" workbookViewId="0">
      <selection activeCell="D13" sqref="D13"/>
    </sheetView>
  </sheetViews>
  <sheetFormatPr defaultRowHeight="14.4" x14ac:dyDescent="0.3"/>
  <cols>
    <col min="2" max="2" width="13.33203125" customWidth="1"/>
    <col min="3" max="3" width="20.33203125" customWidth="1"/>
    <col min="4" max="4" width="20.44140625" customWidth="1"/>
    <col min="5" max="5" width="23.88671875" customWidth="1"/>
    <col min="6" max="6" width="37.77734375" customWidth="1"/>
  </cols>
  <sheetData>
    <row r="2" spans="2:6" x14ac:dyDescent="0.3">
      <c r="B2" s="24" t="s">
        <v>65</v>
      </c>
      <c r="C2" s="24"/>
      <c r="D2" s="24"/>
      <c r="E2" s="24"/>
      <c r="F2" s="24"/>
    </row>
    <row r="4" spans="2:6" ht="35.4" customHeight="1" x14ac:dyDescent="0.3">
      <c r="B4" s="15" t="s">
        <v>58</v>
      </c>
      <c r="C4" s="15" t="s">
        <v>59</v>
      </c>
      <c r="D4" s="16" t="s">
        <v>69</v>
      </c>
      <c r="E4" s="16" t="s">
        <v>60</v>
      </c>
      <c r="F4" s="17" t="s">
        <v>61</v>
      </c>
    </row>
    <row r="5" spans="2:6" x14ac:dyDescent="0.3">
      <c r="B5" s="18" t="s">
        <v>62</v>
      </c>
      <c r="C5" s="19" t="e">
        <f>C10/$C$13</f>
        <v>#DIV/0!</v>
      </c>
      <c r="D5" s="18">
        <v>0</v>
      </c>
      <c r="E5" s="19" t="e">
        <f>C5*D5</f>
        <v>#DIV/0!</v>
      </c>
      <c r="F5" s="20" t="e">
        <f>E5/$E$8</f>
        <v>#DIV/0!</v>
      </c>
    </row>
    <row r="6" spans="2:6" x14ac:dyDescent="0.3">
      <c r="B6" s="18" t="s">
        <v>63</v>
      </c>
      <c r="C6" s="19" t="e">
        <f t="shared" ref="C6:C7" si="0">C11/$C$13</f>
        <v>#DIV/0!</v>
      </c>
      <c r="D6" s="18">
        <v>0</v>
      </c>
      <c r="E6" s="19" t="e">
        <f t="shared" ref="E6:E7" si="1">C6*D6</f>
        <v>#DIV/0!</v>
      </c>
      <c r="F6" s="20" t="e">
        <f t="shared" ref="F6:F7" si="2">E6/$E$8</f>
        <v>#DIV/0!</v>
      </c>
    </row>
    <row r="7" spans="2:6" x14ac:dyDescent="0.3">
      <c r="B7" s="18" t="s">
        <v>64</v>
      </c>
      <c r="C7" s="19" t="e">
        <f t="shared" si="0"/>
        <v>#DIV/0!</v>
      </c>
      <c r="D7" s="18">
        <v>0</v>
      </c>
      <c r="E7" s="19" t="e">
        <f t="shared" si="1"/>
        <v>#DIV/0!</v>
      </c>
      <c r="F7" s="20" t="e">
        <f t="shared" si="2"/>
        <v>#DIV/0!</v>
      </c>
    </row>
    <row r="8" spans="2:6" x14ac:dyDescent="0.3">
      <c r="B8" s="43" t="s">
        <v>13</v>
      </c>
      <c r="C8" s="44"/>
      <c r="D8" s="45"/>
      <c r="E8" s="19" t="e">
        <f>SUM(E5:E7)</f>
        <v>#DIV/0!</v>
      </c>
      <c r="F8" s="19" t="e">
        <f>SUM(F5:F7)</f>
        <v>#DIV/0!</v>
      </c>
    </row>
    <row r="10" spans="2:6" x14ac:dyDescent="0.3">
      <c r="B10" s="21" t="s">
        <v>66</v>
      </c>
      <c r="C10">
        <v>0</v>
      </c>
    </row>
    <row r="11" spans="2:6" x14ac:dyDescent="0.3">
      <c r="B11" s="21" t="s">
        <v>67</v>
      </c>
      <c r="C11">
        <v>0</v>
      </c>
    </row>
    <row r="12" spans="2:6" x14ac:dyDescent="0.3">
      <c r="B12" s="21" t="s">
        <v>68</v>
      </c>
      <c r="C12">
        <v>0</v>
      </c>
    </row>
    <row r="13" spans="2:6" x14ac:dyDescent="0.3">
      <c r="B13" s="21" t="s">
        <v>13</v>
      </c>
      <c r="C13">
        <f>SUM(C10:C12)</f>
        <v>0</v>
      </c>
    </row>
  </sheetData>
  <mergeCells count="2">
    <mergeCell ref="B2:F2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C85B-4541-4D6E-8A81-3F1E59B12900}">
  <dimension ref="B2:F33"/>
  <sheetViews>
    <sheetView workbookViewId="0">
      <selection activeCell="J29" sqref="J29"/>
    </sheetView>
  </sheetViews>
  <sheetFormatPr defaultRowHeight="14.4" x14ac:dyDescent="0.3"/>
  <cols>
    <col min="2" max="2" width="36.5546875" customWidth="1"/>
  </cols>
  <sheetData>
    <row r="2" spans="2:3" x14ac:dyDescent="0.3">
      <c r="B2" s="23" t="s">
        <v>70</v>
      </c>
      <c r="C2" s="23"/>
    </row>
    <row r="3" spans="2:3" x14ac:dyDescent="0.3">
      <c r="B3" t="s">
        <v>71</v>
      </c>
    </row>
    <row r="7" spans="2:3" x14ac:dyDescent="0.3">
      <c r="C7" t="s">
        <v>4</v>
      </c>
    </row>
    <row r="8" spans="2:3" x14ac:dyDescent="0.3">
      <c r="B8" s="3" t="s">
        <v>75</v>
      </c>
      <c r="C8">
        <v>0.2</v>
      </c>
    </row>
    <row r="9" spans="2:3" x14ac:dyDescent="0.3">
      <c r="B9" t="s">
        <v>74</v>
      </c>
      <c r="C9">
        <v>1</v>
      </c>
    </row>
    <row r="10" spans="2:3" x14ac:dyDescent="0.3">
      <c r="B10" t="s">
        <v>76</v>
      </c>
      <c r="C10">
        <v>5</v>
      </c>
    </row>
    <row r="12" spans="2:3" x14ac:dyDescent="0.3">
      <c r="B12" t="s">
        <v>20</v>
      </c>
    </row>
    <row r="13" spans="2:3" x14ac:dyDescent="0.3">
      <c r="B13">
        <f>COMBIN(C10,C9)*(C8^C9)*((1-C8)^(C10-C9))</f>
        <v>0.40960000000000019</v>
      </c>
    </row>
    <row r="15" spans="2:3" x14ac:dyDescent="0.3">
      <c r="B15" t="s">
        <v>77</v>
      </c>
    </row>
    <row r="20" spans="2:6" x14ac:dyDescent="0.3">
      <c r="C20" t="s">
        <v>4</v>
      </c>
    </row>
    <row r="21" spans="2:6" x14ac:dyDescent="0.3">
      <c r="B21" s="3" t="s">
        <v>85</v>
      </c>
      <c r="C21">
        <f>F21</f>
        <v>0</v>
      </c>
      <c r="E21" t="s">
        <v>81</v>
      </c>
      <c r="F21">
        <f>F22*F23</f>
        <v>0</v>
      </c>
    </row>
    <row r="22" spans="2:6" x14ac:dyDescent="0.3">
      <c r="B22" t="s">
        <v>78</v>
      </c>
      <c r="C22">
        <v>2.72</v>
      </c>
      <c r="E22" t="s">
        <v>72</v>
      </c>
    </row>
    <row r="23" spans="2:6" x14ac:dyDescent="0.3">
      <c r="B23" t="s">
        <v>79</v>
      </c>
      <c r="E23" t="s">
        <v>73</v>
      </c>
    </row>
    <row r="24" spans="2:6" x14ac:dyDescent="0.3">
      <c r="B24" t="s">
        <v>80</v>
      </c>
    </row>
    <row r="26" spans="2:6" x14ac:dyDescent="0.3">
      <c r="B26" t="e">
        <f>((C21^C23)*(C22^(-C21)))/FACT(C23)</f>
        <v>#NUM!</v>
      </c>
    </row>
    <row r="29" spans="2:6" x14ac:dyDescent="0.3">
      <c r="B29" t="s">
        <v>82</v>
      </c>
    </row>
    <row r="30" spans="2:6" x14ac:dyDescent="0.3">
      <c r="B30" t="s">
        <v>83</v>
      </c>
    </row>
    <row r="32" spans="2:6" x14ac:dyDescent="0.3">
      <c r="B32" t="s">
        <v>84</v>
      </c>
    </row>
    <row r="33" spans="2:2" x14ac:dyDescent="0.3">
      <c r="B33" t="s">
        <v>81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Rumus</vt:lpstr>
      <vt:lpstr>Statis Biasa</vt:lpstr>
      <vt:lpstr>Data Dispensi</vt:lpstr>
      <vt:lpstr>Bayess</vt:lpstr>
      <vt:lpstr>Poisson dan 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Matthew M</cp:lastModifiedBy>
  <dcterms:created xsi:type="dcterms:W3CDTF">2021-11-08T01:11:45Z</dcterms:created>
  <dcterms:modified xsi:type="dcterms:W3CDTF">2021-11-08T02:32:36Z</dcterms:modified>
</cp:coreProperties>
</file>