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tey\Documents\Manip\Projet Emeline\"/>
    </mc:Choice>
  </mc:AlternateContent>
  <bookViews>
    <workbookView xWindow="0" yWindow="0" windowWidth="16080" windowHeight="10320" activeTab="2"/>
  </bookViews>
  <sheets>
    <sheet name="Plq1_bleu" sheetId="1" r:id="rId1"/>
    <sheet name="Plq2_PBS" sheetId="2" r:id="rId2"/>
    <sheet name="Bilan" sheetId="3" r:id="rId3"/>
  </sheets>
  <definedNames>
    <definedName name="_xlnm.Print_Area" localSheetId="2">Bilan!$A$1:$K$28</definedName>
  </definedNames>
  <calcPr calcId="162913"/>
</workbook>
</file>

<file path=xl/calcChain.xml><?xml version="1.0" encoding="utf-8"?>
<calcChain xmlns="http://schemas.openxmlformats.org/spreadsheetml/2006/main">
  <c r="J24" i="3" l="1"/>
  <c r="I24" i="3"/>
  <c r="E24" i="3"/>
  <c r="D24" i="3"/>
  <c r="D4" i="3"/>
  <c r="C4" i="3"/>
  <c r="D3" i="3"/>
  <c r="C3" i="3"/>
  <c r="AT83" i="2"/>
  <c r="AP83" i="2"/>
  <c r="AO83" i="2"/>
  <c r="AN83" i="2"/>
  <c r="AL83" i="2"/>
  <c r="AK83" i="2"/>
  <c r="AG83" i="2"/>
  <c r="AF83" i="2"/>
  <c r="AE83" i="2"/>
  <c r="AT82" i="2"/>
  <c r="AN82" i="2"/>
  <c r="AM82" i="2"/>
  <c r="AL82" i="2"/>
  <c r="AK82" i="2"/>
  <c r="AJ82" i="2"/>
  <c r="AI82" i="2"/>
  <c r="AH82" i="2"/>
  <c r="AG82" i="2"/>
  <c r="AF82" i="2"/>
  <c r="AE82" i="2"/>
  <c r="AD82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X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F85" i="2" s="1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X72" i="2"/>
  <c r="AH86" i="2" s="1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G85" i="2" s="1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T68" i="2"/>
  <c r="AS68" i="2"/>
  <c r="AR68" i="2"/>
  <c r="AM68" i="2"/>
  <c r="AJ68" i="2"/>
  <c r="AH68" i="2"/>
  <c r="AG68" i="2"/>
  <c r="Y73" i="2"/>
  <c r="Y75" i="2"/>
  <c r="Y77" i="2"/>
  <c r="AL42" i="2"/>
  <c r="AL43" i="2" s="1"/>
  <c r="AL41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H85" i="2" s="1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D82" i="2"/>
  <c r="E82" i="2"/>
  <c r="F82" i="2"/>
  <c r="G82" i="2"/>
  <c r="H82" i="2"/>
  <c r="I82" i="2"/>
  <c r="J82" i="2"/>
  <c r="K82" i="2"/>
  <c r="L82" i="2"/>
  <c r="M82" i="2"/>
  <c r="N82" i="2"/>
  <c r="T82" i="2"/>
  <c r="E83" i="2"/>
  <c r="F83" i="2"/>
  <c r="G83" i="2"/>
  <c r="K83" i="2"/>
  <c r="L83" i="2"/>
  <c r="N83" i="2"/>
  <c r="O83" i="2"/>
  <c r="P83" i="2"/>
  <c r="T83" i="2"/>
  <c r="G68" i="2"/>
  <c r="H68" i="2"/>
  <c r="J68" i="2"/>
  <c r="F86" i="2" s="1"/>
  <c r="M68" i="2"/>
  <c r="R68" i="2"/>
  <c r="S68" i="2"/>
  <c r="T68" i="2"/>
  <c r="AI86" i="1"/>
  <c r="AI85" i="1"/>
  <c r="AH85" i="1"/>
  <c r="AH86" i="1" s="1"/>
  <c r="AG85" i="1"/>
  <c r="AI84" i="1"/>
  <c r="AH84" i="1"/>
  <c r="AG84" i="1"/>
  <c r="AU80" i="1"/>
  <c r="AK80" i="1"/>
  <c r="AI80" i="1"/>
  <c r="AH80" i="1"/>
  <c r="AG80" i="1"/>
  <c r="AF80" i="1"/>
  <c r="AV79" i="1"/>
  <c r="AU79" i="1"/>
  <c r="AT79" i="1"/>
  <c r="AS79" i="1"/>
  <c r="AQ79" i="1"/>
  <c r="AP79" i="1"/>
  <c r="AM79" i="1"/>
  <c r="AL79" i="1"/>
  <c r="AK79" i="1"/>
  <c r="AJ79" i="1"/>
  <c r="AI79" i="1"/>
  <c r="AH79" i="1"/>
  <c r="AG79" i="1"/>
  <c r="AF79" i="1"/>
  <c r="AE79" i="1"/>
  <c r="AV78" i="1"/>
  <c r="AU78" i="1"/>
  <c r="AT78" i="1"/>
  <c r="AS78" i="1"/>
  <c r="AQ78" i="1"/>
  <c r="AP78" i="1"/>
  <c r="AM78" i="1"/>
  <c r="AL78" i="1"/>
  <c r="AK78" i="1"/>
  <c r="AJ78" i="1"/>
  <c r="AI78" i="1"/>
  <c r="AH78" i="1"/>
  <c r="AG78" i="1"/>
  <c r="AF78" i="1"/>
  <c r="AE78" i="1"/>
  <c r="AD78" i="1"/>
  <c r="AY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H77" i="1"/>
  <c r="AG77" i="1"/>
  <c r="AF77" i="1"/>
  <c r="AE77" i="1"/>
  <c r="AD77" i="1"/>
  <c r="AY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V73" i="1"/>
  <c r="AU73" i="1"/>
  <c r="AT73" i="1"/>
  <c r="AS73" i="1"/>
  <c r="AR73" i="1"/>
  <c r="AQ73" i="1"/>
  <c r="AP73" i="1"/>
  <c r="AO73" i="1"/>
  <c r="AM73" i="1"/>
  <c r="AL73" i="1"/>
  <c r="AK73" i="1"/>
  <c r="AJ73" i="1"/>
  <c r="AI73" i="1"/>
  <c r="AH73" i="1"/>
  <c r="AG73" i="1"/>
  <c r="AF73" i="1"/>
  <c r="AE73" i="1"/>
  <c r="AD73" i="1"/>
  <c r="AC73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U71" i="1"/>
  <c r="AT71" i="1"/>
  <c r="AS71" i="1"/>
  <c r="AR71" i="1"/>
  <c r="AQ71" i="1"/>
  <c r="AP71" i="1"/>
  <c r="AN71" i="1"/>
  <c r="AM71" i="1"/>
  <c r="AL71" i="1"/>
  <c r="AK71" i="1"/>
  <c r="AJ71" i="1"/>
  <c r="AI71" i="1"/>
  <c r="AH71" i="1"/>
  <c r="AG71" i="1"/>
  <c r="AF71" i="1"/>
  <c r="AQ70" i="1"/>
  <c r="AP70" i="1"/>
  <c r="AO70" i="1"/>
  <c r="AN70" i="1"/>
  <c r="AM70" i="1"/>
  <c r="AL70" i="1"/>
  <c r="AK70" i="1"/>
  <c r="AI70" i="1"/>
  <c r="AH70" i="1"/>
  <c r="AG70" i="1"/>
  <c r="AM42" i="1"/>
  <c r="AM41" i="1"/>
  <c r="L42" i="2"/>
  <c r="L41" i="2"/>
  <c r="H86" i="1"/>
  <c r="H85" i="1"/>
  <c r="H84" i="1"/>
  <c r="G85" i="1"/>
  <c r="F85" i="1"/>
  <c r="F84" i="1"/>
  <c r="F70" i="1"/>
  <c r="G70" i="1"/>
  <c r="H70" i="1"/>
  <c r="J70" i="1"/>
  <c r="K70" i="1"/>
  <c r="L70" i="1"/>
  <c r="M70" i="1"/>
  <c r="N70" i="1"/>
  <c r="O70" i="1"/>
  <c r="P70" i="1"/>
  <c r="E71" i="1"/>
  <c r="F71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G8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X76" i="1"/>
  <c r="C77" i="1"/>
  <c r="D77" i="1"/>
  <c r="E77" i="1"/>
  <c r="F77" i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X77" i="1"/>
  <c r="C78" i="1"/>
  <c r="D78" i="1"/>
  <c r="E78" i="1"/>
  <c r="F78" i="1"/>
  <c r="G78" i="1"/>
  <c r="H78" i="1"/>
  <c r="I78" i="1"/>
  <c r="J78" i="1"/>
  <c r="K78" i="1"/>
  <c r="L78" i="1"/>
  <c r="O78" i="1"/>
  <c r="P78" i="1"/>
  <c r="R78" i="1"/>
  <c r="S78" i="1"/>
  <c r="T78" i="1"/>
  <c r="U78" i="1"/>
  <c r="D79" i="1"/>
  <c r="E79" i="1"/>
  <c r="F79" i="1"/>
  <c r="G79" i="1"/>
  <c r="H79" i="1"/>
  <c r="I79" i="1"/>
  <c r="J79" i="1"/>
  <c r="K79" i="1"/>
  <c r="L79" i="1"/>
  <c r="O79" i="1"/>
  <c r="P79" i="1"/>
  <c r="R79" i="1"/>
  <c r="S79" i="1"/>
  <c r="T79" i="1"/>
  <c r="U79" i="1"/>
  <c r="E80" i="1"/>
  <c r="F80" i="1"/>
  <c r="G80" i="1"/>
  <c r="H80" i="1"/>
  <c r="J80" i="1"/>
  <c r="T80" i="1"/>
  <c r="L42" i="1"/>
  <c r="L41" i="1"/>
  <c r="AH85" i="2" l="1"/>
  <c r="AH87" i="2" s="1"/>
  <c r="AF86" i="2"/>
  <c r="G86" i="2"/>
  <c r="AG86" i="2"/>
  <c r="AG87" i="2"/>
  <c r="G85" i="2"/>
  <c r="G87" i="2" s="1"/>
  <c r="L43" i="2"/>
  <c r="F85" i="2"/>
  <c r="H86" i="2"/>
  <c r="H87" i="2" s="1"/>
  <c r="G86" i="1"/>
  <c r="AM43" i="1"/>
  <c r="L43" i="1"/>
</calcChain>
</file>

<file path=xl/sharedStrings.xml><?xml version="1.0" encoding="utf-8"?>
<sst xmlns="http://schemas.openxmlformats.org/spreadsheetml/2006/main" count="368" uniqueCount="49">
  <si>
    <t>Feature: ValidObjectCount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</si>
  <si>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</si>
  <si>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</si>
  <si>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</si>
  <si>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</si>
  <si>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</si>
  <si>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</si>
  <si>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</si>
  <si>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</si>
  <si>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</si>
  <si>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</si>
  <si>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</si>
  <si>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</si>
  <si>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</si>
  <si>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</si>
  <si>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</si>
  <si>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</si>
  <si>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Feature: SpotTotalIntenCh2</t>
  </si>
  <si>
    <t>Feature: SpotTotalAreaCh2</t>
  </si>
  <si>
    <t>Moyenne</t>
  </si>
  <si>
    <t>Ecart-type</t>
  </si>
  <si>
    <t>CV%</t>
  </si>
  <si>
    <t>Intensité totale des POS/puits</t>
  </si>
  <si>
    <t>Contr- : POS</t>
  </si>
  <si>
    <t xml:space="preserve">Contr+ </t>
  </si>
  <si>
    <t>Contr-</t>
  </si>
  <si>
    <t>Intensité totale des POS/cellule</t>
  </si>
  <si>
    <t>Normalisation</t>
  </si>
  <si>
    <t>ET</t>
  </si>
  <si>
    <t>Milieu</t>
  </si>
  <si>
    <t>Ctr-</t>
  </si>
  <si>
    <t>Ctr+</t>
  </si>
  <si>
    <t>Nombre de cellules</t>
  </si>
  <si>
    <t>Nombre de cellules sans les puits aberrants</t>
  </si>
  <si>
    <t>Aire totale de POS/puits</t>
  </si>
  <si>
    <t>Aire totale de POS/cellule</t>
  </si>
  <si>
    <t>Intensité totale de POS /puits</t>
  </si>
  <si>
    <t>Plaque Bleu</t>
  </si>
  <si>
    <t>Plaque PBS</t>
  </si>
  <si>
    <t>Intensité POS/cellule</t>
  </si>
  <si>
    <t>Contrôle négatif : POS</t>
  </si>
  <si>
    <t>Contrôle positif : POS + activateur</t>
  </si>
  <si>
    <t>Nombre de cellules/puits</t>
  </si>
  <si>
    <t>% de phagocytose</t>
  </si>
  <si>
    <t>Aire de POS/cellule</t>
  </si>
  <si>
    <t>POS internalisés</t>
  </si>
  <si>
    <t>POS totals</t>
  </si>
  <si>
    <t>Plaque Bleu :</t>
  </si>
  <si>
    <t>Plaque PBS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</si>
</sst>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16" fillId="0" borderId="0" xfId="0" applyFont="1" applyFill="1"/>
    <xf numFmtId="0" fontId="16" fillId="35" borderId="0" xfId="0" applyFont="1" applyFill="1"/>
    <xf numFmtId="0" fontId="16" fillId="34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/>
    <xf numFmtId="2" fontId="0" fillId="0" borderId="0" xfId="0" applyNumberFormat="1" applyFill="1"/>
    <xf numFmtId="165" fontId="0" fillId="0" borderId="0" xfId="0" applyNumberFormat="1" applyFill="1"/>
    <xf numFmtId="0" fontId="19" fillId="0" borderId="0" xfId="0" applyFont="1"/>
    <xf numFmtId="2" fontId="0" fillId="35" borderId="0" xfId="0" applyNumberFormat="1" applyFill="1"/>
    <xf numFmtId="165" fontId="0" fillId="35" borderId="0" xfId="0" applyNumberFormat="1" applyFill="1"/>
    <xf numFmtId="2" fontId="0" fillId="34" borderId="0" xfId="0" applyNumberFormat="1" applyFill="1"/>
    <xf numFmtId="165" fontId="0" fillId="34" borderId="0" xfId="0" applyNumberFormat="1" applyFill="1"/>
    <xf numFmtId="0" fontId="20" fillId="0" borderId="0" xfId="0" applyFont="1"/>
    <xf numFmtId="0" fontId="16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22" fillId="0" borderId="0" xfId="0" applyFont="1"/>
    <xf numFmtId="0" fontId="21" fillId="0" borderId="10" xfId="0" applyFon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6"/>
  <sheetViews>
    <sheetView topLeftCell="A13" workbookViewId="0">
      <selection activeCell="B28" sqref="B28"/>
    </sheetView>
  </sheetViews>
  <sheetFormatPr baseColWidth="10" defaultRowHeight="15" x14ac:dyDescent="0.25"/>
  <cols>
    <col min="1" max="4" width="7.7109375" customWidth="1"/>
    <col min="5" max="5" width="9.28515625" customWidth="1"/>
    <col min="6" max="26" width="7.7109375" customWidth="1"/>
    <col min="28" max="52" width="7.7109375" customWidth="1"/>
  </cols>
  <sheetData>
    <row r="1" spans="1:25" ht="21" x14ac:dyDescent="0.35">
      <c r="A1" t="s">
        <v>0</v>
      </c>
      <c r="G1" s="14" t="s">
        <v>32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25">
      <c r="A4" t="s">
        <v>1</v>
      </c>
      <c r="B4">
        <v>111</v>
      </c>
      <c r="C4">
        <v>296</v>
      </c>
      <c r="D4">
        <v>136</v>
      </c>
      <c r="E4">
        <v>100</v>
      </c>
      <c r="F4">
        <v>164</v>
      </c>
      <c r="G4">
        <v>58</v>
      </c>
      <c r="H4">
        <v>105</v>
      </c>
      <c r="I4">
        <v>61</v>
      </c>
      <c r="J4">
        <v>854</v>
      </c>
      <c r="K4">
        <v>30</v>
      </c>
      <c r="L4">
        <v>66</v>
      </c>
      <c r="M4">
        <v>37</v>
      </c>
      <c r="N4">
        <v>142</v>
      </c>
      <c r="O4">
        <v>72</v>
      </c>
      <c r="P4">
        <v>68</v>
      </c>
      <c r="Q4">
        <v>41</v>
      </c>
      <c r="R4">
        <v>40</v>
      </c>
      <c r="S4">
        <v>26</v>
      </c>
      <c r="T4">
        <v>34</v>
      </c>
      <c r="U4">
        <v>81</v>
      </c>
      <c r="V4">
        <v>31</v>
      </c>
      <c r="W4">
        <v>85</v>
      </c>
      <c r="X4">
        <v>29</v>
      </c>
      <c r="Y4">
        <v>77</v>
      </c>
    </row>
    <row r="5" spans="1:25" x14ac:dyDescent="0.25">
      <c r="A5" t="s">
        <v>2</v>
      </c>
      <c r="B5">
        <v>84</v>
      </c>
      <c r="C5">
        <v>95</v>
      </c>
      <c r="D5">
        <v>22</v>
      </c>
      <c r="E5">
        <v>232</v>
      </c>
      <c r="F5">
        <v>29</v>
      </c>
      <c r="G5">
        <v>144</v>
      </c>
      <c r="H5">
        <v>44</v>
      </c>
      <c r="I5">
        <v>76</v>
      </c>
      <c r="J5">
        <v>1343</v>
      </c>
      <c r="K5">
        <v>3238</v>
      </c>
      <c r="L5">
        <v>37</v>
      </c>
      <c r="M5">
        <v>82</v>
      </c>
      <c r="N5">
        <v>33</v>
      </c>
      <c r="O5">
        <v>447</v>
      </c>
      <c r="P5">
        <v>26</v>
      </c>
      <c r="Q5">
        <v>25</v>
      </c>
      <c r="R5">
        <v>24</v>
      </c>
      <c r="S5">
        <v>19</v>
      </c>
      <c r="T5">
        <v>54</v>
      </c>
      <c r="U5">
        <v>29</v>
      </c>
      <c r="V5">
        <v>25</v>
      </c>
      <c r="W5">
        <v>47</v>
      </c>
      <c r="X5">
        <v>19</v>
      </c>
      <c r="Y5">
        <v>59</v>
      </c>
    </row>
    <row r="6" spans="1:25" x14ac:dyDescent="0.25">
      <c r="A6" t="s">
        <v>3</v>
      </c>
      <c r="B6">
        <v>32</v>
      </c>
      <c r="C6">
        <v>58</v>
      </c>
      <c r="D6">
        <v>25</v>
      </c>
      <c r="E6">
        <v>88</v>
      </c>
      <c r="F6">
        <v>17</v>
      </c>
      <c r="G6">
        <v>1576</v>
      </c>
      <c r="H6">
        <v>23</v>
      </c>
      <c r="I6">
        <v>3512</v>
      </c>
      <c r="J6">
        <v>8008</v>
      </c>
      <c r="K6">
        <v>9372</v>
      </c>
      <c r="L6">
        <v>10472</v>
      </c>
      <c r="M6">
        <v>6983</v>
      </c>
      <c r="N6">
        <v>1616</v>
      </c>
      <c r="O6">
        <v>6047</v>
      </c>
      <c r="P6">
        <v>3135</v>
      </c>
      <c r="Q6">
        <v>2831</v>
      </c>
      <c r="R6">
        <v>219</v>
      </c>
      <c r="S6">
        <v>59</v>
      </c>
      <c r="T6">
        <v>15</v>
      </c>
      <c r="U6">
        <v>18</v>
      </c>
      <c r="V6">
        <v>30</v>
      </c>
      <c r="W6">
        <v>58</v>
      </c>
      <c r="X6">
        <v>32</v>
      </c>
      <c r="Y6">
        <v>305</v>
      </c>
    </row>
    <row r="7" spans="1:25" x14ac:dyDescent="0.25">
      <c r="A7" t="s">
        <v>4</v>
      </c>
      <c r="B7">
        <v>11</v>
      </c>
      <c r="C7">
        <v>2395</v>
      </c>
      <c r="D7">
        <v>2457</v>
      </c>
      <c r="E7">
        <v>3663</v>
      </c>
      <c r="F7">
        <v>9806</v>
      </c>
      <c r="G7">
        <v>12007</v>
      </c>
      <c r="H7">
        <v>14922</v>
      </c>
      <c r="I7">
        <v>8247</v>
      </c>
      <c r="J7">
        <v>11769</v>
      </c>
      <c r="K7">
        <v>16227</v>
      </c>
      <c r="L7">
        <v>13733</v>
      </c>
      <c r="M7">
        <v>12010</v>
      </c>
      <c r="N7">
        <v>9740</v>
      </c>
      <c r="O7">
        <v>11945</v>
      </c>
      <c r="P7">
        <v>9705</v>
      </c>
      <c r="Q7">
        <v>5056</v>
      </c>
      <c r="R7">
        <v>6243</v>
      </c>
      <c r="S7">
        <v>6129</v>
      </c>
      <c r="T7">
        <v>5670</v>
      </c>
      <c r="U7">
        <v>5356</v>
      </c>
      <c r="V7">
        <v>13</v>
      </c>
      <c r="W7">
        <v>4</v>
      </c>
      <c r="X7">
        <v>21</v>
      </c>
      <c r="Y7">
        <v>241</v>
      </c>
    </row>
    <row r="8" spans="1:25" x14ac:dyDescent="0.25">
      <c r="A8" t="s">
        <v>5</v>
      </c>
      <c r="B8">
        <v>1225</v>
      </c>
      <c r="C8">
        <v>7811</v>
      </c>
      <c r="D8">
        <v>8129</v>
      </c>
      <c r="E8">
        <v>11285</v>
      </c>
      <c r="F8">
        <v>16772</v>
      </c>
      <c r="G8">
        <v>15463</v>
      </c>
      <c r="H8">
        <v>13267</v>
      </c>
      <c r="I8">
        <v>15123</v>
      </c>
      <c r="J8">
        <v>12353</v>
      </c>
      <c r="K8">
        <v>16477</v>
      </c>
      <c r="L8">
        <v>16830</v>
      </c>
      <c r="M8">
        <v>11843</v>
      </c>
      <c r="N8">
        <v>7104</v>
      </c>
      <c r="O8">
        <v>14907</v>
      </c>
      <c r="P8">
        <v>11953</v>
      </c>
      <c r="Q8">
        <v>15322</v>
      </c>
      <c r="R8">
        <v>13291</v>
      </c>
      <c r="S8">
        <v>10634</v>
      </c>
      <c r="T8">
        <v>10772</v>
      </c>
      <c r="U8">
        <v>8344</v>
      </c>
      <c r="V8">
        <v>2656</v>
      </c>
      <c r="W8">
        <v>1133</v>
      </c>
      <c r="X8">
        <v>903</v>
      </c>
      <c r="Y8">
        <v>3255</v>
      </c>
    </row>
    <row r="9" spans="1:25" x14ac:dyDescent="0.25">
      <c r="A9" t="s">
        <v>6</v>
      </c>
      <c r="B9">
        <v>6774</v>
      </c>
      <c r="C9">
        <v>10400</v>
      </c>
      <c r="D9">
        <v>12182</v>
      </c>
      <c r="E9">
        <v>17974</v>
      </c>
      <c r="F9">
        <v>16332</v>
      </c>
      <c r="G9">
        <v>16817</v>
      </c>
      <c r="H9">
        <v>16792</v>
      </c>
      <c r="I9">
        <v>13346</v>
      </c>
      <c r="J9">
        <v>16890</v>
      </c>
      <c r="K9">
        <v>17693</v>
      </c>
      <c r="L9">
        <v>11665</v>
      </c>
      <c r="M9">
        <v>13067</v>
      </c>
      <c r="N9">
        <v>10509</v>
      </c>
      <c r="O9">
        <v>8302</v>
      </c>
      <c r="P9">
        <v>17048</v>
      </c>
      <c r="Q9">
        <v>11319</v>
      </c>
      <c r="R9">
        <v>15631</v>
      </c>
      <c r="S9">
        <v>13545</v>
      </c>
      <c r="T9">
        <v>14096</v>
      </c>
      <c r="U9">
        <v>12979</v>
      </c>
      <c r="V9">
        <v>4565</v>
      </c>
      <c r="W9">
        <v>2875</v>
      </c>
      <c r="X9">
        <v>5168</v>
      </c>
      <c r="Y9">
        <v>6862</v>
      </c>
    </row>
    <row r="10" spans="1:25" x14ac:dyDescent="0.25">
      <c r="A10" t="s">
        <v>7</v>
      </c>
      <c r="B10">
        <v>13506</v>
      </c>
      <c r="C10">
        <v>13684</v>
      </c>
      <c r="D10">
        <v>11645</v>
      </c>
      <c r="E10">
        <v>17434</v>
      </c>
      <c r="F10">
        <v>15937</v>
      </c>
      <c r="G10">
        <v>16717</v>
      </c>
      <c r="H10">
        <v>17193</v>
      </c>
      <c r="I10">
        <v>17222</v>
      </c>
      <c r="J10">
        <v>15289</v>
      </c>
      <c r="K10">
        <v>16370</v>
      </c>
      <c r="L10">
        <v>12244</v>
      </c>
      <c r="M10">
        <v>2430</v>
      </c>
      <c r="N10">
        <v>13927</v>
      </c>
      <c r="O10">
        <v>17299</v>
      </c>
      <c r="P10">
        <v>17003</v>
      </c>
      <c r="Q10">
        <v>16468</v>
      </c>
      <c r="R10">
        <v>13822</v>
      </c>
      <c r="S10">
        <v>15473</v>
      </c>
      <c r="T10">
        <v>10050</v>
      </c>
      <c r="U10">
        <v>9023</v>
      </c>
      <c r="V10">
        <v>5823</v>
      </c>
      <c r="W10">
        <v>4544</v>
      </c>
      <c r="X10">
        <v>6186</v>
      </c>
      <c r="Y10">
        <v>6913</v>
      </c>
    </row>
    <row r="11" spans="1:25" x14ac:dyDescent="0.25">
      <c r="A11" t="s">
        <v>8</v>
      </c>
      <c r="B11">
        <v>14578</v>
      </c>
      <c r="C11">
        <v>17148</v>
      </c>
      <c r="D11">
        <v>15150</v>
      </c>
      <c r="E11">
        <v>18442</v>
      </c>
      <c r="F11">
        <v>17490</v>
      </c>
      <c r="G11">
        <v>18351</v>
      </c>
      <c r="H11">
        <v>17156</v>
      </c>
      <c r="I11">
        <v>15164</v>
      </c>
      <c r="J11">
        <v>15553</v>
      </c>
      <c r="K11">
        <v>13436</v>
      </c>
      <c r="L11">
        <v>12177</v>
      </c>
      <c r="M11">
        <v>16159</v>
      </c>
      <c r="N11">
        <v>12637</v>
      </c>
      <c r="O11">
        <v>15372</v>
      </c>
      <c r="P11">
        <v>15121</v>
      </c>
      <c r="Q11">
        <v>12924</v>
      </c>
      <c r="R11">
        <v>15385</v>
      </c>
      <c r="S11">
        <v>15816</v>
      </c>
      <c r="T11">
        <v>14323</v>
      </c>
      <c r="U11">
        <v>9661</v>
      </c>
      <c r="V11">
        <v>11425</v>
      </c>
      <c r="W11">
        <v>11405</v>
      </c>
      <c r="X11">
        <v>8582</v>
      </c>
      <c r="Y11">
        <v>9446</v>
      </c>
    </row>
    <row r="12" spans="1:25" x14ac:dyDescent="0.25">
      <c r="A12" t="s">
        <v>9</v>
      </c>
      <c r="B12">
        <v>15925</v>
      </c>
      <c r="C12">
        <v>16182</v>
      </c>
      <c r="D12">
        <v>15847</v>
      </c>
      <c r="E12">
        <v>16606</v>
      </c>
      <c r="F12">
        <v>16454</v>
      </c>
      <c r="G12">
        <v>14195</v>
      </c>
      <c r="H12">
        <v>16333</v>
      </c>
      <c r="I12">
        <v>14955</v>
      </c>
      <c r="J12">
        <v>17042</v>
      </c>
      <c r="K12">
        <v>17413</v>
      </c>
      <c r="L12">
        <v>17171</v>
      </c>
      <c r="M12">
        <v>16407</v>
      </c>
      <c r="N12">
        <v>15798</v>
      </c>
      <c r="O12">
        <v>16537</v>
      </c>
      <c r="P12">
        <v>12951</v>
      </c>
      <c r="Q12">
        <v>12909</v>
      </c>
      <c r="R12">
        <v>14992</v>
      </c>
      <c r="S12">
        <v>12942</v>
      </c>
      <c r="T12">
        <v>11632</v>
      </c>
      <c r="U12">
        <v>12625</v>
      </c>
      <c r="V12">
        <v>14138</v>
      </c>
      <c r="W12">
        <v>11343</v>
      </c>
      <c r="X12">
        <v>10764</v>
      </c>
      <c r="Y12">
        <v>8692</v>
      </c>
    </row>
    <row r="13" spans="1:25" x14ac:dyDescent="0.25">
      <c r="A13" t="s">
        <v>10</v>
      </c>
      <c r="B13">
        <v>9838</v>
      </c>
      <c r="C13">
        <v>15467</v>
      </c>
      <c r="D13">
        <v>14416</v>
      </c>
      <c r="E13">
        <v>16508</v>
      </c>
      <c r="F13">
        <v>17525</v>
      </c>
      <c r="G13">
        <v>17431</v>
      </c>
      <c r="H13">
        <v>17528</v>
      </c>
      <c r="I13">
        <v>16410</v>
      </c>
      <c r="J13">
        <v>15554</v>
      </c>
      <c r="K13">
        <v>15705</v>
      </c>
      <c r="L13">
        <v>16117</v>
      </c>
      <c r="M13">
        <v>15906</v>
      </c>
      <c r="N13">
        <v>15532</v>
      </c>
      <c r="O13">
        <v>16626</v>
      </c>
      <c r="P13">
        <v>16324</v>
      </c>
      <c r="Q13">
        <v>16666</v>
      </c>
      <c r="R13">
        <v>13760</v>
      </c>
      <c r="S13">
        <v>13542</v>
      </c>
      <c r="T13">
        <v>13346</v>
      </c>
      <c r="U13">
        <v>12535</v>
      </c>
      <c r="V13">
        <v>12692</v>
      </c>
      <c r="W13">
        <v>7641</v>
      </c>
      <c r="X13">
        <v>7646</v>
      </c>
      <c r="Y13">
        <v>5030</v>
      </c>
    </row>
    <row r="14" spans="1:25" x14ac:dyDescent="0.25">
      <c r="A14" t="s">
        <v>11</v>
      </c>
      <c r="B14">
        <v>6195</v>
      </c>
      <c r="C14">
        <v>9364</v>
      </c>
      <c r="D14">
        <v>16703</v>
      </c>
      <c r="E14">
        <v>18649</v>
      </c>
      <c r="F14">
        <v>17037</v>
      </c>
      <c r="G14">
        <v>16285</v>
      </c>
      <c r="H14">
        <v>6303</v>
      </c>
      <c r="I14">
        <v>11315</v>
      </c>
      <c r="J14">
        <v>15649</v>
      </c>
      <c r="K14">
        <v>16948</v>
      </c>
      <c r="L14">
        <v>16083</v>
      </c>
      <c r="M14">
        <v>13965</v>
      </c>
      <c r="N14">
        <v>14373</v>
      </c>
      <c r="O14">
        <v>13493</v>
      </c>
      <c r="P14">
        <v>14989</v>
      </c>
      <c r="Q14">
        <v>14119</v>
      </c>
      <c r="R14">
        <v>12386</v>
      </c>
      <c r="S14">
        <v>15060</v>
      </c>
      <c r="T14">
        <v>15499</v>
      </c>
      <c r="U14">
        <v>15779</v>
      </c>
      <c r="V14">
        <v>15074</v>
      </c>
      <c r="W14">
        <v>247</v>
      </c>
      <c r="X14">
        <v>7512</v>
      </c>
      <c r="Y14">
        <v>5886</v>
      </c>
    </row>
    <row r="15" spans="1:25" x14ac:dyDescent="0.25">
      <c r="A15" t="s">
        <v>12</v>
      </c>
      <c r="B15">
        <v>1265</v>
      </c>
      <c r="C15">
        <v>10684</v>
      </c>
      <c r="D15">
        <v>15364</v>
      </c>
      <c r="E15">
        <v>15998</v>
      </c>
      <c r="F15">
        <v>15901</v>
      </c>
      <c r="G15">
        <v>14704</v>
      </c>
      <c r="H15">
        <v>12453</v>
      </c>
      <c r="I15">
        <v>13870</v>
      </c>
      <c r="J15">
        <v>16351</v>
      </c>
      <c r="K15">
        <v>13958</v>
      </c>
      <c r="L15">
        <v>8029</v>
      </c>
      <c r="M15">
        <v>3445</v>
      </c>
      <c r="N15">
        <v>7660</v>
      </c>
      <c r="O15">
        <v>12421</v>
      </c>
      <c r="P15">
        <v>10628</v>
      </c>
      <c r="Q15">
        <v>6431</v>
      </c>
      <c r="R15">
        <v>11601</v>
      </c>
      <c r="S15">
        <v>12854</v>
      </c>
      <c r="T15">
        <v>15193</v>
      </c>
      <c r="U15">
        <v>13910</v>
      </c>
      <c r="V15">
        <v>8417</v>
      </c>
      <c r="W15">
        <v>5901</v>
      </c>
      <c r="X15">
        <v>3686</v>
      </c>
      <c r="Y15">
        <v>384</v>
      </c>
    </row>
    <row r="16" spans="1:25" x14ac:dyDescent="0.25">
      <c r="A16" t="s">
        <v>13</v>
      </c>
      <c r="B16">
        <v>27</v>
      </c>
      <c r="C16">
        <v>21</v>
      </c>
      <c r="D16">
        <v>9202</v>
      </c>
      <c r="E16">
        <v>14836</v>
      </c>
      <c r="F16">
        <v>16154</v>
      </c>
      <c r="G16">
        <v>13142</v>
      </c>
      <c r="H16">
        <v>10232</v>
      </c>
      <c r="I16">
        <v>13383</v>
      </c>
      <c r="J16">
        <v>11322</v>
      </c>
      <c r="K16">
        <v>14154</v>
      </c>
      <c r="L16">
        <v>9259</v>
      </c>
      <c r="M16">
        <v>2641</v>
      </c>
      <c r="N16">
        <v>1246</v>
      </c>
      <c r="O16">
        <v>8265</v>
      </c>
      <c r="P16">
        <v>11897</v>
      </c>
      <c r="Q16">
        <v>3645</v>
      </c>
      <c r="R16">
        <v>10630</v>
      </c>
      <c r="S16">
        <v>11435</v>
      </c>
      <c r="T16">
        <v>15282</v>
      </c>
      <c r="U16">
        <v>9094</v>
      </c>
      <c r="V16">
        <v>4385</v>
      </c>
      <c r="W16">
        <v>17</v>
      </c>
      <c r="X16">
        <v>1099</v>
      </c>
      <c r="Y16">
        <v>71</v>
      </c>
    </row>
    <row r="17" spans="1:52" x14ac:dyDescent="0.25">
      <c r="A17" t="s">
        <v>14</v>
      </c>
      <c r="B17">
        <v>16</v>
      </c>
      <c r="C17">
        <v>30</v>
      </c>
      <c r="D17">
        <v>486</v>
      </c>
      <c r="E17">
        <v>9912</v>
      </c>
      <c r="F17">
        <v>14870</v>
      </c>
      <c r="G17">
        <v>12775</v>
      </c>
      <c r="H17">
        <v>9237</v>
      </c>
      <c r="I17">
        <v>455</v>
      </c>
      <c r="J17">
        <v>10185</v>
      </c>
      <c r="K17">
        <v>6245</v>
      </c>
      <c r="L17">
        <v>4048</v>
      </c>
      <c r="M17">
        <v>4029</v>
      </c>
      <c r="N17">
        <v>65</v>
      </c>
      <c r="O17">
        <v>1968</v>
      </c>
      <c r="P17">
        <v>6868</v>
      </c>
      <c r="Q17">
        <v>1069</v>
      </c>
      <c r="R17">
        <v>3399</v>
      </c>
      <c r="S17">
        <v>4910</v>
      </c>
      <c r="T17">
        <v>13721</v>
      </c>
      <c r="U17">
        <v>4508</v>
      </c>
      <c r="V17">
        <v>8</v>
      </c>
      <c r="W17">
        <v>131</v>
      </c>
      <c r="X17">
        <v>14</v>
      </c>
      <c r="Y17">
        <v>6</v>
      </c>
    </row>
    <row r="18" spans="1:52" x14ac:dyDescent="0.25">
      <c r="A18" t="s">
        <v>15</v>
      </c>
      <c r="B18">
        <v>215</v>
      </c>
      <c r="C18">
        <v>388</v>
      </c>
      <c r="D18">
        <v>1183</v>
      </c>
      <c r="E18">
        <v>518</v>
      </c>
      <c r="F18">
        <v>2675</v>
      </c>
      <c r="G18">
        <v>663</v>
      </c>
      <c r="H18">
        <v>41</v>
      </c>
      <c r="I18">
        <v>35</v>
      </c>
      <c r="J18">
        <v>207</v>
      </c>
      <c r="K18">
        <v>34</v>
      </c>
      <c r="L18">
        <v>15</v>
      </c>
      <c r="M18">
        <v>1732</v>
      </c>
      <c r="N18">
        <v>32</v>
      </c>
      <c r="O18">
        <v>112</v>
      </c>
      <c r="P18">
        <v>197</v>
      </c>
      <c r="Q18">
        <v>662</v>
      </c>
      <c r="R18">
        <v>20</v>
      </c>
      <c r="S18">
        <v>265</v>
      </c>
      <c r="T18">
        <v>3777</v>
      </c>
      <c r="U18">
        <v>5163</v>
      </c>
      <c r="V18">
        <v>20</v>
      </c>
      <c r="W18">
        <v>66</v>
      </c>
      <c r="X18">
        <v>24</v>
      </c>
      <c r="Y18">
        <v>508</v>
      </c>
    </row>
    <row r="19" spans="1:52" x14ac:dyDescent="0.25">
      <c r="A19" t="s">
        <v>16</v>
      </c>
      <c r="B19">
        <v>92</v>
      </c>
      <c r="C19">
        <v>621</v>
      </c>
      <c r="D19">
        <v>81</v>
      </c>
      <c r="E19">
        <v>284</v>
      </c>
      <c r="F19">
        <v>10</v>
      </c>
      <c r="G19">
        <v>23</v>
      </c>
      <c r="H19">
        <v>458</v>
      </c>
      <c r="I19">
        <v>37</v>
      </c>
      <c r="J19">
        <v>28</v>
      </c>
      <c r="K19">
        <v>29</v>
      </c>
      <c r="L19">
        <v>35</v>
      </c>
      <c r="M19">
        <v>24</v>
      </c>
      <c r="N19">
        <v>19</v>
      </c>
      <c r="O19">
        <v>29</v>
      </c>
      <c r="P19">
        <v>558</v>
      </c>
      <c r="Q19">
        <v>17</v>
      </c>
      <c r="R19">
        <v>21</v>
      </c>
      <c r="S19">
        <v>58</v>
      </c>
      <c r="T19">
        <v>22</v>
      </c>
      <c r="U19">
        <v>13</v>
      </c>
      <c r="V19">
        <v>23</v>
      </c>
      <c r="W19">
        <v>30</v>
      </c>
      <c r="X19">
        <v>16</v>
      </c>
      <c r="Y19">
        <v>93</v>
      </c>
    </row>
    <row r="23" spans="1:52" ht="21" x14ac:dyDescent="0.35">
      <c r="A23" t="s">
        <v>0</v>
      </c>
      <c r="G23" s="14" t="s">
        <v>33</v>
      </c>
      <c r="AB23" t="s">
        <v>0</v>
      </c>
      <c r="AH23" s="14" t="s">
        <v>33</v>
      </c>
    </row>
    <row r="25" spans="1:52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  <c r="W25">
        <v>22</v>
      </c>
      <c r="X25">
        <v>23</v>
      </c>
      <c r="Y25">
        <v>24</v>
      </c>
      <c r="AC25">
        <v>1</v>
      </c>
      <c r="AD25">
        <v>2</v>
      </c>
      <c r="AE25">
        <v>3</v>
      </c>
      <c r="AF25">
        <v>4</v>
      </c>
      <c r="AG25">
        <v>5</v>
      </c>
      <c r="AH25">
        <v>6</v>
      </c>
      <c r="AI25">
        <v>7</v>
      </c>
      <c r="AJ25">
        <v>8</v>
      </c>
      <c r="AK25">
        <v>9</v>
      </c>
      <c r="AL25">
        <v>10</v>
      </c>
      <c r="AM25">
        <v>11</v>
      </c>
      <c r="AN25">
        <v>12</v>
      </c>
      <c r="AO25">
        <v>13</v>
      </c>
      <c r="AP25">
        <v>14</v>
      </c>
      <c r="AQ25">
        <v>15</v>
      </c>
      <c r="AR25">
        <v>16</v>
      </c>
      <c r="AS25">
        <v>17</v>
      </c>
      <c r="AT25">
        <v>18</v>
      </c>
      <c r="AU25">
        <v>19</v>
      </c>
      <c r="AV25">
        <v>20</v>
      </c>
      <c r="AW25">
        <v>21</v>
      </c>
      <c r="AX25">
        <v>22</v>
      </c>
      <c r="AY25">
        <v>23</v>
      </c>
      <c r="AZ25">
        <v>24</v>
      </c>
    </row>
    <row r="26" spans="1:52" x14ac:dyDescent="0.25">
      <c r="A26" t="s">
        <v>1</v>
      </c>
      <c r="AB26" t="s">
        <v>1</v>
      </c>
    </row>
    <row r="27" spans="1:52" x14ac:dyDescent="0.25">
      <c r="A27" t="s">
        <v>2</v>
      </c>
      <c r="AB27" t="s">
        <v>2</v>
      </c>
    </row>
    <row r="28" spans="1:52" x14ac:dyDescent="0.25">
      <c r="A28" t="s">
        <v>3</v>
      </c>
      <c r="AB28" t="s">
        <v>3</v>
      </c>
    </row>
    <row r="29" spans="1:52" x14ac:dyDescent="0.25">
      <c r="A29" t="s">
        <v>4</v>
      </c>
      <c r="F29">
        <v>9806</v>
      </c>
      <c r="G29">
        <v>12007</v>
      </c>
      <c r="H29">
        <v>14922</v>
      </c>
      <c r="J29">
        <v>11769</v>
      </c>
      <c r="K29">
        <v>16227</v>
      </c>
      <c r="L29">
        <v>13733</v>
      </c>
      <c r="M29">
        <v>12010</v>
      </c>
      <c r="N29">
        <v>9740</v>
      </c>
      <c r="O29">
        <v>11945</v>
      </c>
      <c r="P29">
        <v>9705</v>
      </c>
      <c r="AB29" t="s">
        <v>4</v>
      </c>
      <c r="AG29">
        <v>9806</v>
      </c>
      <c r="AH29">
        <v>12007</v>
      </c>
      <c r="AI29">
        <v>14922</v>
      </c>
      <c r="AK29">
        <v>11769</v>
      </c>
      <c r="AL29">
        <v>16227</v>
      </c>
      <c r="AM29">
        <v>13733</v>
      </c>
      <c r="AN29">
        <v>12010</v>
      </c>
      <c r="AO29">
        <v>9740</v>
      </c>
      <c r="AP29">
        <v>11945</v>
      </c>
      <c r="AQ29">
        <v>9705</v>
      </c>
    </row>
    <row r="30" spans="1:52" x14ac:dyDescent="0.25">
      <c r="A30" t="s">
        <v>5</v>
      </c>
      <c r="E30">
        <v>11285</v>
      </c>
      <c r="F30">
        <v>16772</v>
      </c>
      <c r="G30">
        <v>15463</v>
      </c>
      <c r="H30">
        <v>13267</v>
      </c>
      <c r="I30">
        <v>15123</v>
      </c>
      <c r="J30">
        <v>12353</v>
      </c>
      <c r="K30">
        <v>16477</v>
      </c>
      <c r="L30">
        <v>16830</v>
      </c>
      <c r="M30">
        <v>11843</v>
      </c>
      <c r="O30">
        <v>14907</v>
      </c>
      <c r="P30">
        <v>11953</v>
      </c>
      <c r="Q30">
        <v>15322</v>
      </c>
      <c r="R30">
        <v>13291</v>
      </c>
      <c r="S30">
        <v>10634</v>
      </c>
      <c r="T30">
        <v>10772</v>
      </c>
      <c r="AB30" t="s">
        <v>5</v>
      </c>
      <c r="AF30">
        <v>11285</v>
      </c>
      <c r="AG30">
        <v>16772</v>
      </c>
      <c r="AH30">
        <v>15463</v>
      </c>
      <c r="AI30">
        <v>13267</v>
      </c>
      <c r="AJ30">
        <v>15123</v>
      </c>
      <c r="AK30">
        <v>12353</v>
      </c>
      <c r="AL30">
        <v>16477</v>
      </c>
      <c r="AM30">
        <v>16830</v>
      </c>
      <c r="AN30">
        <v>11843</v>
      </c>
      <c r="AP30">
        <v>14907</v>
      </c>
      <c r="AQ30">
        <v>11953</v>
      </c>
      <c r="AR30">
        <v>15322</v>
      </c>
      <c r="AS30">
        <v>13291</v>
      </c>
      <c r="AT30">
        <v>10634</v>
      </c>
      <c r="AU30">
        <v>10772</v>
      </c>
    </row>
    <row r="31" spans="1:52" x14ac:dyDescent="0.25">
      <c r="A31" t="s">
        <v>6</v>
      </c>
      <c r="C31">
        <v>10400</v>
      </c>
      <c r="D31">
        <v>12182</v>
      </c>
      <c r="E31">
        <v>17974</v>
      </c>
      <c r="F31">
        <v>16332</v>
      </c>
      <c r="G31">
        <v>16817</v>
      </c>
      <c r="H31">
        <v>16792</v>
      </c>
      <c r="I31">
        <v>13346</v>
      </c>
      <c r="J31">
        <v>16890</v>
      </c>
      <c r="K31">
        <v>17693</v>
      </c>
      <c r="L31">
        <v>11665</v>
      </c>
      <c r="M31">
        <v>13067</v>
      </c>
      <c r="N31">
        <v>10509</v>
      </c>
      <c r="P31">
        <v>17048</v>
      </c>
      <c r="Q31">
        <v>11319</v>
      </c>
      <c r="R31">
        <v>15631</v>
      </c>
      <c r="S31">
        <v>13545</v>
      </c>
      <c r="T31">
        <v>14096</v>
      </c>
      <c r="U31">
        <v>12979</v>
      </c>
      <c r="AB31" t="s">
        <v>6</v>
      </c>
      <c r="AD31">
        <v>10400</v>
      </c>
      <c r="AE31">
        <v>12182</v>
      </c>
      <c r="AF31">
        <v>17974</v>
      </c>
      <c r="AG31">
        <v>16332</v>
      </c>
      <c r="AH31">
        <v>16817</v>
      </c>
      <c r="AI31">
        <v>16792</v>
      </c>
      <c r="AJ31">
        <v>13346</v>
      </c>
      <c r="AK31">
        <v>16890</v>
      </c>
      <c r="AL31">
        <v>17693</v>
      </c>
      <c r="AM31">
        <v>11665</v>
      </c>
      <c r="AN31">
        <v>13067</v>
      </c>
      <c r="AO31">
        <v>10509</v>
      </c>
      <c r="AQ31">
        <v>17048</v>
      </c>
      <c r="AR31">
        <v>11319</v>
      </c>
      <c r="AS31">
        <v>15631</v>
      </c>
      <c r="AT31">
        <v>13545</v>
      </c>
      <c r="AU31">
        <v>14096</v>
      </c>
      <c r="AV31">
        <v>12979</v>
      </c>
    </row>
    <row r="32" spans="1:52" x14ac:dyDescent="0.25">
      <c r="A32" t="s">
        <v>7</v>
      </c>
      <c r="B32">
        <v>13506</v>
      </c>
      <c r="C32">
        <v>13684</v>
      </c>
      <c r="D32">
        <v>11645</v>
      </c>
      <c r="E32">
        <v>17434</v>
      </c>
      <c r="F32">
        <v>15937</v>
      </c>
      <c r="G32">
        <v>16717</v>
      </c>
      <c r="H32">
        <v>17193</v>
      </c>
      <c r="I32">
        <v>17222</v>
      </c>
      <c r="J32">
        <v>15289</v>
      </c>
      <c r="K32">
        <v>16370</v>
      </c>
      <c r="L32">
        <v>12244</v>
      </c>
      <c r="N32">
        <v>13927</v>
      </c>
      <c r="O32">
        <v>17299</v>
      </c>
      <c r="P32">
        <v>17003</v>
      </c>
      <c r="Q32">
        <v>16468</v>
      </c>
      <c r="R32">
        <v>13822</v>
      </c>
      <c r="S32">
        <v>15473</v>
      </c>
      <c r="T32">
        <v>10050</v>
      </c>
      <c r="U32">
        <v>9023</v>
      </c>
      <c r="AB32" t="s">
        <v>7</v>
      </c>
      <c r="AC32">
        <v>13506</v>
      </c>
      <c r="AD32">
        <v>13684</v>
      </c>
      <c r="AE32">
        <v>11645</v>
      </c>
      <c r="AF32">
        <v>17434</v>
      </c>
      <c r="AG32">
        <v>15937</v>
      </c>
      <c r="AH32">
        <v>16717</v>
      </c>
      <c r="AI32">
        <v>17193</v>
      </c>
      <c r="AJ32">
        <v>17222</v>
      </c>
      <c r="AK32">
        <v>15289</v>
      </c>
      <c r="AL32">
        <v>16370</v>
      </c>
      <c r="AM32">
        <v>12244</v>
      </c>
      <c r="AO32">
        <v>13927</v>
      </c>
      <c r="AP32">
        <v>17299</v>
      </c>
      <c r="AQ32">
        <v>17003</v>
      </c>
      <c r="AR32">
        <v>16468</v>
      </c>
      <c r="AS32">
        <v>13822</v>
      </c>
      <c r="AT32">
        <v>15473</v>
      </c>
      <c r="AU32">
        <v>10050</v>
      </c>
      <c r="AV32">
        <v>9023</v>
      </c>
    </row>
    <row r="33" spans="1:52" x14ac:dyDescent="0.25">
      <c r="A33" t="s">
        <v>8</v>
      </c>
      <c r="B33">
        <v>14578</v>
      </c>
      <c r="C33">
        <v>17148</v>
      </c>
      <c r="D33">
        <v>15150</v>
      </c>
      <c r="E33">
        <v>18442</v>
      </c>
      <c r="F33">
        <v>17490</v>
      </c>
      <c r="G33">
        <v>18351</v>
      </c>
      <c r="H33">
        <v>17156</v>
      </c>
      <c r="I33">
        <v>15164</v>
      </c>
      <c r="J33">
        <v>15553</v>
      </c>
      <c r="K33">
        <v>13436</v>
      </c>
      <c r="L33">
        <v>12177</v>
      </c>
      <c r="M33">
        <v>16159</v>
      </c>
      <c r="N33">
        <v>12637</v>
      </c>
      <c r="O33">
        <v>15372</v>
      </c>
      <c r="P33">
        <v>15121</v>
      </c>
      <c r="Q33">
        <v>12924</v>
      </c>
      <c r="R33">
        <v>15385</v>
      </c>
      <c r="S33">
        <v>15816</v>
      </c>
      <c r="T33">
        <v>14323</v>
      </c>
      <c r="U33">
        <v>9661</v>
      </c>
      <c r="V33">
        <v>11425</v>
      </c>
      <c r="W33">
        <v>11405</v>
      </c>
      <c r="X33">
        <v>8582</v>
      </c>
      <c r="AB33" t="s">
        <v>8</v>
      </c>
      <c r="AC33">
        <v>14578</v>
      </c>
      <c r="AD33">
        <v>17148</v>
      </c>
      <c r="AE33">
        <v>15150</v>
      </c>
      <c r="AF33">
        <v>18442</v>
      </c>
      <c r="AG33">
        <v>17490</v>
      </c>
      <c r="AH33">
        <v>18351</v>
      </c>
      <c r="AI33">
        <v>17156</v>
      </c>
      <c r="AJ33">
        <v>15164</v>
      </c>
      <c r="AK33">
        <v>15553</v>
      </c>
      <c r="AL33">
        <v>13436</v>
      </c>
      <c r="AM33">
        <v>12177</v>
      </c>
      <c r="AN33">
        <v>16159</v>
      </c>
      <c r="AO33">
        <v>12637</v>
      </c>
      <c r="AP33">
        <v>15372</v>
      </c>
      <c r="AQ33">
        <v>15121</v>
      </c>
      <c r="AR33">
        <v>12924</v>
      </c>
      <c r="AS33">
        <v>15385</v>
      </c>
      <c r="AT33">
        <v>15816</v>
      </c>
      <c r="AU33">
        <v>14323</v>
      </c>
      <c r="AV33">
        <v>9661</v>
      </c>
      <c r="AW33">
        <v>11425</v>
      </c>
      <c r="AX33">
        <v>11405</v>
      </c>
      <c r="AY33">
        <v>8582</v>
      </c>
    </row>
    <row r="34" spans="1:52" x14ac:dyDescent="0.25">
      <c r="A34" t="s">
        <v>9</v>
      </c>
      <c r="B34">
        <v>15925</v>
      </c>
      <c r="C34">
        <v>16182</v>
      </c>
      <c r="D34">
        <v>15847</v>
      </c>
      <c r="E34">
        <v>16606</v>
      </c>
      <c r="F34">
        <v>16454</v>
      </c>
      <c r="G34">
        <v>14195</v>
      </c>
      <c r="H34">
        <v>16333</v>
      </c>
      <c r="I34">
        <v>14955</v>
      </c>
      <c r="J34">
        <v>17042</v>
      </c>
      <c r="K34">
        <v>17413</v>
      </c>
      <c r="L34">
        <v>17171</v>
      </c>
      <c r="M34">
        <v>16407</v>
      </c>
      <c r="N34">
        <v>15798</v>
      </c>
      <c r="O34">
        <v>16537</v>
      </c>
      <c r="P34">
        <v>12951</v>
      </c>
      <c r="Q34">
        <v>12909</v>
      </c>
      <c r="R34">
        <v>14992</v>
      </c>
      <c r="S34">
        <v>12942</v>
      </c>
      <c r="T34">
        <v>11632</v>
      </c>
      <c r="U34">
        <v>12625</v>
      </c>
      <c r="V34">
        <v>14138</v>
      </c>
      <c r="W34">
        <v>11343</v>
      </c>
      <c r="X34">
        <v>10764</v>
      </c>
      <c r="AB34" t="s">
        <v>9</v>
      </c>
      <c r="AC34">
        <v>15925</v>
      </c>
      <c r="AD34">
        <v>16182</v>
      </c>
      <c r="AE34">
        <v>15847</v>
      </c>
      <c r="AF34">
        <v>16606</v>
      </c>
      <c r="AG34">
        <v>16454</v>
      </c>
      <c r="AH34">
        <v>14195</v>
      </c>
      <c r="AI34">
        <v>16333</v>
      </c>
      <c r="AJ34">
        <v>14955</v>
      </c>
      <c r="AK34">
        <v>17042</v>
      </c>
      <c r="AL34">
        <v>17413</v>
      </c>
      <c r="AM34">
        <v>17171</v>
      </c>
      <c r="AN34">
        <v>16407</v>
      </c>
      <c r="AO34">
        <v>15798</v>
      </c>
      <c r="AP34">
        <v>16537</v>
      </c>
      <c r="AQ34">
        <v>12951</v>
      </c>
      <c r="AR34">
        <v>12909</v>
      </c>
      <c r="AS34">
        <v>14992</v>
      </c>
      <c r="AT34">
        <v>12942</v>
      </c>
      <c r="AU34">
        <v>11632</v>
      </c>
      <c r="AV34">
        <v>12625</v>
      </c>
      <c r="AW34">
        <v>14138</v>
      </c>
      <c r="AX34">
        <v>11343</v>
      </c>
      <c r="AY34">
        <v>10764</v>
      </c>
    </row>
    <row r="35" spans="1:52" x14ac:dyDescent="0.25">
      <c r="A35" t="s">
        <v>10</v>
      </c>
      <c r="B35">
        <v>9838</v>
      </c>
      <c r="C35">
        <v>15467</v>
      </c>
      <c r="D35">
        <v>14416</v>
      </c>
      <c r="E35">
        <v>16508</v>
      </c>
      <c r="F35">
        <v>17525</v>
      </c>
      <c r="G35">
        <v>17431</v>
      </c>
      <c r="H35">
        <v>17528</v>
      </c>
      <c r="I35">
        <v>16410</v>
      </c>
      <c r="J35">
        <v>15554</v>
      </c>
      <c r="K35">
        <v>15705</v>
      </c>
      <c r="L35">
        <v>16117</v>
      </c>
      <c r="M35">
        <v>15906</v>
      </c>
      <c r="N35">
        <v>15532</v>
      </c>
      <c r="O35">
        <v>16626</v>
      </c>
      <c r="P35">
        <v>16324</v>
      </c>
      <c r="Q35">
        <v>16666</v>
      </c>
      <c r="R35">
        <v>13760</v>
      </c>
      <c r="S35">
        <v>13542</v>
      </c>
      <c r="T35">
        <v>13346</v>
      </c>
      <c r="U35">
        <v>12535</v>
      </c>
      <c r="V35">
        <v>12692</v>
      </c>
      <c r="X35">
        <v>7646</v>
      </c>
      <c r="AB35" t="s">
        <v>10</v>
      </c>
      <c r="AC35">
        <v>9838</v>
      </c>
      <c r="AD35">
        <v>15467</v>
      </c>
      <c r="AE35">
        <v>14416</v>
      </c>
      <c r="AF35">
        <v>16508</v>
      </c>
      <c r="AG35">
        <v>17525</v>
      </c>
      <c r="AH35">
        <v>17431</v>
      </c>
      <c r="AI35">
        <v>17528</v>
      </c>
      <c r="AJ35">
        <v>16410</v>
      </c>
      <c r="AK35">
        <v>15554</v>
      </c>
      <c r="AL35">
        <v>15705</v>
      </c>
      <c r="AM35">
        <v>16117</v>
      </c>
      <c r="AN35">
        <v>15906</v>
      </c>
      <c r="AO35">
        <v>15532</v>
      </c>
      <c r="AP35">
        <v>16626</v>
      </c>
      <c r="AQ35">
        <v>16324</v>
      </c>
      <c r="AR35">
        <v>16666</v>
      </c>
      <c r="AS35">
        <v>13760</v>
      </c>
      <c r="AT35">
        <v>13542</v>
      </c>
      <c r="AU35">
        <v>13346</v>
      </c>
      <c r="AV35">
        <v>12535</v>
      </c>
      <c r="AW35">
        <v>12692</v>
      </c>
      <c r="AY35">
        <v>7646</v>
      </c>
    </row>
    <row r="36" spans="1:52" x14ac:dyDescent="0.25">
      <c r="A36" t="s">
        <v>11</v>
      </c>
      <c r="C36">
        <v>9364</v>
      </c>
      <c r="D36">
        <v>16703</v>
      </c>
      <c r="E36">
        <v>18649</v>
      </c>
      <c r="F36">
        <v>17037</v>
      </c>
      <c r="G36">
        <v>16285</v>
      </c>
      <c r="I36">
        <v>11315</v>
      </c>
      <c r="J36">
        <v>15649</v>
      </c>
      <c r="K36">
        <v>16948</v>
      </c>
      <c r="L36">
        <v>16083</v>
      </c>
      <c r="M36">
        <v>13965</v>
      </c>
      <c r="N36">
        <v>14373</v>
      </c>
      <c r="O36">
        <v>13493</v>
      </c>
      <c r="P36">
        <v>14989</v>
      </c>
      <c r="Q36">
        <v>14119</v>
      </c>
      <c r="R36">
        <v>12386</v>
      </c>
      <c r="S36">
        <v>15060</v>
      </c>
      <c r="T36">
        <v>15499</v>
      </c>
      <c r="U36">
        <v>15779</v>
      </c>
      <c r="V36">
        <v>15074</v>
      </c>
      <c r="X36">
        <v>7512</v>
      </c>
      <c r="AB36" t="s">
        <v>11</v>
      </c>
      <c r="AD36">
        <v>9364</v>
      </c>
      <c r="AE36">
        <v>16703</v>
      </c>
      <c r="AF36">
        <v>18649</v>
      </c>
      <c r="AG36">
        <v>17037</v>
      </c>
      <c r="AH36">
        <v>16285</v>
      </c>
      <c r="AJ36">
        <v>11315</v>
      </c>
      <c r="AK36">
        <v>15649</v>
      </c>
      <c r="AL36">
        <v>16948</v>
      </c>
      <c r="AM36">
        <v>16083</v>
      </c>
      <c r="AN36">
        <v>13965</v>
      </c>
      <c r="AO36">
        <v>14373</v>
      </c>
      <c r="AP36">
        <v>13493</v>
      </c>
      <c r="AQ36">
        <v>14989</v>
      </c>
      <c r="AR36">
        <v>14119</v>
      </c>
      <c r="AS36">
        <v>12386</v>
      </c>
      <c r="AT36">
        <v>15060</v>
      </c>
      <c r="AU36">
        <v>15499</v>
      </c>
      <c r="AV36">
        <v>15779</v>
      </c>
      <c r="AW36">
        <v>15074</v>
      </c>
      <c r="AY36">
        <v>7512</v>
      </c>
    </row>
    <row r="37" spans="1:52" x14ac:dyDescent="0.25">
      <c r="A37" t="s">
        <v>12</v>
      </c>
      <c r="C37">
        <v>10684</v>
      </c>
      <c r="D37">
        <v>15364</v>
      </c>
      <c r="E37">
        <v>15998</v>
      </c>
      <c r="F37">
        <v>15901</v>
      </c>
      <c r="G37">
        <v>14704</v>
      </c>
      <c r="H37">
        <v>12453</v>
      </c>
      <c r="I37">
        <v>13870</v>
      </c>
      <c r="J37">
        <v>16351</v>
      </c>
      <c r="K37">
        <v>13958</v>
      </c>
      <c r="L37">
        <v>8029</v>
      </c>
      <c r="O37">
        <v>12421</v>
      </c>
      <c r="P37">
        <v>10628</v>
      </c>
      <c r="R37">
        <v>11601</v>
      </c>
      <c r="S37">
        <v>12854</v>
      </c>
      <c r="T37">
        <v>15193</v>
      </c>
      <c r="U37">
        <v>13910</v>
      </c>
      <c r="AB37" t="s">
        <v>12</v>
      </c>
      <c r="AD37">
        <v>10684</v>
      </c>
      <c r="AE37">
        <v>15364</v>
      </c>
      <c r="AF37">
        <v>15998</v>
      </c>
      <c r="AG37">
        <v>15901</v>
      </c>
      <c r="AH37">
        <v>14704</v>
      </c>
      <c r="AI37">
        <v>12453</v>
      </c>
      <c r="AJ37">
        <v>13870</v>
      </c>
      <c r="AK37">
        <v>16351</v>
      </c>
      <c r="AL37">
        <v>13958</v>
      </c>
      <c r="AM37">
        <v>8029</v>
      </c>
      <c r="AP37">
        <v>12421</v>
      </c>
      <c r="AQ37">
        <v>10628</v>
      </c>
      <c r="AS37">
        <v>11601</v>
      </c>
      <c r="AT37">
        <v>12854</v>
      </c>
      <c r="AU37">
        <v>15193</v>
      </c>
      <c r="AV37">
        <v>13910</v>
      </c>
    </row>
    <row r="38" spans="1:52" x14ac:dyDescent="0.25">
      <c r="A38" t="s">
        <v>13</v>
      </c>
      <c r="D38">
        <v>9202</v>
      </c>
      <c r="E38">
        <v>14836</v>
      </c>
      <c r="F38">
        <v>16154</v>
      </c>
      <c r="G38">
        <v>13142</v>
      </c>
      <c r="H38">
        <v>10232</v>
      </c>
      <c r="I38">
        <v>13383</v>
      </c>
      <c r="J38">
        <v>11322</v>
      </c>
      <c r="K38">
        <v>14154</v>
      </c>
      <c r="L38">
        <v>9259</v>
      </c>
      <c r="O38">
        <v>8265</v>
      </c>
      <c r="P38">
        <v>11897</v>
      </c>
      <c r="R38">
        <v>10630</v>
      </c>
      <c r="S38">
        <v>11435</v>
      </c>
      <c r="T38">
        <v>15282</v>
      </c>
      <c r="U38">
        <v>9094</v>
      </c>
      <c r="AB38" t="s">
        <v>13</v>
      </c>
      <c r="AE38">
        <v>9202</v>
      </c>
      <c r="AF38">
        <v>14836</v>
      </c>
      <c r="AG38">
        <v>16154</v>
      </c>
      <c r="AH38">
        <v>13142</v>
      </c>
      <c r="AI38">
        <v>10232</v>
      </c>
      <c r="AJ38">
        <v>13383</v>
      </c>
      <c r="AK38">
        <v>11322</v>
      </c>
      <c r="AL38">
        <v>14154</v>
      </c>
      <c r="AM38">
        <v>9259</v>
      </c>
      <c r="AP38">
        <v>8265</v>
      </c>
      <c r="AQ38">
        <v>11897</v>
      </c>
      <c r="AS38">
        <v>10630</v>
      </c>
      <c r="AT38">
        <v>11435</v>
      </c>
      <c r="AU38">
        <v>15282</v>
      </c>
      <c r="AV38">
        <v>9094</v>
      </c>
    </row>
    <row r="39" spans="1:52" x14ac:dyDescent="0.25">
      <c r="A39" t="s">
        <v>14</v>
      </c>
      <c r="E39">
        <v>9912</v>
      </c>
      <c r="F39">
        <v>14870</v>
      </c>
      <c r="G39">
        <v>12775</v>
      </c>
      <c r="H39">
        <v>9237</v>
      </c>
      <c r="J39">
        <v>10185</v>
      </c>
      <c r="T39">
        <v>13721</v>
      </c>
      <c r="AB39" t="s">
        <v>14</v>
      </c>
      <c r="AF39">
        <v>9912</v>
      </c>
      <c r="AG39">
        <v>14870</v>
      </c>
      <c r="AH39">
        <v>12775</v>
      </c>
      <c r="AI39">
        <v>9237</v>
      </c>
      <c r="AK39">
        <v>10185</v>
      </c>
      <c r="AU39">
        <v>13721</v>
      </c>
    </row>
    <row r="40" spans="1:52" x14ac:dyDescent="0.25">
      <c r="A40" t="s">
        <v>15</v>
      </c>
      <c r="AB40" t="s">
        <v>15</v>
      </c>
    </row>
    <row r="41" spans="1:52" x14ac:dyDescent="0.25">
      <c r="A41" t="s">
        <v>16</v>
      </c>
      <c r="J41" t="s">
        <v>19</v>
      </c>
      <c r="L41">
        <f>AVERAGE(B28:Y39)</f>
        <v>14019.385026737968</v>
      </c>
      <c r="AB41" t="s">
        <v>16</v>
      </c>
      <c r="AK41" t="s">
        <v>19</v>
      </c>
      <c r="AM41">
        <f>AVERAGE(AC28:AZ39)</f>
        <v>14019.385026737968</v>
      </c>
    </row>
    <row r="42" spans="1:52" x14ac:dyDescent="0.25">
      <c r="J42" t="s">
        <v>20</v>
      </c>
      <c r="L42">
        <f>STDEV(B29:Y39)</f>
        <v>2583.5858596083376</v>
      </c>
      <c r="AK42" t="s">
        <v>20</v>
      </c>
      <c r="AM42">
        <f>STDEV(AC29:AZ39)</f>
        <v>2583.5858596083376</v>
      </c>
    </row>
    <row r="43" spans="1:52" x14ac:dyDescent="0.25">
      <c r="J43" t="s">
        <v>21</v>
      </c>
      <c r="L43" s="2">
        <f>(L42/L41)*100</f>
        <v>18.428667553397574</v>
      </c>
      <c r="AK43" t="s">
        <v>21</v>
      </c>
      <c r="AM43" s="2">
        <f>(AM42/AM41)*100</f>
        <v>18.428667553397574</v>
      </c>
    </row>
    <row r="44" spans="1:52" ht="21" x14ac:dyDescent="0.35">
      <c r="A44" t="s">
        <v>17</v>
      </c>
      <c r="F44" s="14" t="s">
        <v>22</v>
      </c>
      <c r="AB44" t="s">
        <v>18</v>
      </c>
      <c r="AG44" s="14" t="s">
        <v>34</v>
      </c>
    </row>
    <row r="46" spans="1:52" x14ac:dyDescent="0.25">
      <c r="B46" s="1" t="s">
        <v>23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23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 t="s">
        <v>24</v>
      </c>
      <c r="Y46" s="1" t="s">
        <v>25</v>
      </c>
      <c r="AC46" s="1" t="s">
        <v>23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 t="s">
        <v>23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 t="s">
        <v>24</v>
      </c>
      <c r="AZ46" s="1" t="s">
        <v>25</v>
      </c>
    </row>
    <row r="47" spans="1:52" x14ac:dyDescent="0.25">
      <c r="A47" t="s">
        <v>1</v>
      </c>
      <c r="B47" s="5">
        <v>11393450</v>
      </c>
      <c r="C47" s="5">
        <v>12743593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5">
        <v>8266771</v>
      </c>
      <c r="N47" s="5">
        <v>9816107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4">
        <v>4251239</v>
      </c>
      <c r="Y47" s="5">
        <v>1409516</v>
      </c>
      <c r="AB47" t="s">
        <v>1</v>
      </c>
      <c r="AC47" s="5">
        <v>4218</v>
      </c>
      <c r="AD47" s="5">
        <v>4856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5">
        <v>3948</v>
      </c>
      <c r="AO47" s="5">
        <v>4782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4">
        <v>1904</v>
      </c>
      <c r="AZ47" s="5">
        <v>800</v>
      </c>
    </row>
    <row r="48" spans="1:52" x14ac:dyDescent="0.25">
      <c r="A48" t="s">
        <v>2</v>
      </c>
      <c r="B48" s="5">
        <v>12732246</v>
      </c>
      <c r="C48" s="5">
        <v>12753711</v>
      </c>
      <c r="D48">
        <v>0</v>
      </c>
      <c r="E48">
        <v>491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399689</v>
      </c>
      <c r="M48" s="5">
        <v>8572191</v>
      </c>
      <c r="N48" s="5">
        <v>18197383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4">
        <v>1539708</v>
      </c>
      <c r="Y48" s="5">
        <v>11166452</v>
      </c>
      <c r="AB48" t="s">
        <v>2</v>
      </c>
      <c r="AC48" s="5">
        <v>5581</v>
      </c>
      <c r="AD48" s="5">
        <v>5443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147</v>
      </c>
      <c r="AN48" s="5">
        <v>3324</v>
      </c>
      <c r="AO48" s="5">
        <v>6240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4">
        <v>747</v>
      </c>
      <c r="AZ48" s="5">
        <v>4433</v>
      </c>
    </row>
    <row r="49" spans="1:52" x14ac:dyDescent="0.25">
      <c r="A49" t="s">
        <v>3</v>
      </c>
      <c r="B49" s="5">
        <v>9936904</v>
      </c>
      <c r="C49" s="5">
        <v>660181</v>
      </c>
      <c r="D49">
        <v>0</v>
      </c>
      <c r="E49">
        <v>2772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5">
        <v>238566165</v>
      </c>
      <c r="N49" s="5">
        <v>93830091</v>
      </c>
      <c r="O49">
        <v>0</v>
      </c>
      <c r="P49">
        <v>0</v>
      </c>
      <c r="Q49">
        <v>0</v>
      </c>
      <c r="R49">
        <v>174729</v>
      </c>
      <c r="S49">
        <v>0</v>
      </c>
      <c r="T49">
        <v>0</v>
      </c>
      <c r="U49">
        <v>0</v>
      </c>
      <c r="V49">
        <v>0</v>
      </c>
      <c r="W49">
        <v>0</v>
      </c>
      <c r="X49" s="4">
        <v>8856008</v>
      </c>
      <c r="Y49" s="5">
        <v>23712120</v>
      </c>
      <c r="AB49" t="s">
        <v>3</v>
      </c>
      <c r="AC49" s="5">
        <v>3070</v>
      </c>
      <c r="AD49" s="5">
        <v>447</v>
      </c>
      <c r="AE49">
        <v>0</v>
      </c>
      <c r="AF49">
        <v>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5">
        <v>92131</v>
      </c>
      <c r="AO49" s="5">
        <v>33799</v>
      </c>
      <c r="AP49">
        <v>0</v>
      </c>
      <c r="AQ49">
        <v>0</v>
      </c>
      <c r="AR49">
        <v>0</v>
      </c>
      <c r="AS49">
        <v>44</v>
      </c>
      <c r="AT49">
        <v>0</v>
      </c>
      <c r="AU49">
        <v>0</v>
      </c>
      <c r="AV49">
        <v>0</v>
      </c>
      <c r="AW49">
        <v>0</v>
      </c>
      <c r="AX49">
        <v>0</v>
      </c>
      <c r="AY49" s="4">
        <v>4037</v>
      </c>
      <c r="AZ49" s="5">
        <v>8963</v>
      </c>
    </row>
    <row r="50" spans="1:52" x14ac:dyDescent="0.25">
      <c r="A50" t="s">
        <v>4</v>
      </c>
      <c r="B50" s="5">
        <v>97277</v>
      </c>
      <c r="C50" s="5">
        <v>84238836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656</v>
      </c>
      <c r="K50">
        <v>0</v>
      </c>
      <c r="L50">
        <v>0</v>
      </c>
      <c r="M50" s="5">
        <v>541433327</v>
      </c>
      <c r="N50" s="5">
        <v>376370993</v>
      </c>
      <c r="O50">
        <v>0</v>
      </c>
      <c r="P50">
        <v>8509</v>
      </c>
      <c r="Q50">
        <v>0</v>
      </c>
      <c r="R50">
        <v>0</v>
      </c>
      <c r="S50">
        <v>0</v>
      </c>
      <c r="T50">
        <v>304076</v>
      </c>
      <c r="U50">
        <v>0</v>
      </c>
      <c r="V50">
        <v>46935</v>
      </c>
      <c r="W50">
        <v>0</v>
      </c>
      <c r="X50" s="4">
        <v>2169436</v>
      </c>
      <c r="Y50" s="5">
        <v>184201104</v>
      </c>
      <c r="AB50" t="s">
        <v>4</v>
      </c>
      <c r="AC50" s="5">
        <v>68</v>
      </c>
      <c r="AD50" s="5">
        <v>31414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 s="5">
        <v>196917</v>
      </c>
      <c r="AO50" s="5">
        <v>138005</v>
      </c>
      <c r="AP50">
        <v>0</v>
      </c>
      <c r="AQ50">
        <v>10</v>
      </c>
      <c r="AR50">
        <v>0</v>
      </c>
      <c r="AS50">
        <v>0</v>
      </c>
      <c r="AT50">
        <v>0</v>
      </c>
      <c r="AU50">
        <v>56</v>
      </c>
      <c r="AV50">
        <v>0</v>
      </c>
      <c r="AW50">
        <v>26</v>
      </c>
      <c r="AX50">
        <v>0</v>
      </c>
      <c r="AY50" s="4">
        <v>1171</v>
      </c>
      <c r="AZ50" s="5">
        <v>73494</v>
      </c>
    </row>
    <row r="51" spans="1:52" x14ac:dyDescent="0.25">
      <c r="A51" t="s">
        <v>5</v>
      </c>
      <c r="B51" s="5">
        <v>40635774</v>
      </c>
      <c r="C51" s="5">
        <v>411620727</v>
      </c>
      <c r="D51">
        <v>0</v>
      </c>
      <c r="E51">
        <v>0</v>
      </c>
      <c r="F51">
        <v>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5">
        <v>619915948</v>
      </c>
      <c r="N51" s="5">
        <v>290901275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4">
        <v>61955513</v>
      </c>
      <c r="Y51" s="5">
        <v>105422085</v>
      </c>
      <c r="AB51" t="s">
        <v>5</v>
      </c>
      <c r="AC51" s="5">
        <v>15391</v>
      </c>
      <c r="AD51" s="5">
        <v>157708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5">
        <v>228465</v>
      </c>
      <c r="AO51" s="5">
        <v>104287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4">
        <v>26346</v>
      </c>
      <c r="AZ51" s="5">
        <v>35681</v>
      </c>
    </row>
    <row r="52" spans="1:52" x14ac:dyDescent="0.25">
      <c r="A52" t="s">
        <v>6</v>
      </c>
      <c r="B52" s="5">
        <v>460045169</v>
      </c>
      <c r="C52" s="5">
        <v>697597515</v>
      </c>
      <c r="D52">
        <v>0</v>
      </c>
      <c r="E52">
        <v>0</v>
      </c>
      <c r="F52">
        <v>0</v>
      </c>
      <c r="G52">
        <v>4148</v>
      </c>
      <c r="H52">
        <v>0</v>
      </c>
      <c r="I52">
        <v>0</v>
      </c>
      <c r="J52">
        <v>0</v>
      </c>
      <c r="K52">
        <v>7480</v>
      </c>
      <c r="L52">
        <v>0</v>
      </c>
      <c r="M52" s="5">
        <v>714952796</v>
      </c>
      <c r="N52" s="5">
        <v>553031138</v>
      </c>
      <c r="O52">
        <v>0</v>
      </c>
      <c r="P52">
        <v>0</v>
      </c>
      <c r="Q52">
        <v>0</v>
      </c>
      <c r="R52">
        <v>0</v>
      </c>
      <c r="S52">
        <v>0</v>
      </c>
      <c r="T52">
        <v>19603</v>
      </c>
      <c r="U52">
        <v>0</v>
      </c>
      <c r="V52">
        <v>0</v>
      </c>
      <c r="W52">
        <v>5188095</v>
      </c>
      <c r="X52" s="4">
        <v>372644260</v>
      </c>
      <c r="Y52" s="5">
        <v>254936398</v>
      </c>
      <c r="AB52" t="s">
        <v>6</v>
      </c>
      <c r="AC52" s="5">
        <v>150229</v>
      </c>
      <c r="AD52" s="5">
        <v>233910</v>
      </c>
      <c r="AE52">
        <v>0</v>
      </c>
      <c r="AF52">
        <v>0</v>
      </c>
      <c r="AG52">
        <v>0</v>
      </c>
      <c r="AH52">
        <v>5</v>
      </c>
      <c r="AI52">
        <v>0</v>
      </c>
      <c r="AJ52">
        <v>0</v>
      </c>
      <c r="AK52">
        <v>0</v>
      </c>
      <c r="AL52">
        <v>8</v>
      </c>
      <c r="AM52">
        <v>0</v>
      </c>
      <c r="AN52" s="5">
        <v>264250</v>
      </c>
      <c r="AO52" s="5">
        <v>199046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18</v>
      </c>
      <c r="AV52">
        <v>0</v>
      </c>
      <c r="AW52">
        <v>0</v>
      </c>
      <c r="AX52">
        <v>1826</v>
      </c>
      <c r="AY52" s="4">
        <v>140496</v>
      </c>
      <c r="AZ52" s="5">
        <v>88550</v>
      </c>
    </row>
    <row r="53" spans="1:52" x14ac:dyDescent="0.25">
      <c r="A53" t="s">
        <v>7</v>
      </c>
      <c r="B53" s="5">
        <v>785085341</v>
      </c>
      <c r="C53" s="5">
        <v>877936614</v>
      </c>
      <c r="D53">
        <v>0</v>
      </c>
      <c r="E53">
        <v>0</v>
      </c>
      <c r="F53">
        <v>1785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5">
        <v>133979128</v>
      </c>
      <c r="N53" s="5">
        <v>667932668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4">
        <v>413741583</v>
      </c>
      <c r="Y53" s="5">
        <v>384480681</v>
      </c>
      <c r="AB53" t="s">
        <v>7</v>
      </c>
      <c r="AC53" s="5">
        <v>269708</v>
      </c>
      <c r="AD53" s="5">
        <v>304725</v>
      </c>
      <c r="AE53">
        <v>0</v>
      </c>
      <c r="AF53">
        <v>0</v>
      </c>
      <c r="AG53">
        <v>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5">
        <v>43298</v>
      </c>
      <c r="AO53" s="5">
        <v>244861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4">
        <v>170173</v>
      </c>
      <c r="AZ53" s="5">
        <v>136751</v>
      </c>
    </row>
    <row r="54" spans="1:52" x14ac:dyDescent="0.25">
      <c r="A54" t="s">
        <v>8</v>
      </c>
      <c r="B54" s="5">
        <v>833941040</v>
      </c>
      <c r="C54" s="5">
        <v>684657120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5">
        <v>932642468</v>
      </c>
      <c r="N54" s="5">
        <v>711124033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189231</v>
      </c>
      <c r="X54" s="4">
        <v>468129439</v>
      </c>
      <c r="Y54" s="5">
        <v>393122470</v>
      </c>
      <c r="AB54" t="s">
        <v>8</v>
      </c>
      <c r="AC54" s="5">
        <v>300623</v>
      </c>
      <c r="AD54" s="5">
        <v>266294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5">
        <v>335477</v>
      </c>
      <c r="AO54" s="5">
        <v>259799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76</v>
      </c>
      <c r="AY54" s="4">
        <v>193706</v>
      </c>
      <c r="AZ54" s="5">
        <v>142304</v>
      </c>
    </row>
    <row r="55" spans="1:52" x14ac:dyDescent="0.25">
      <c r="A55" t="s">
        <v>9</v>
      </c>
      <c r="B55" s="3">
        <v>0</v>
      </c>
      <c r="C55" s="5">
        <v>1267239020</v>
      </c>
      <c r="D55">
        <v>0</v>
      </c>
      <c r="E55">
        <v>0</v>
      </c>
      <c r="F55">
        <v>0</v>
      </c>
      <c r="G55">
        <v>1144</v>
      </c>
      <c r="H55">
        <v>0</v>
      </c>
      <c r="I55">
        <v>0</v>
      </c>
      <c r="J55">
        <v>0</v>
      </c>
      <c r="K55">
        <v>0</v>
      </c>
      <c r="L55">
        <v>0</v>
      </c>
      <c r="M55" s="5">
        <v>867125236</v>
      </c>
      <c r="N55" s="5">
        <v>860338049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65872</v>
      </c>
      <c r="V55">
        <v>0</v>
      </c>
      <c r="W55">
        <v>0</v>
      </c>
      <c r="X55" s="4">
        <v>692698147</v>
      </c>
      <c r="Y55" s="5">
        <v>271343732</v>
      </c>
      <c r="AB55" t="s">
        <v>9</v>
      </c>
      <c r="AC55" s="3">
        <v>0</v>
      </c>
      <c r="AD55" s="5">
        <v>451982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0</v>
      </c>
      <c r="AM55">
        <v>0</v>
      </c>
      <c r="AN55" s="5">
        <v>328329</v>
      </c>
      <c r="AO55" s="5">
        <v>302179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54</v>
      </c>
      <c r="AW55">
        <v>0</v>
      </c>
      <c r="AX55">
        <v>0</v>
      </c>
      <c r="AY55" s="4">
        <v>276551</v>
      </c>
      <c r="AZ55" s="5">
        <v>111925</v>
      </c>
    </row>
    <row r="56" spans="1:52" x14ac:dyDescent="0.25">
      <c r="A56" t="s">
        <v>10</v>
      </c>
      <c r="B56" s="3">
        <v>0</v>
      </c>
      <c r="C56" s="5">
        <v>1219744210</v>
      </c>
      <c r="D56">
        <v>0</v>
      </c>
      <c r="E56">
        <v>0</v>
      </c>
      <c r="F56">
        <v>0</v>
      </c>
      <c r="G56">
        <v>713</v>
      </c>
      <c r="H56">
        <v>0</v>
      </c>
      <c r="I56">
        <v>0</v>
      </c>
      <c r="J56">
        <v>0</v>
      </c>
      <c r="K56">
        <v>0</v>
      </c>
      <c r="L56">
        <v>0</v>
      </c>
      <c r="M56" s="5">
        <v>982289180</v>
      </c>
      <c r="N56" s="5">
        <v>1022675522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4">
        <v>684778728</v>
      </c>
      <c r="Y56" s="5">
        <v>112153542</v>
      </c>
      <c r="AB56" t="s">
        <v>10</v>
      </c>
      <c r="AC56" s="3">
        <v>0</v>
      </c>
      <c r="AD56" s="5">
        <v>408503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 s="5">
        <v>351033</v>
      </c>
      <c r="AO56" s="5">
        <v>349111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4">
        <v>230169</v>
      </c>
      <c r="AZ56" s="5">
        <v>41126</v>
      </c>
    </row>
    <row r="57" spans="1:52" x14ac:dyDescent="0.25">
      <c r="A57" t="s">
        <v>11</v>
      </c>
      <c r="B57" s="3">
        <v>0</v>
      </c>
      <c r="C57" s="5">
        <v>673841485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5">
        <v>889531787</v>
      </c>
      <c r="N57" s="5">
        <v>866540497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4">
        <v>499574106</v>
      </c>
      <c r="Y57" s="5">
        <v>237716383</v>
      </c>
      <c r="AB57" t="s">
        <v>11</v>
      </c>
      <c r="AC57" s="3">
        <v>0</v>
      </c>
      <c r="AD57" s="5">
        <v>217381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5">
        <v>303752</v>
      </c>
      <c r="AO57" s="5">
        <v>294806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4">
        <v>199365</v>
      </c>
      <c r="AZ57" s="5">
        <v>86005</v>
      </c>
    </row>
    <row r="58" spans="1:52" x14ac:dyDescent="0.25">
      <c r="A58" t="s">
        <v>12</v>
      </c>
      <c r="B58" s="3">
        <v>0</v>
      </c>
      <c r="C58" s="5">
        <v>804981154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270288</v>
      </c>
      <c r="M58" s="5">
        <v>123676146</v>
      </c>
      <c r="N58" s="5">
        <v>529486293</v>
      </c>
      <c r="O58">
        <v>0</v>
      </c>
      <c r="P58">
        <v>0</v>
      </c>
      <c r="Q58">
        <v>0</v>
      </c>
      <c r="R58">
        <v>756</v>
      </c>
      <c r="S58">
        <v>0</v>
      </c>
      <c r="T58">
        <v>0</v>
      </c>
      <c r="U58">
        <v>0</v>
      </c>
      <c r="V58">
        <v>0</v>
      </c>
      <c r="W58">
        <v>0</v>
      </c>
      <c r="X58" s="4">
        <v>272583668</v>
      </c>
      <c r="Y58" s="5">
        <v>27635930</v>
      </c>
      <c r="AB58" t="s">
        <v>12</v>
      </c>
      <c r="AC58" s="3">
        <v>0</v>
      </c>
      <c r="AD58" s="5">
        <v>263470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107</v>
      </c>
      <c r="AN58" s="5">
        <v>40844</v>
      </c>
      <c r="AO58" s="5">
        <v>171051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 s="4">
        <v>99648</v>
      </c>
      <c r="AZ58" s="5">
        <v>9868</v>
      </c>
    </row>
    <row r="59" spans="1:52" x14ac:dyDescent="0.25">
      <c r="A59" t="s">
        <v>13</v>
      </c>
      <c r="B59" s="3">
        <v>0</v>
      </c>
      <c r="C59" s="5">
        <v>10298223</v>
      </c>
      <c r="D59">
        <v>0</v>
      </c>
      <c r="E59">
        <v>409603</v>
      </c>
      <c r="F59">
        <v>0</v>
      </c>
      <c r="G59">
        <v>0</v>
      </c>
      <c r="H59">
        <v>0</v>
      </c>
      <c r="I59">
        <v>89904</v>
      </c>
      <c r="J59">
        <v>0</v>
      </c>
      <c r="K59">
        <v>12644</v>
      </c>
      <c r="L59">
        <v>0</v>
      </c>
      <c r="M59" s="5">
        <v>124435222</v>
      </c>
      <c r="N59" s="5">
        <v>58004722</v>
      </c>
      <c r="O59">
        <v>0</v>
      </c>
      <c r="P59">
        <v>0</v>
      </c>
      <c r="Q59">
        <v>0</v>
      </c>
      <c r="R59">
        <v>0</v>
      </c>
      <c r="S59">
        <v>1004</v>
      </c>
      <c r="T59">
        <v>0</v>
      </c>
      <c r="U59">
        <v>0</v>
      </c>
      <c r="V59">
        <v>0</v>
      </c>
      <c r="W59">
        <v>0</v>
      </c>
      <c r="X59" s="4">
        <v>121505306</v>
      </c>
      <c r="Y59" s="5">
        <v>1939717</v>
      </c>
      <c r="AB59" t="s">
        <v>13</v>
      </c>
      <c r="AC59" s="3">
        <v>0</v>
      </c>
      <c r="AD59" s="5">
        <v>3929</v>
      </c>
      <c r="AE59">
        <v>0</v>
      </c>
      <c r="AF59">
        <v>97</v>
      </c>
      <c r="AG59">
        <v>0</v>
      </c>
      <c r="AH59">
        <v>0</v>
      </c>
      <c r="AI59">
        <v>0</v>
      </c>
      <c r="AJ59">
        <v>61</v>
      </c>
      <c r="AK59">
        <v>0</v>
      </c>
      <c r="AL59">
        <v>6</v>
      </c>
      <c r="AM59">
        <v>0</v>
      </c>
      <c r="AN59" s="5">
        <v>40820</v>
      </c>
      <c r="AO59" s="5">
        <v>20110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 s="4">
        <v>39747</v>
      </c>
      <c r="AZ59" s="5">
        <v>888</v>
      </c>
    </row>
    <row r="60" spans="1:52" x14ac:dyDescent="0.25">
      <c r="A60" t="s">
        <v>14</v>
      </c>
      <c r="B60" s="3">
        <v>0</v>
      </c>
      <c r="C60" s="5">
        <v>19172885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s="5">
        <v>306299213</v>
      </c>
      <c r="N60" s="5">
        <v>2627175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637</v>
      </c>
      <c r="V60">
        <v>728218</v>
      </c>
      <c r="W60">
        <v>0</v>
      </c>
      <c r="X60" s="4">
        <v>473228</v>
      </c>
      <c r="Y60" s="5">
        <v>628941</v>
      </c>
      <c r="AB60" t="s">
        <v>14</v>
      </c>
      <c r="AC60" s="3">
        <v>0</v>
      </c>
      <c r="AD60" s="5">
        <v>5148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5">
        <v>91290</v>
      </c>
      <c r="AO60" s="5">
        <v>1336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121</v>
      </c>
      <c r="AX60">
        <v>0</v>
      </c>
      <c r="AY60" s="4">
        <v>275</v>
      </c>
      <c r="AZ60" s="5">
        <v>237</v>
      </c>
    </row>
    <row r="61" spans="1:52" x14ac:dyDescent="0.25">
      <c r="A61" t="s">
        <v>15</v>
      </c>
      <c r="B61" s="3">
        <v>0</v>
      </c>
      <c r="C61" s="5">
        <v>20724848</v>
      </c>
      <c r="D61">
        <v>1799</v>
      </c>
      <c r="E61">
        <v>604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s="5">
        <v>45855097</v>
      </c>
      <c r="N61" s="5">
        <v>2481602</v>
      </c>
      <c r="O61">
        <v>0</v>
      </c>
      <c r="P61">
        <v>0</v>
      </c>
      <c r="Q61">
        <v>1559</v>
      </c>
      <c r="R61">
        <v>0</v>
      </c>
      <c r="S61">
        <v>0</v>
      </c>
      <c r="T61">
        <v>0</v>
      </c>
      <c r="U61">
        <v>11503</v>
      </c>
      <c r="V61">
        <v>0</v>
      </c>
      <c r="W61">
        <v>0</v>
      </c>
      <c r="X61" s="4">
        <v>6070360</v>
      </c>
      <c r="Y61" s="5">
        <v>4709135</v>
      </c>
      <c r="AB61" t="s">
        <v>15</v>
      </c>
      <c r="AC61" s="3">
        <v>0</v>
      </c>
      <c r="AD61" s="5">
        <v>6497</v>
      </c>
      <c r="AE61">
        <v>3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 s="5">
        <v>15387</v>
      </c>
      <c r="AO61" s="5">
        <v>1417</v>
      </c>
      <c r="AP61">
        <v>0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10</v>
      </c>
      <c r="AW61">
        <v>0</v>
      </c>
      <c r="AX61">
        <v>0</v>
      </c>
      <c r="AY61" s="4">
        <v>2638</v>
      </c>
      <c r="AZ61" s="5">
        <v>1916</v>
      </c>
    </row>
    <row r="62" spans="1:52" x14ac:dyDescent="0.25">
      <c r="A62" t="s">
        <v>16</v>
      </c>
      <c r="B62" s="3">
        <v>0</v>
      </c>
      <c r="C62" s="5">
        <v>8599548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5">
        <v>7274416</v>
      </c>
      <c r="N62" s="5">
        <v>3005321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4">
        <v>2557862</v>
      </c>
      <c r="Y62" s="5">
        <v>4745984</v>
      </c>
      <c r="AB62" t="s">
        <v>16</v>
      </c>
      <c r="AC62" s="3">
        <v>0</v>
      </c>
      <c r="AD62" s="5">
        <v>3402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5">
        <v>2842</v>
      </c>
      <c r="AO62" s="5">
        <v>1409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s="4">
        <v>1323</v>
      </c>
      <c r="AZ62" s="5">
        <v>2005</v>
      </c>
    </row>
    <row r="64" spans="1:52" ht="21" x14ac:dyDescent="0.35">
      <c r="A64" s="14" t="s">
        <v>27</v>
      </c>
      <c r="F64" s="14" t="s">
        <v>26</v>
      </c>
      <c r="AB64" s="14" t="s">
        <v>27</v>
      </c>
      <c r="AC64" s="17"/>
      <c r="AD64" s="17"/>
      <c r="AE64" s="17"/>
      <c r="AF64" s="17"/>
      <c r="AG64" s="14" t="s">
        <v>35</v>
      </c>
      <c r="AH64" s="17"/>
    </row>
    <row r="66" spans="1:52" x14ac:dyDescent="0.25">
      <c r="B66" s="1" t="s">
        <v>23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8" t="s">
        <v>23</v>
      </c>
      <c r="N66" s="8"/>
      <c r="O66" s="1"/>
      <c r="P66" s="1"/>
      <c r="Q66" s="1"/>
      <c r="R66" s="1"/>
      <c r="S66" s="1"/>
      <c r="T66" s="1"/>
      <c r="U66" s="1"/>
      <c r="V66" s="1"/>
      <c r="W66" s="1"/>
      <c r="X66" s="9" t="s">
        <v>24</v>
      </c>
      <c r="Y66" s="8" t="s">
        <v>25</v>
      </c>
      <c r="AC66" s="1" t="s">
        <v>23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8" t="s">
        <v>23</v>
      </c>
      <c r="AO66" s="8"/>
      <c r="AP66" s="1"/>
      <c r="AQ66" s="1"/>
      <c r="AR66" s="1"/>
      <c r="AS66" s="1"/>
      <c r="AT66" s="1"/>
      <c r="AU66" s="1"/>
      <c r="AV66" s="1"/>
      <c r="AW66" s="1"/>
      <c r="AX66" s="1"/>
      <c r="AY66" s="9" t="s">
        <v>24</v>
      </c>
      <c r="AZ66" s="8" t="s">
        <v>25</v>
      </c>
    </row>
    <row r="67" spans="1:52" x14ac:dyDescent="0.25">
      <c r="A67" t="s">
        <v>1</v>
      </c>
      <c r="B67" s="5"/>
      <c r="C67" s="5"/>
      <c r="D67" s="6"/>
      <c r="E67" s="6"/>
      <c r="F67" s="6"/>
      <c r="G67" s="6"/>
      <c r="H67" s="6"/>
      <c r="I67" s="6"/>
      <c r="J67" s="6"/>
      <c r="K67" s="6"/>
      <c r="L67" s="6"/>
      <c r="M67" s="5"/>
      <c r="N67" s="5"/>
      <c r="O67" s="6"/>
      <c r="P67" s="6"/>
      <c r="Q67" s="6"/>
      <c r="R67" s="6"/>
      <c r="S67" s="6"/>
      <c r="T67" s="6"/>
      <c r="U67" s="6"/>
      <c r="V67" s="6"/>
      <c r="W67" s="6"/>
      <c r="X67" s="4"/>
      <c r="Y67" s="5"/>
      <c r="AB67" t="s">
        <v>1</v>
      </c>
      <c r="AC67" s="5"/>
      <c r="AD67" s="5"/>
      <c r="AE67" s="6"/>
      <c r="AF67" s="6"/>
      <c r="AG67" s="6"/>
      <c r="AH67" s="6"/>
      <c r="AI67" s="6"/>
      <c r="AJ67" s="6"/>
      <c r="AK67" s="6"/>
      <c r="AL67" s="6"/>
      <c r="AM67" s="6"/>
      <c r="AN67" s="5"/>
      <c r="AO67" s="5"/>
      <c r="AP67" s="6"/>
      <c r="AQ67" s="6"/>
      <c r="AR67" s="6"/>
      <c r="AS67" s="6"/>
      <c r="AT67" s="6"/>
      <c r="AU67" s="6"/>
      <c r="AV67" s="6"/>
      <c r="AW67" s="6"/>
      <c r="AX67" s="6"/>
      <c r="AY67" s="4"/>
      <c r="AZ67" s="5"/>
    </row>
    <row r="68" spans="1:52" x14ac:dyDescent="0.25">
      <c r="A68" t="s">
        <v>2</v>
      </c>
      <c r="B68" s="5"/>
      <c r="C68" s="5"/>
      <c r="D68" s="6"/>
      <c r="E68" s="6"/>
      <c r="F68" s="6"/>
      <c r="G68" s="6"/>
      <c r="H68" s="6"/>
      <c r="I68" s="6"/>
      <c r="J68" s="6"/>
      <c r="K68" s="6"/>
      <c r="L68" s="6"/>
      <c r="M68" s="5"/>
      <c r="N68" s="5"/>
      <c r="O68" s="6"/>
      <c r="P68" s="6"/>
      <c r="Q68" s="6"/>
      <c r="R68" s="6"/>
      <c r="S68" s="6"/>
      <c r="T68" s="6"/>
      <c r="U68" s="6"/>
      <c r="V68" s="6"/>
      <c r="W68" s="6"/>
      <c r="X68" s="4"/>
      <c r="Y68" s="5"/>
      <c r="AB68" t="s">
        <v>2</v>
      </c>
      <c r="AC68" s="5"/>
      <c r="AD68" s="5"/>
      <c r="AE68" s="6"/>
      <c r="AF68" s="6"/>
      <c r="AG68" s="6"/>
      <c r="AH68" s="6"/>
      <c r="AI68" s="6"/>
      <c r="AJ68" s="6"/>
      <c r="AK68" s="6"/>
      <c r="AL68" s="6"/>
      <c r="AM68" s="6"/>
      <c r="AN68" s="5"/>
      <c r="AO68" s="5"/>
      <c r="AP68" s="6"/>
      <c r="AQ68" s="6"/>
      <c r="AR68" s="6"/>
      <c r="AS68" s="6"/>
      <c r="AT68" s="6"/>
      <c r="AU68" s="6"/>
      <c r="AV68" s="6"/>
      <c r="AW68" s="6"/>
      <c r="AX68" s="6"/>
      <c r="AY68" s="4"/>
      <c r="AZ68" s="5"/>
    </row>
    <row r="69" spans="1:52" x14ac:dyDescent="0.25">
      <c r="A69" t="s">
        <v>3</v>
      </c>
      <c r="B69" s="5"/>
      <c r="C69" s="5"/>
      <c r="D69" s="6"/>
      <c r="E69" s="6"/>
      <c r="F69" s="6"/>
      <c r="G69" s="6"/>
      <c r="H69" s="6"/>
      <c r="I69" s="6"/>
      <c r="J69" s="6"/>
      <c r="K69" s="6"/>
      <c r="L69" s="6"/>
      <c r="M69" s="5"/>
      <c r="N69" s="5"/>
      <c r="O69" s="6"/>
      <c r="P69" s="6"/>
      <c r="Q69" s="6"/>
      <c r="R69" s="6"/>
      <c r="S69" s="6"/>
      <c r="T69" s="6"/>
      <c r="U69" s="6"/>
      <c r="V69" s="6"/>
      <c r="W69" s="6"/>
      <c r="X69" s="4"/>
      <c r="Y69" s="5"/>
      <c r="AB69" t="s">
        <v>3</v>
      </c>
      <c r="AC69" s="5"/>
      <c r="AD69" s="5"/>
      <c r="AE69" s="6"/>
      <c r="AF69" s="6"/>
      <c r="AG69" s="6"/>
      <c r="AH69" s="6"/>
      <c r="AI69" s="6"/>
      <c r="AJ69" s="6"/>
      <c r="AK69" s="6"/>
      <c r="AL69" s="6"/>
      <c r="AM69" s="6"/>
      <c r="AN69" s="5"/>
      <c r="AO69" s="5"/>
      <c r="AP69" s="6"/>
      <c r="AQ69" s="6"/>
      <c r="AR69" s="6"/>
      <c r="AS69" s="6"/>
      <c r="AT69" s="6"/>
      <c r="AU69" s="6"/>
      <c r="AV69" s="6"/>
      <c r="AW69" s="6"/>
      <c r="AX69" s="6"/>
      <c r="AY69" s="4"/>
      <c r="AZ69" s="5"/>
    </row>
    <row r="70" spans="1:52" x14ac:dyDescent="0.25">
      <c r="A70" t="s">
        <v>4</v>
      </c>
      <c r="B70" s="5"/>
      <c r="C70" s="5"/>
      <c r="D70" s="6"/>
      <c r="E70" s="6"/>
      <c r="F70" s="6">
        <f t="shared" ref="B70:Y70" si="0">F50/F29</f>
        <v>0</v>
      </c>
      <c r="G70" s="6">
        <f t="shared" si="0"/>
        <v>0</v>
      </c>
      <c r="H70" s="6">
        <f t="shared" si="0"/>
        <v>0</v>
      </c>
      <c r="I70" s="6"/>
      <c r="J70" s="15">
        <f t="shared" si="0"/>
        <v>5.573965502591554E-2</v>
      </c>
      <c r="K70" s="6">
        <f t="shared" si="0"/>
        <v>0</v>
      </c>
      <c r="L70" s="6">
        <f t="shared" si="0"/>
        <v>0</v>
      </c>
      <c r="M70" s="5">
        <f t="shared" si="0"/>
        <v>45081.87568692756</v>
      </c>
      <c r="N70" s="5">
        <f t="shared" si="0"/>
        <v>38641.785728952775</v>
      </c>
      <c r="O70" s="6">
        <f t="shared" si="0"/>
        <v>0</v>
      </c>
      <c r="P70" s="16">
        <f t="shared" si="0"/>
        <v>0.87676455435342604</v>
      </c>
      <c r="Q70" s="6"/>
      <c r="R70" s="6"/>
      <c r="S70" s="6"/>
      <c r="T70" s="6"/>
      <c r="U70" s="6"/>
      <c r="V70" s="6"/>
      <c r="W70" s="6"/>
      <c r="X70" s="4"/>
      <c r="Y70" s="5"/>
      <c r="AB70" t="s">
        <v>4</v>
      </c>
      <c r="AC70" s="5"/>
      <c r="AD70" s="5"/>
      <c r="AE70" s="6"/>
      <c r="AF70" s="6"/>
      <c r="AG70" s="6">
        <f t="shared" ref="AG70:AZ70" si="1">AG50/AG29</f>
        <v>0</v>
      </c>
      <c r="AH70" s="6">
        <f t="shared" si="1"/>
        <v>0</v>
      </c>
      <c r="AI70" s="6">
        <f t="shared" si="1"/>
        <v>0</v>
      </c>
      <c r="AJ70" s="6"/>
      <c r="AK70" s="15">
        <f t="shared" ref="AK70:AZ70" si="2">AK50/AK29</f>
        <v>8.4968986319993199E-5</v>
      </c>
      <c r="AL70" s="6">
        <f t="shared" si="2"/>
        <v>0</v>
      </c>
      <c r="AM70" s="6">
        <f t="shared" si="2"/>
        <v>0</v>
      </c>
      <c r="AN70" s="19">
        <f t="shared" si="2"/>
        <v>16.396086594504581</v>
      </c>
      <c r="AO70" s="19">
        <f t="shared" si="2"/>
        <v>14.168891170431211</v>
      </c>
      <c r="AP70" s="6">
        <f t="shared" si="2"/>
        <v>0</v>
      </c>
      <c r="AQ70" s="16">
        <f t="shared" si="2"/>
        <v>1.0303967027305513E-3</v>
      </c>
      <c r="AR70" s="6"/>
      <c r="AS70" s="6"/>
      <c r="AT70" s="6"/>
      <c r="AU70" s="6"/>
      <c r="AV70" s="6"/>
      <c r="AW70" s="6"/>
      <c r="AX70" s="6"/>
      <c r="AY70" s="4"/>
      <c r="AZ70" s="5"/>
    </row>
    <row r="71" spans="1:52" x14ac:dyDescent="0.25">
      <c r="A71" t="s">
        <v>5</v>
      </c>
      <c r="B71" s="5"/>
      <c r="C71" s="5"/>
      <c r="D71" s="6"/>
      <c r="E71" s="6">
        <f t="shared" ref="B71:Y71" si="3">E51/E30</f>
        <v>0</v>
      </c>
      <c r="F71" s="15">
        <f t="shared" si="3"/>
        <v>3.2673503458144529E-2</v>
      </c>
      <c r="G71" s="6">
        <f t="shared" si="3"/>
        <v>0</v>
      </c>
      <c r="H71" s="6">
        <f t="shared" si="3"/>
        <v>0</v>
      </c>
      <c r="I71" s="6">
        <f t="shared" si="3"/>
        <v>0</v>
      </c>
      <c r="J71" s="6">
        <f t="shared" si="3"/>
        <v>0</v>
      </c>
      <c r="K71" s="6">
        <f t="shared" si="3"/>
        <v>0</v>
      </c>
      <c r="L71" s="6">
        <f t="shared" si="3"/>
        <v>0</v>
      </c>
      <c r="M71" s="5">
        <f t="shared" si="3"/>
        <v>52344.502913113232</v>
      </c>
      <c r="N71" s="5"/>
      <c r="O71" s="6">
        <f t="shared" si="3"/>
        <v>0</v>
      </c>
      <c r="P71" s="6">
        <f t="shared" si="3"/>
        <v>0</v>
      </c>
      <c r="Q71" s="6">
        <f t="shared" si="3"/>
        <v>0</v>
      </c>
      <c r="R71" s="6">
        <f t="shared" si="3"/>
        <v>0</v>
      </c>
      <c r="S71" s="6">
        <f t="shared" si="3"/>
        <v>0</v>
      </c>
      <c r="T71" s="6">
        <f t="shared" si="3"/>
        <v>0</v>
      </c>
      <c r="U71" s="6"/>
      <c r="V71" s="6"/>
      <c r="W71" s="6"/>
      <c r="X71" s="4"/>
      <c r="Y71" s="5"/>
      <c r="AB71" t="s">
        <v>5</v>
      </c>
      <c r="AC71" s="5"/>
      <c r="AD71" s="5"/>
      <c r="AE71" s="6"/>
      <c r="AF71" s="6">
        <f t="shared" ref="AF71:AZ71" si="4">AF51/AF30</f>
        <v>0</v>
      </c>
      <c r="AG71" s="15">
        <f t="shared" si="4"/>
        <v>5.9623181492964464E-5</v>
      </c>
      <c r="AH71" s="6">
        <f t="shared" si="4"/>
        <v>0</v>
      </c>
      <c r="AI71" s="6">
        <f t="shared" si="4"/>
        <v>0</v>
      </c>
      <c r="AJ71" s="6">
        <f t="shared" si="4"/>
        <v>0</v>
      </c>
      <c r="AK71" s="6">
        <f t="shared" si="4"/>
        <v>0</v>
      </c>
      <c r="AL71" s="6">
        <f t="shared" si="4"/>
        <v>0</v>
      </c>
      <c r="AM71" s="6">
        <f t="shared" si="4"/>
        <v>0</v>
      </c>
      <c r="AN71" s="19">
        <f t="shared" si="4"/>
        <v>19.291142447015115</v>
      </c>
      <c r="AO71" s="19"/>
      <c r="AP71" s="6">
        <f t="shared" ref="AP71:AZ71" si="5">AP51/AP30</f>
        <v>0</v>
      </c>
      <c r="AQ71" s="6">
        <f t="shared" si="5"/>
        <v>0</v>
      </c>
      <c r="AR71" s="6">
        <f t="shared" si="5"/>
        <v>0</v>
      </c>
      <c r="AS71" s="6">
        <f t="shared" si="5"/>
        <v>0</v>
      </c>
      <c r="AT71" s="6">
        <f t="shared" si="5"/>
        <v>0</v>
      </c>
      <c r="AU71" s="6">
        <f t="shared" si="5"/>
        <v>0</v>
      </c>
      <c r="AV71" s="6"/>
      <c r="AW71" s="6"/>
      <c r="AX71" s="6"/>
      <c r="AY71" s="4"/>
      <c r="AZ71" s="5"/>
    </row>
    <row r="72" spans="1:52" x14ac:dyDescent="0.25">
      <c r="A72" t="s">
        <v>6</v>
      </c>
      <c r="B72" s="5"/>
      <c r="C72" s="5">
        <f t="shared" ref="B72:Y72" si="6">C52/C31</f>
        <v>67076.684134615381</v>
      </c>
      <c r="D72" s="6">
        <f t="shared" si="6"/>
        <v>0</v>
      </c>
      <c r="E72" s="6">
        <f t="shared" si="6"/>
        <v>0</v>
      </c>
      <c r="F72" s="6">
        <f t="shared" si="6"/>
        <v>0</v>
      </c>
      <c r="G72" s="15">
        <f t="shared" si="6"/>
        <v>0.24665517036332282</v>
      </c>
      <c r="H72" s="6">
        <f t="shared" si="6"/>
        <v>0</v>
      </c>
      <c r="I72" s="6">
        <f t="shared" si="6"/>
        <v>0</v>
      </c>
      <c r="J72" s="6">
        <f t="shared" si="6"/>
        <v>0</v>
      </c>
      <c r="K72" s="15">
        <f t="shared" si="6"/>
        <v>0.42276606567569097</v>
      </c>
      <c r="L72" s="6">
        <f t="shared" si="6"/>
        <v>0</v>
      </c>
      <c r="M72" s="5">
        <f t="shared" si="6"/>
        <v>54714.379429096196</v>
      </c>
      <c r="N72" s="5">
        <f t="shared" si="6"/>
        <v>52624.525454372444</v>
      </c>
      <c r="O72" s="6"/>
      <c r="P72" s="6">
        <f t="shared" si="6"/>
        <v>0</v>
      </c>
      <c r="Q72" s="6">
        <f t="shared" si="6"/>
        <v>0</v>
      </c>
      <c r="R72" s="6">
        <f t="shared" si="6"/>
        <v>0</v>
      </c>
      <c r="S72" s="6">
        <f t="shared" si="6"/>
        <v>0</v>
      </c>
      <c r="T72" s="16">
        <f t="shared" si="6"/>
        <v>1.390678206583428</v>
      </c>
      <c r="U72" s="6">
        <f t="shared" si="6"/>
        <v>0</v>
      </c>
      <c r="V72" s="6"/>
      <c r="W72" s="6"/>
      <c r="X72" s="4"/>
      <c r="Y72" s="5"/>
      <c r="AB72" t="s">
        <v>6</v>
      </c>
      <c r="AC72" s="5"/>
      <c r="AD72" s="19">
        <f t="shared" ref="AD72:AZ72" si="7">AD52/AD31</f>
        <v>22.491346153846155</v>
      </c>
      <c r="AE72" s="6">
        <f t="shared" si="7"/>
        <v>0</v>
      </c>
      <c r="AF72" s="6">
        <f t="shared" si="7"/>
        <v>0</v>
      </c>
      <c r="AG72" s="6">
        <f t="shared" si="7"/>
        <v>0</v>
      </c>
      <c r="AH72" s="15">
        <f t="shared" si="7"/>
        <v>2.9731818992685975E-4</v>
      </c>
      <c r="AI72" s="6">
        <f t="shared" si="7"/>
        <v>0</v>
      </c>
      <c r="AJ72" s="6">
        <f t="shared" si="7"/>
        <v>0</v>
      </c>
      <c r="AK72" s="6">
        <f t="shared" si="7"/>
        <v>0</v>
      </c>
      <c r="AL72" s="15">
        <f t="shared" si="7"/>
        <v>4.5215621997400104E-4</v>
      </c>
      <c r="AM72" s="6">
        <f t="shared" si="7"/>
        <v>0</v>
      </c>
      <c r="AN72" s="19">
        <f t="shared" si="7"/>
        <v>20.222698400551007</v>
      </c>
      <c r="AO72" s="19">
        <f t="shared" si="7"/>
        <v>18.940527167190027</v>
      </c>
      <c r="AP72" s="6"/>
      <c r="AQ72" s="6">
        <f t="shared" ref="AQ72:AZ72" si="8">AQ52/AQ31</f>
        <v>0</v>
      </c>
      <c r="AR72" s="6">
        <f t="shared" si="8"/>
        <v>0</v>
      </c>
      <c r="AS72" s="6">
        <f t="shared" si="8"/>
        <v>0</v>
      </c>
      <c r="AT72" s="6">
        <f t="shared" si="8"/>
        <v>0</v>
      </c>
      <c r="AU72" s="16">
        <f t="shared" si="8"/>
        <v>1.2769580022701475E-3</v>
      </c>
      <c r="AV72" s="6">
        <f t="shared" si="8"/>
        <v>0</v>
      </c>
      <c r="AW72" s="6"/>
      <c r="AX72" s="6"/>
      <c r="AY72" s="4"/>
      <c r="AZ72" s="5"/>
    </row>
    <row r="73" spans="1:52" x14ac:dyDescent="0.25">
      <c r="A73" t="s">
        <v>7</v>
      </c>
      <c r="B73" s="5">
        <f t="shared" ref="B73:Y73" si="9">B53/B32</f>
        <v>58128.63475492374</v>
      </c>
      <c r="C73" s="5">
        <f t="shared" si="9"/>
        <v>64157.893452206954</v>
      </c>
      <c r="D73" s="6">
        <f t="shared" si="9"/>
        <v>0</v>
      </c>
      <c r="E73" s="6">
        <f t="shared" si="9"/>
        <v>0</v>
      </c>
      <c r="F73" s="6">
        <f t="shared" si="9"/>
        <v>0.11200351383572818</v>
      </c>
      <c r="G73" s="6">
        <f t="shared" si="9"/>
        <v>0</v>
      </c>
      <c r="H73" s="6">
        <f t="shared" si="9"/>
        <v>0</v>
      </c>
      <c r="I73" s="6">
        <f t="shared" si="9"/>
        <v>0</v>
      </c>
      <c r="J73" s="6">
        <f t="shared" si="9"/>
        <v>0</v>
      </c>
      <c r="K73" s="6">
        <f t="shared" si="9"/>
        <v>0</v>
      </c>
      <c r="L73" s="6">
        <f t="shared" si="9"/>
        <v>0</v>
      </c>
      <c r="M73" s="5"/>
      <c r="N73" s="5">
        <f t="shared" si="9"/>
        <v>47959.551087815038</v>
      </c>
      <c r="O73" s="6">
        <f t="shared" si="9"/>
        <v>0</v>
      </c>
      <c r="P73" s="6">
        <f t="shared" si="9"/>
        <v>0</v>
      </c>
      <c r="Q73" s="6">
        <f t="shared" si="9"/>
        <v>0</v>
      </c>
      <c r="R73" s="6">
        <f t="shared" si="9"/>
        <v>0</v>
      </c>
      <c r="S73" s="6">
        <f t="shared" si="9"/>
        <v>0</v>
      </c>
      <c r="T73" s="6">
        <f t="shared" si="9"/>
        <v>0</v>
      </c>
      <c r="U73" s="6">
        <f t="shared" si="9"/>
        <v>0</v>
      </c>
      <c r="V73" s="6"/>
      <c r="W73" s="6"/>
      <c r="X73" s="4"/>
      <c r="Y73" s="5"/>
      <c r="AB73" t="s">
        <v>7</v>
      </c>
      <c r="AC73" s="19">
        <f t="shared" ref="AC73:AZ73" si="10">AC53/AC32</f>
        <v>19.969495039241817</v>
      </c>
      <c r="AD73" s="19">
        <f t="shared" si="10"/>
        <v>22.26870798012277</v>
      </c>
      <c r="AE73" s="6">
        <f t="shared" si="10"/>
        <v>0</v>
      </c>
      <c r="AF73" s="6">
        <f t="shared" si="10"/>
        <v>0</v>
      </c>
      <c r="AG73" s="6">
        <f t="shared" si="10"/>
        <v>1.8824119972391291E-4</v>
      </c>
      <c r="AH73" s="6">
        <f t="shared" si="10"/>
        <v>0</v>
      </c>
      <c r="AI73" s="6">
        <f t="shared" si="10"/>
        <v>0</v>
      </c>
      <c r="AJ73" s="6">
        <f t="shared" si="10"/>
        <v>0</v>
      </c>
      <c r="AK73" s="6">
        <f t="shared" si="10"/>
        <v>0</v>
      </c>
      <c r="AL73" s="6">
        <f t="shared" si="10"/>
        <v>0</v>
      </c>
      <c r="AM73" s="6">
        <f t="shared" si="10"/>
        <v>0</v>
      </c>
      <c r="AN73" s="19"/>
      <c r="AO73" s="19">
        <f t="shared" ref="AO73:AZ73" si="11">AO53/AO32</f>
        <v>17.581747684354131</v>
      </c>
      <c r="AP73" s="6">
        <f t="shared" si="11"/>
        <v>0</v>
      </c>
      <c r="AQ73" s="6">
        <f t="shared" si="11"/>
        <v>0</v>
      </c>
      <c r="AR73" s="6">
        <f t="shared" si="11"/>
        <v>0</v>
      </c>
      <c r="AS73" s="6">
        <f t="shared" si="11"/>
        <v>0</v>
      </c>
      <c r="AT73" s="6">
        <f t="shared" si="11"/>
        <v>0</v>
      </c>
      <c r="AU73" s="6">
        <f t="shared" si="11"/>
        <v>0</v>
      </c>
      <c r="AV73" s="6">
        <f t="shared" si="11"/>
        <v>0</v>
      </c>
      <c r="AW73" s="6"/>
      <c r="AX73" s="6"/>
      <c r="AY73" s="4"/>
      <c r="AZ73" s="5"/>
    </row>
    <row r="74" spans="1:52" x14ac:dyDescent="0.25">
      <c r="A74" t="s">
        <v>8</v>
      </c>
      <c r="B74" s="5">
        <f t="shared" ref="B74:Y74" si="12">B54/B33</f>
        <v>57205.449307175193</v>
      </c>
      <c r="C74" s="5">
        <f t="shared" si="12"/>
        <v>39926.354093771872</v>
      </c>
      <c r="D74" s="6">
        <f t="shared" si="12"/>
        <v>0</v>
      </c>
      <c r="E74" s="6">
        <f t="shared" si="12"/>
        <v>0</v>
      </c>
      <c r="F74" s="6">
        <f t="shared" si="12"/>
        <v>0</v>
      </c>
      <c r="G74" s="6">
        <f t="shared" si="12"/>
        <v>0</v>
      </c>
      <c r="H74" s="6">
        <f t="shared" si="12"/>
        <v>0</v>
      </c>
      <c r="I74" s="6">
        <f t="shared" si="12"/>
        <v>0</v>
      </c>
      <c r="J74" s="6">
        <f t="shared" si="12"/>
        <v>0</v>
      </c>
      <c r="K74" s="6">
        <f t="shared" si="12"/>
        <v>0</v>
      </c>
      <c r="L74" s="6">
        <f t="shared" si="12"/>
        <v>0</v>
      </c>
      <c r="M74" s="5">
        <f t="shared" si="12"/>
        <v>57716.59558140974</v>
      </c>
      <c r="N74" s="5">
        <f t="shared" si="12"/>
        <v>56273.168710928228</v>
      </c>
      <c r="O74" s="6">
        <f t="shared" si="12"/>
        <v>0</v>
      </c>
      <c r="P74" s="6">
        <f t="shared" si="12"/>
        <v>0</v>
      </c>
      <c r="Q74" s="6">
        <f t="shared" si="12"/>
        <v>0</v>
      </c>
      <c r="R74" s="6">
        <f t="shared" si="12"/>
        <v>0</v>
      </c>
      <c r="S74" s="6">
        <f t="shared" si="12"/>
        <v>0</v>
      </c>
      <c r="T74" s="6">
        <f t="shared" si="12"/>
        <v>0</v>
      </c>
      <c r="U74" s="6">
        <f t="shared" si="12"/>
        <v>0</v>
      </c>
      <c r="V74" s="6">
        <f t="shared" si="12"/>
        <v>0</v>
      </c>
      <c r="W74" s="16">
        <f t="shared" si="12"/>
        <v>16.59193336256028</v>
      </c>
      <c r="X74" s="4">
        <f t="shared" si="12"/>
        <v>54547.825565136329</v>
      </c>
      <c r="Y74" s="5"/>
      <c r="AB74" t="s">
        <v>8</v>
      </c>
      <c r="AC74" s="19">
        <f t="shared" ref="AC74:AZ74" si="13">AC54/AC33</f>
        <v>20.621690218136919</v>
      </c>
      <c r="AD74" s="19">
        <f t="shared" si="13"/>
        <v>15.52915791929088</v>
      </c>
      <c r="AE74" s="6">
        <f t="shared" si="13"/>
        <v>0</v>
      </c>
      <c r="AF74" s="6">
        <f t="shared" si="13"/>
        <v>0</v>
      </c>
      <c r="AG74" s="6">
        <f t="shared" si="13"/>
        <v>0</v>
      </c>
      <c r="AH74" s="6">
        <f t="shared" si="13"/>
        <v>0</v>
      </c>
      <c r="AI74" s="6">
        <f t="shared" si="13"/>
        <v>0</v>
      </c>
      <c r="AJ74" s="6">
        <f t="shared" si="13"/>
        <v>0</v>
      </c>
      <c r="AK74" s="6">
        <f t="shared" si="13"/>
        <v>0</v>
      </c>
      <c r="AL74" s="6">
        <f t="shared" si="13"/>
        <v>0</v>
      </c>
      <c r="AM74" s="6">
        <f t="shared" si="13"/>
        <v>0</v>
      </c>
      <c r="AN74" s="19">
        <f t="shared" si="13"/>
        <v>20.761000061885017</v>
      </c>
      <c r="AO74" s="19">
        <f t="shared" si="13"/>
        <v>20.558597768457705</v>
      </c>
      <c r="AP74" s="6">
        <f t="shared" si="13"/>
        <v>0</v>
      </c>
      <c r="AQ74" s="6">
        <f t="shared" si="13"/>
        <v>0</v>
      </c>
      <c r="AR74" s="6">
        <f t="shared" si="13"/>
        <v>0</v>
      </c>
      <c r="AS74" s="6">
        <f t="shared" si="13"/>
        <v>0</v>
      </c>
      <c r="AT74" s="6">
        <f t="shared" si="13"/>
        <v>0</v>
      </c>
      <c r="AU74" s="6">
        <f t="shared" si="13"/>
        <v>0</v>
      </c>
      <c r="AV74" s="6">
        <f t="shared" si="13"/>
        <v>0</v>
      </c>
      <c r="AW74" s="6">
        <f t="shared" si="13"/>
        <v>0</v>
      </c>
      <c r="AX74" s="16">
        <f t="shared" si="13"/>
        <v>6.6637439719421307E-3</v>
      </c>
      <c r="AY74" s="21">
        <f t="shared" si="13"/>
        <v>22.571195525518526</v>
      </c>
      <c r="AZ74" s="19"/>
    </row>
    <row r="75" spans="1:52" x14ac:dyDescent="0.25">
      <c r="A75" t="s">
        <v>9</v>
      </c>
      <c r="B75" s="3">
        <f t="shared" ref="B75:Y75" si="14">B55/B34</f>
        <v>0</v>
      </c>
      <c r="C75" s="5">
        <f t="shared" si="14"/>
        <v>78311.643801755039</v>
      </c>
      <c r="D75" s="6">
        <f t="shared" si="14"/>
        <v>0</v>
      </c>
      <c r="E75" s="6">
        <f t="shared" si="14"/>
        <v>0</v>
      </c>
      <c r="F75" s="6">
        <f t="shared" si="14"/>
        <v>0</v>
      </c>
      <c r="G75" s="15">
        <f t="shared" si="14"/>
        <v>8.0591757661148289E-2</v>
      </c>
      <c r="H75" s="6">
        <f t="shared" si="14"/>
        <v>0</v>
      </c>
      <c r="I75" s="6">
        <f t="shared" si="14"/>
        <v>0</v>
      </c>
      <c r="J75" s="6">
        <f t="shared" si="14"/>
        <v>0</v>
      </c>
      <c r="K75" s="6">
        <f t="shared" si="14"/>
        <v>0</v>
      </c>
      <c r="L75" s="6">
        <f t="shared" si="14"/>
        <v>0</v>
      </c>
      <c r="M75" s="5">
        <f t="shared" si="14"/>
        <v>52850.931675504355</v>
      </c>
      <c r="N75" s="5">
        <f t="shared" si="14"/>
        <v>54458.668755538674</v>
      </c>
      <c r="O75" s="6">
        <f t="shared" si="14"/>
        <v>0</v>
      </c>
      <c r="P75" s="6">
        <f t="shared" si="14"/>
        <v>0</v>
      </c>
      <c r="Q75" s="6">
        <f t="shared" si="14"/>
        <v>0</v>
      </c>
      <c r="R75" s="6">
        <f t="shared" si="14"/>
        <v>0</v>
      </c>
      <c r="S75" s="6">
        <f t="shared" si="14"/>
        <v>0</v>
      </c>
      <c r="T75" s="6">
        <f t="shared" si="14"/>
        <v>0</v>
      </c>
      <c r="U75" s="16">
        <f t="shared" si="14"/>
        <v>5.2175841584158418</v>
      </c>
      <c r="V75" s="6">
        <f t="shared" si="14"/>
        <v>0</v>
      </c>
      <c r="W75" s="6">
        <f t="shared" si="14"/>
        <v>0</v>
      </c>
      <c r="X75" s="4">
        <f t="shared" si="14"/>
        <v>64353.228075065032</v>
      </c>
      <c r="Y75" s="5"/>
      <c r="AB75" t="s">
        <v>9</v>
      </c>
      <c r="AC75" s="3">
        <f t="shared" ref="AC75:AZ75" si="15">AC55/AC34</f>
        <v>0</v>
      </c>
      <c r="AD75" s="19">
        <f t="shared" si="15"/>
        <v>27.931158076875541</v>
      </c>
      <c r="AE75" s="6">
        <f t="shared" si="15"/>
        <v>0</v>
      </c>
      <c r="AF75" s="6">
        <f t="shared" si="15"/>
        <v>0</v>
      </c>
      <c r="AG75" s="6">
        <f t="shared" si="15"/>
        <v>0</v>
      </c>
      <c r="AH75" s="15">
        <f t="shared" si="15"/>
        <v>1.4089468122578373E-4</v>
      </c>
      <c r="AI75" s="6">
        <f t="shared" si="15"/>
        <v>0</v>
      </c>
      <c r="AJ75" s="6">
        <f t="shared" si="15"/>
        <v>0</v>
      </c>
      <c r="AK75" s="6">
        <f t="shared" si="15"/>
        <v>0</v>
      </c>
      <c r="AL75" s="6">
        <f t="shared" si="15"/>
        <v>0</v>
      </c>
      <c r="AM75" s="6">
        <f t="shared" si="15"/>
        <v>0</v>
      </c>
      <c r="AN75" s="19">
        <f t="shared" si="15"/>
        <v>20.011519473395502</v>
      </c>
      <c r="AO75" s="19">
        <f t="shared" si="15"/>
        <v>19.127674389163186</v>
      </c>
      <c r="AP75" s="6">
        <f t="shared" si="15"/>
        <v>0</v>
      </c>
      <c r="AQ75" s="6">
        <f t="shared" si="15"/>
        <v>0</v>
      </c>
      <c r="AR75" s="6">
        <f t="shared" si="15"/>
        <v>0</v>
      </c>
      <c r="AS75" s="6">
        <f t="shared" si="15"/>
        <v>0</v>
      </c>
      <c r="AT75" s="6">
        <f t="shared" si="15"/>
        <v>0</v>
      </c>
      <c r="AU75" s="6">
        <f t="shared" si="15"/>
        <v>0</v>
      </c>
      <c r="AV75" s="16">
        <f t="shared" si="15"/>
        <v>4.2772277227722776E-3</v>
      </c>
      <c r="AW75" s="6">
        <f t="shared" si="15"/>
        <v>0</v>
      </c>
      <c r="AX75" s="6">
        <f t="shared" si="15"/>
        <v>0</v>
      </c>
      <c r="AY75" s="21">
        <f t="shared" si="15"/>
        <v>25.692214790040875</v>
      </c>
      <c r="AZ75" s="19"/>
    </row>
    <row r="76" spans="1:52" x14ac:dyDescent="0.25">
      <c r="A76" t="s">
        <v>10</v>
      </c>
      <c r="B76" s="3">
        <f t="shared" ref="B76:Y76" si="16">B56/B35</f>
        <v>0</v>
      </c>
      <c r="C76" s="5">
        <f t="shared" si="16"/>
        <v>78861.072606193833</v>
      </c>
      <c r="D76" s="6">
        <f t="shared" si="16"/>
        <v>0</v>
      </c>
      <c r="E76" s="6">
        <f t="shared" si="16"/>
        <v>0</v>
      </c>
      <c r="F76" s="6">
        <f t="shared" si="16"/>
        <v>0</v>
      </c>
      <c r="G76" s="15">
        <f t="shared" si="16"/>
        <v>4.0904136308874996E-2</v>
      </c>
      <c r="H76" s="6">
        <f t="shared" si="16"/>
        <v>0</v>
      </c>
      <c r="I76" s="6">
        <f t="shared" si="16"/>
        <v>0</v>
      </c>
      <c r="J76" s="6">
        <f t="shared" si="16"/>
        <v>0</v>
      </c>
      <c r="K76" s="6">
        <f t="shared" si="16"/>
        <v>0</v>
      </c>
      <c r="L76" s="6">
        <f t="shared" si="16"/>
        <v>0</v>
      </c>
      <c r="M76" s="5">
        <f t="shared" si="16"/>
        <v>61755.889601408271</v>
      </c>
      <c r="N76" s="5">
        <f t="shared" si="16"/>
        <v>65843.131728045322</v>
      </c>
      <c r="O76" s="6">
        <f t="shared" si="16"/>
        <v>0</v>
      </c>
      <c r="P76" s="6">
        <f t="shared" si="16"/>
        <v>0</v>
      </c>
      <c r="Q76" s="6">
        <f t="shared" si="16"/>
        <v>0</v>
      </c>
      <c r="R76" s="6">
        <f t="shared" si="16"/>
        <v>0</v>
      </c>
      <c r="S76" s="6">
        <f t="shared" si="16"/>
        <v>0</v>
      </c>
      <c r="T76" s="6">
        <f t="shared" si="16"/>
        <v>0</v>
      </c>
      <c r="U76" s="6">
        <f t="shared" si="16"/>
        <v>0</v>
      </c>
      <c r="V76" s="6">
        <f t="shared" si="16"/>
        <v>0</v>
      </c>
      <c r="W76" s="6"/>
      <c r="X76" s="4">
        <f t="shared" si="16"/>
        <v>89560.38817682449</v>
      </c>
      <c r="Y76" s="5"/>
      <c r="AB76" t="s">
        <v>10</v>
      </c>
      <c r="AC76" s="3">
        <f t="shared" ref="AC76:AZ76" si="17">AC56/AC35</f>
        <v>0</v>
      </c>
      <c r="AD76" s="19">
        <f t="shared" si="17"/>
        <v>26.411262688304131</v>
      </c>
      <c r="AE76" s="6">
        <f t="shared" si="17"/>
        <v>0</v>
      </c>
      <c r="AF76" s="6">
        <f t="shared" si="17"/>
        <v>0</v>
      </c>
      <c r="AG76" s="6">
        <f t="shared" si="17"/>
        <v>0</v>
      </c>
      <c r="AH76" s="15">
        <f t="shared" si="17"/>
        <v>5.7369055131661984E-5</v>
      </c>
      <c r="AI76" s="6">
        <f t="shared" si="17"/>
        <v>0</v>
      </c>
      <c r="AJ76" s="6">
        <f t="shared" si="17"/>
        <v>0</v>
      </c>
      <c r="AK76" s="6">
        <f t="shared" si="17"/>
        <v>0</v>
      </c>
      <c r="AL76" s="6">
        <f t="shared" si="17"/>
        <v>0</v>
      </c>
      <c r="AM76" s="6">
        <f t="shared" si="17"/>
        <v>0</v>
      </c>
      <c r="AN76" s="19">
        <f t="shared" si="17"/>
        <v>22.069219162580158</v>
      </c>
      <c r="AO76" s="19">
        <f t="shared" si="17"/>
        <v>22.476886428019572</v>
      </c>
      <c r="AP76" s="6">
        <f t="shared" si="17"/>
        <v>0</v>
      </c>
      <c r="AQ76" s="6">
        <f t="shared" si="17"/>
        <v>0</v>
      </c>
      <c r="AR76" s="6">
        <f t="shared" si="17"/>
        <v>0</v>
      </c>
      <c r="AS76" s="6">
        <f t="shared" si="17"/>
        <v>0</v>
      </c>
      <c r="AT76" s="6">
        <f t="shared" si="17"/>
        <v>0</v>
      </c>
      <c r="AU76" s="6">
        <f t="shared" si="17"/>
        <v>0</v>
      </c>
      <c r="AV76" s="6">
        <f t="shared" si="17"/>
        <v>0</v>
      </c>
      <c r="AW76" s="6">
        <f t="shared" si="17"/>
        <v>0</v>
      </c>
      <c r="AX76" s="6"/>
      <c r="AY76" s="21">
        <f t="shared" ref="AY76:AZ76" si="18">AY56/AY35</f>
        <v>30.103191211090767</v>
      </c>
      <c r="AZ76" s="19"/>
    </row>
    <row r="77" spans="1:52" x14ac:dyDescent="0.25">
      <c r="A77" t="s">
        <v>11</v>
      </c>
      <c r="B77" s="3"/>
      <c r="C77" s="5">
        <f t="shared" ref="B77:Y77" si="19">C57/C36</f>
        <v>71960.859141392561</v>
      </c>
      <c r="D77" s="6">
        <f t="shared" si="19"/>
        <v>0</v>
      </c>
      <c r="E77" s="6">
        <f t="shared" si="19"/>
        <v>0</v>
      </c>
      <c r="F77" s="6">
        <f t="shared" si="19"/>
        <v>0</v>
      </c>
      <c r="G77" s="6">
        <f t="shared" si="19"/>
        <v>0</v>
      </c>
      <c r="H77" s="6"/>
      <c r="I77" s="6">
        <f t="shared" si="19"/>
        <v>0</v>
      </c>
      <c r="J77" s="6">
        <f t="shared" si="19"/>
        <v>0</v>
      </c>
      <c r="K77" s="6">
        <f t="shared" si="19"/>
        <v>0</v>
      </c>
      <c r="L77" s="6">
        <f t="shared" si="19"/>
        <v>0</v>
      </c>
      <c r="M77" s="5">
        <f t="shared" si="19"/>
        <v>63697.22785535267</v>
      </c>
      <c r="N77" s="5">
        <f t="shared" si="19"/>
        <v>60289.466151812427</v>
      </c>
      <c r="O77" s="6">
        <f t="shared" si="19"/>
        <v>0</v>
      </c>
      <c r="P77" s="6">
        <f t="shared" si="19"/>
        <v>0</v>
      </c>
      <c r="Q77" s="6">
        <f t="shared" si="19"/>
        <v>0</v>
      </c>
      <c r="R77" s="6">
        <f t="shared" si="19"/>
        <v>0</v>
      </c>
      <c r="S77" s="6">
        <f t="shared" si="19"/>
        <v>0</v>
      </c>
      <c r="T77" s="6">
        <f t="shared" si="19"/>
        <v>0</v>
      </c>
      <c r="U77" s="6">
        <f t="shared" si="19"/>
        <v>0</v>
      </c>
      <c r="V77" s="6">
        <f t="shared" si="19"/>
        <v>0</v>
      </c>
      <c r="W77" s="6"/>
      <c r="X77" s="4">
        <f t="shared" si="19"/>
        <v>66503.475239616615</v>
      </c>
      <c r="Y77" s="5"/>
      <c r="AB77" t="s">
        <v>11</v>
      </c>
      <c r="AC77" s="3"/>
      <c r="AD77" s="19">
        <f t="shared" ref="AD77:AZ77" si="20">AD57/AD36</f>
        <v>23.21454506621102</v>
      </c>
      <c r="AE77" s="6">
        <f t="shared" si="20"/>
        <v>0</v>
      </c>
      <c r="AF77" s="6">
        <f t="shared" si="20"/>
        <v>0</v>
      </c>
      <c r="AG77" s="6">
        <f t="shared" si="20"/>
        <v>0</v>
      </c>
      <c r="AH77" s="6">
        <f t="shared" si="20"/>
        <v>0</v>
      </c>
      <c r="AI77" s="6"/>
      <c r="AJ77" s="6">
        <f t="shared" ref="AJ77:AZ77" si="21">AJ57/AJ36</f>
        <v>0</v>
      </c>
      <c r="AK77" s="6">
        <f t="shared" si="21"/>
        <v>0</v>
      </c>
      <c r="AL77" s="6">
        <f t="shared" si="21"/>
        <v>0</v>
      </c>
      <c r="AM77" s="6">
        <f t="shared" si="21"/>
        <v>0</v>
      </c>
      <c r="AN77" s="19">
        <f t="shared" si="21"/>
        <v>21.750948800572861</v>
      </c>
      <c r="AO77" s="19">
        <f t="shared" si="21"/>
        <v>20.511097196131637</v>
      </c>
      <c r="AP77" s="6">
        <f t="shared" si="21"/>
        <v>0</v>
      </c>
      <c r="AQ77" s="6">
        <f t="shared" si="21"/>
        <v>0</v>
      </c>
      <c r="AR77" s="6">
        <f t="shared" si="21"/>
        <v>0</v>
      </c>
      <c r="AS77" s="6">
        <f t="shared" si="21"/>
        <v>0</v>
      </c>
      <c r="AT77" s="6">
        <f t="shared" si="21"/>
        <v>0</v>
      </c>
      <c r="AU77" s="6">
        <f t="shared" si="21"/>
        <v>0</v>
      </c>
      <c r="AV77" s="6">
        <f t="shared" si="21"/>
        <v>0</v>
      </c>
      <c r="AW77" s="6">
        <f t="shared" si="21"/>
        <v>0</v>
      </c>
      <c r="AX77" s="6"/>
      <c r="AY77" s="21">
        <f t="shared" ref="AY77:AZ77" si="22">AY57/AY36</f>
        <v>26.539536741214057</v>
      </c>
      <c r="AZ77" s="19"/>
    </row>
    <row r="78" spans="1:52" x14ac:dyDescent="0.25">
      <c r="A78" t="s">
        <v>12</v>
      </c>
      <c r="B78" s="3"/>
      <c r="C78" s="5">
        <f t="shared" ref="B78:Y78" si="23">C58/C37</f>
        <v>75344.548296518158</v>
      </c>
      <c r="D78" s="6">
        <f t="shared" si="23"/>
        <v>0</v>
      </c>
      <c r="E78" s="6">
        <f t="shared" si="23"/>
        <v>0</v>
      </c>
      <c r="F78" s="6">
        <f t="shared" si="23"/>
        <v>0</v>
      </c>
      <c r="G78" s="6">
        <f t="shared" si="23"/>
        <v>0</v>
      </c>
      <c r="H78" s="6">
        <f t="shared" si="23"/>
        <v>0</v>
      </c>
      <c r="I78" s="6">
        <f t="shared" si="23"/>
        <v>0</v>
      </c>
      <c r="J78" s="6">
        <f t="shared" si="23"/>
        <v>0</v>
      </c>
      <c r="K78" s="6">
        <f t="shared" si="23"/>
        <v>0</v>
      </c>
      <c r="L78" s="16">
        <f t="shared" si="23"/>
        <v>33.663968115581021</v>
      </c>
      <c r="M78" s="5"/>
      <c r="N78" s="5"/>
      <c r="O78" s="6">
        <f t="shared" si="23"/>
        <v>0</v>
      </c>
      <c r="P78" s="6">
        <f t="shared" si="23"/>
        <v>0</v>
      </c>
      <c r="Q78" s="6"/>
      <c r="R78" s="15">
        <f t="shared" si="23"/>
        <v>6.5166795965865013E-2</v>
      </c>
      <c r="S78" s="6">
        <f t="shared" si="23"/>
        <v>0</v>
      </c>
      <c r="T78" s="6">
        <f t="shared" si="23"/>
        <v>0</v>
      </c>
      <c r="U78" s="6">
        <f t="shared" si="23"/>
        <v>0</v>
      </c>
      <c r="V78" s="6"/>
      <c r="W78" s="6"/>
      <c r="X78" s="4"/>
      <c r="Y78" s="5"/>
      <c r="AB78" t="s">
        <v>12</v>
      </c>
      <c r="AC78" s="3"/>
      <c r="AD78" s="19">
        <f t="shared" ref="AD78:AZ78" si="24">AD58/AD37</f>
        <v>24.660239610632722</v>
      </c>
      <c r="AE78" s="6">
        <f t="shared" si="24"/>
        <v>0</v>
      </c>
      <c r="AF78" s="6">
        <f t="shared" si="24"/>
        <v>0</v>
      </c>
      <c r="AG78" s="6">
        <f t="shared" si="24"/>
        <v>0</v>
      </c>
      <c r="AH78" s="6">
        <f t="shared" si="24"/>
        <v>0</v>
      </c>
      <c r="AI78" s="6">
        <f t="shared" si="24"/>
        <v>0</v>
      </c>
      <c r="AJ78" s="6">
        <f t="shared" si="24"/>
        <v>0</v>
      </c>
      <c r="AK78" s="6">
        <f t="shared" si="24"/>
        <v>0</v>
      </c>
      <c r="AL78" s="6">
        <f t="shared" si="24"/>
        <v>0</v>
      </c>
      <c r="AM78" s="16">
        <f t="shared" si="24"/>
        <v>1.3326690746045585E-2</v>
      </c>
      <c r="AN78" s="5"/>
      <c r="AO78" s="5"/>
      <c r="AP78" s="6">
        <f t="shared" ref="AP78:AZ78" si="25">AP58/AP37</f>
        <v>0</v>
      </c>
      <c r="AQ78" s="6">
        <f t="shared" si="25"/>
        <v>0</v>
      </c>
      <c r="AR78" s="6"/>
      <c r="AS78" s="15">
        <f t="shared" ref="AS78:AZ78" si="26">AS58/AS37</f>
        <v>8.6199465563313506E-5</v>
      </c>
      <c r="AT78" s="6">
        <f t="shared" si="26"/>
        <v>0</v>
      </c>
      <c r="AU78" s="6">
        <f t="shared" si="26"/>
        <v>0</v>
      </c>
      <c r="AV78" s="6">
        <f t="shared" si="26"/>
        <v>0</v>
      </c>
      <c r="AW78" s="6"/>
      <c r="AX78" s="6"/>
      <c r="AY78" s="20"/>
      <c r="AZ78" s="5"/>
    </row>
    <row r="79" spans="1:52" x14ac:dyDescent="0.25">
      <c r="A79" t="s">
        <v>13</v>
      </c>
      <c r="B79" s="3"/>
      <c r="C79" s="5"/>
      <c r="D79" s="6">
        <f t="shared" ref="B79:Y79" si="27">D59/D38</f>
        <v>0</v>
      </c>
      <c r="E79" s="16">
        <f t="shared" si="27"/>
        <v>27.608722027500676</v>
      </c>
      <c r="F79" s="6">
        <f t="shared" si="27"/>
        <v>0</v>
      </c>
      <c r="G79" s="6">
        <f t="shared" si="27"/>
        <v>0</v>
      </c>
      <c r="H79" s="6">
        <f t="shared" si="27"/>
        <v>0</v>
      </c>
      <c r="I79" s="16">
        <f t="shared" si="27"/>
        <v>6.7177762833445414</v>
      </c>
      <c r="J79" s="6">
        <f t="shared" si="27"/>
        <v>0</v>
      </c>
      <c r="K79" s="16">
        <f t="shared" si="27"/>
        <v>0.89331637699590227</v>
      </c>
      <c r="L79" s="6">
        <f t="shared" si="27"/>
        <v>0</v>
      </c>
      <c r="M79" s="5"/>
      <c r="N79" s="5"/>
      <c r="O79" s="6">
        <f t="shared" si="27"/>
        <v>0</v>
      </c>
      <c r="P79" s="6">
        <f t="shared" si="27"/>
        <v>0</v>
      </c>
      <c r="Q79" s="6"/>
      <c r="R79" s="6">
        <f t="shared" si="27"/>
        <v>0</v>
      </c>
      <c r="S79" s="15">
        <f t="shared" si="27"/>
        <v>8.7800612155662441E-2</v>
      </c>
      <c r="T79" s="6">
        <f t="shared" si="27"/>
        <v>0</v>
      </c>
      <c r="U79" s="6">
        <f t="shared" si="27"/>
        <v>0</v>
      </c>
      <c r="V79" s="6"/>
      <c r="W79" s="6"/>
      <c r="X79" s="4"/>
      <c r="Y79" s="5"/>
      <c r="AB79" t="s">
        <v>13</v>
      </c>
      <c r="AC79" s="3"/>
      <c r="AD79" s="19"/>
      <c r="AE79" s="6">
        <f t="shared" ref="AE79:AZ79" si="28">AE59/AE38</f>
        <v>0</v>
      </c>
      <c r="AF79" s="16">
        <f t="shared" si="28"/>
        <v>6.5381504448638449E-3</v>
      </c>
      <c r="AG79" s="6">
        <f t="shared" si="28"/>
        <v>0</v>
      </c>
      <c r="AH79" s="6">
        <f t="shared" si="28"/>
        <v>0</v>
      </c>
      <c r="AI79" s="6">
        <f t="shared" si="28"/>
        <v>0</v>
      </c>
      <c r="AJ79" s="16">
        <f t="shared" si="28"/>
        <v>4.5580213703952776E-3</v>
      </c>
      <c r="AK79" s="6">
        <f t="shared" si="28"/>
        <v>0</v>
      </c>
      <c r="AL79" s="16">
        <f t="shared" si="28"/>
        <v>4.2390843577787198E-4</v>
      </c>
      <c r="AM79" s="6">
        <f t="shared" si="28"/>
        <v>0</v>
      </c>
      <c r="AN79" s="5"/>
      <c r="AO79" s="5"/>
      <c r="AP79" s="6">
        <f t="shared" ref="AP79:AZ79" si="29">AP59/AP38</f>
        <v>0</v>
      </c>
      <c r="AQ79" s="6">
        <f t="shared" si="29"/>
        <v>0</v>
      </c>
      <c r="AR79" s="6"/>
      <c r="AS79" s="6">
        <f t="shared" ref="AS79:AZ79" si="30">AS59/AS38</f>
        <v>0</v>
      </c>
      <c r="AT79" s="15">
        <f t="shared" si="30"/>
        <v>8.7450808919982509E-5</v>
      </c>
      <c r="AU79" s="6">
        <f t="shared" si="30"/>
        <v>0</v>
      </c>
      <c r="AV79" s="6">
        <f t="shared" si="30"/>
        <v>0</v>
      </c>
      <c r="AW79" s="6"/>
      <c r="AX79" s="6"/>
      <c r="AY79" s="4"/>
      <c r="AZ79" s="5"/>
    </row>
    <row r="80" spans="1:52" x14ac:dyDescent="0.25">
      <c r="A80" t="s">
        <v>14</v>
      </c>
      <c r="B80" s="3"/>
      <c r="C80" s="5"/>
      <c r="D80" s="6"/>
      <c r="E80" s="6">
        <f t="shared" ref="B80:Y80" si="31">E60/E39</f>
        <v>0</v>
      </c>
      <c r="F80" s="6">
        <f t="shared" si="31"/>
        <v>0</v>
      </c>
      <c r="G80" s="6">
        <f t="shared" si="31"/>
        <v>0</v>
      </c>
      <c r="H80" s="6">
        <f t="shared" si="31"/>
        <v>0</v>
      </c>
      <c r="I80" s="6"/>
      <c r="J80" s="6">
        <f t="shared" si="31"/>
        <v>0</v>
      </c>
      <c r="K80" s="6"/>
      <c r="L80" s="6"/>
      <c r="M80" s="5"/>
      <c r="N80" s="5"/>
      <c r="O80" s="6"/>
      <c r="P80" s="6"/>
      <c r="Q80" s="6"/>
      <c r="R80" s="6"/>
      <c r="S80" s="6"/>
      <c r="T80" s="6">
        <f t="shared" si="31"/>
        <v>0</v>
      </c>
      <c r="U80" s="6"/>
      <c r="V80" s="6"/>
      <c r="W80" s="6"/>
      <c r="X80" s="4"/>
      <c r="Y80" s="5"/>
      <c r="AB80" t="s">
        <v>14</v>
      </c>
      <c r="AC80" s="3"/>
      <c r="AD80" s="5"/>
      <c r="AE80" s="6"/>
      <c r="AF80" s="6">
        <f t="shared" ref="AF80:AZ80" si="32">AF60/AF39</f>
        <v>0</v>
      </c>
      <c r="AG80" s="6">
        <f t="shared" si="32"/>
        <v>0</v>
      </c>
      <c r="AH80" s="6">
        <f t="shared" si="32"/>
        <v>0</v>
      </c>
      <c r="AI80" s="6">
        <f t="shared" si="32"/>
        <v>0</v>
      </c>
      <c r="AJ80" s="6"/>
      <c r="AK80" s="6">
        <f t="shared" ref="AK80:AZ80" si="33">AK60/AK39</f>
        <v>0</v>
      </c>
      <c r="AL80" s="6"/>
      <c r="AM80" s="6"/>
      <c r="AN80" s="5"/>
      <c r="AO80" s="5"/>
      <c r="AP80" s="6"/>
      <c r="AQ80" s="6"/>
      <c r="AR80" s="6"/>
      <c r="AS80" s="6"/>
      <c r="AT80" s="6"/>
      <c r="AU80" s="6">
        <f t="shared" ref="AU80:AZ80" si="34">AU60/AU39</f>
        <v>0</v>
      </c>
      <c r="AV80" s="6"/>
      <c r="AW80" s="6"/>
      <c r="AX80" s="6"/>
      <c r="AY80" s="4"/>
      <c r="AZ80" s="5"/>
    </row>
    <row r="81" spans="1:52" x14ac:dyDescent="0.25">
      <c r="A81" t="s">
        <v>15</v>
      </c>
      <c r="B81" s="3"/>
      <c r="C81" s="5"/>
      <c r="D81" s="6"/>
      <c r="E81" s="6"/>
      <c r="F81" s="6"/>
      <c r="G81" s="6"/>
      <c r="H81" s="6"/>
      <c r="I81" s="6"/>
      <c r="J81" s="6"/>
      <c r="K81" s="6"/>
      <c r="L81" s="6"/>
      <c r="M81" s="5"/>
      <c r="N81" s="5"/>
      <c r="O81" s="6"/>
      <c r="P81" s="6"/>
      <c r="Q81" s="6"/>
      <c r="R81" s="6"/>
      <c r="S81" s="6"/>
      <c r="T81" s="6"/>
      <c r="U81" s="6"/>
      <c r="V81" s="6"/>
      <c r="W81" s="6"/>
      <c r="X81" s="4"/>
      <c r="Y81" s="5"/>
      <c r="AB81" t="s">
        <v>15</v>
      </c>
      <c r="AC81" s="3"/>
      <c r="AD81" s="5"/>
      <c r="AE81" s="6"/>
      <c r="AF81" s="6"/>
      <c r="AG81" s="6"/>
      <c r="AH81" s="6"/>
      <c r="AI81" s="6"/>
      <c r="AJ81" s="6"/>
      <c r="AK81" s="6"/>
      <c r="AL81" s="6"/>
      <c r="AM81" s="6"/>
      <c r="AN81" s="5"/>
      <c r="AO81" s="5"/>
      <c r="AP81" s="6"/>
      <c r="AQ81" s="6"/>
      <c r="AR81" s="6"/>
      <c r="AS81" s="6"/>
      <c r="AT81" s="6"/>
      <c r="AU81" s="6"/>
      <c r="AV81" s="6"/>
      <c r="AW81" s="6"/>
      <c r="AX81" s="6"/>
      <c r="AY81" s="4"/>
      <c r="AZ81" s="5"/>
    </row>
    <row r="82" spans="1:52" x14ac:dyDescent="0.25">
      <c r="A82" t="s">
        <v>16</v>
      </c>
      <c r="B82" s="3"/>
      <c r="C82" s="5"/>
      <c r="D82" s="6"/>
      <c r="E82" s="6"/>
      <c r="F82" s="6"/>
      <c r="G82" s="6"/>
      <c r="H82" s="6"/>
      <c r="I82" s="6"/>
      <c r="J82" s="6"/>
      <c r="K82" s="6"/>
      <c r="L82" s="6"/>
      <c r="M82" s="5"/>
      <c r="N82" s="5"/>
      <c r="O82" s="6"/>
      <c r="P82" s="6"/>
      <c r="Q82" s="6"/>
      <c r="R82" s="6"/>
      <c r="S82" s="6"/>
      <c r="T82" s="6"/>
      <c r="U82" s="6"/>
      <c r="V82" s="6"/>
      <c r="W82" s="6"/>
      <c r="X82" s="4"/>
      <c r="Y82" s="5"/>
      <c r="AB82" t="s">
        <v>16</v>
      </c>
      <c r="AC82" s="3"/>
      <c r="AD82" s="5"/>
      <c r="AE82" s="6"/>
      <c r="AF82" s="6"/>
      <c r="AG82" s="6"/>
      <c r="AH82" s="6"/>
      <c r="AI82" s="6"/>
      <c r="AJ82" s="6"/>
      <c r="AK82" s="6"/>
      <c r="AL82" s="6"/>
      <c r="AM82" s="6"/>
      <c r="AN82" s="5"/>
      <c r="AO82" s="5"/>
      <c r="AP82" s="6"/>
      <c r="AQ82" s="6"/>
      <c r="AR82" s="6"/>
      <c r="AS82" s="6"/>
      <c r="AT82" s="6"/>
      <c r="AU82" s="6"/>
      <c r="AV82" s="6"/>
      <c r="AW82" s="6"/>
      <c r="AX82" s="6"/>
      <c r="AY82" s="4"/>
      <c r="AZ82" s="5"/>
    </row>
    <row r="83" spans="1:52" x14ac:dyDescent="0.25">
      <c r="F83" s="11" t="s">
        <v>29</v>
      </c>
      <c r="G83" s="11" t="s">
        <v>30</v>
      </c>
      <c r="H83" s="11" t="s">
        <v>31</v>
      </c>
      <c r="AG83" s="11" t="s">
        <v>29</v>
      </c>
      <c r="AH83" s="11" t="s">
        <v>30</v>
      </c>
      <c r="AI83" s="11" t="s">
        <v>31</v>
      </c>
    </row>
    <row r="84" spans="1:52" x14ac:dyDescent="0.25">
      <c r="E84" s="1" t="s">
        <v>19</v>
      </c>
      <c r="F84" s="12">
        <f>AVERAGE(B75:B82,D67:L82,O67:W82)</f>
        <v>0.58815652684865927</v>
      </c>
      <c r="G84" s="13">
        <f>AVERAGE(B67:B74,C67:C82,M67:N82,Y67:Y82)</f>
        <v>58922.819128209987</v>
      </c>
      <c r="H84" s="13">
        <f>AVERAGE(X67:X82)</f>
        <v>68741.229264160618</v>
      </c>
      <c r="AF84" s="1" t="s">
        <v>19</v>
      </c>
      <c r="AG84" s="12">
        <f>AVERAGE(AC75:AC82,AE67:AM82,AP67:AX82)</f>
        <v>2.4718324490672602E-4</v>
      </c>
      <c r="AH84" s="13">
        <f>AVERAGE(AC67:AC74,AD67:AD82,AN67:AO82,AZ67:AZ82)</f>
        <v>20.737636499865811</v>
      </c>
      <c r="AI84" s="13">
        <f>AVERAGE(AY67:AY82)</f>
        <v>26.226534566966052</v>
      </c>
    </row>
    <row r="85" spans="1:52" x14ac:dyDescent="0.25">
      <c r="E85" s="1" t="s">
        <v>28</v>
      </c>
      <c r="F85" s="12">
        <f>STDEV(B75:B82,D67:L82,O67:W82)</f>
        <v>3.7126139477987743</v>
      </c>
      <c r="G85" s="13">
        <f>STDEV(B67:B74,C67:C82,M67:N82,Y67:Y82)</f>
        <v>10956.63399074368</v>
      </c>
      <c r="H85" s="13">
        <f>STDEV(X67:X82)</f>
        <v>14822.867287900079</v>
      </c>
      <c r="AF85" s="1" t="s">
        <v>28</v>
      </c>
      <c r="AG85" s="12">
        <f>STDEV(AC75:AC82,AE67:AM82,AP67:AX82)</f>
        <v>1.3674040011891649E-3</v>
      </c>
      <c r="AH85" s="13">
        <f>STDEV(AC67:AC74,AD67:AD82,AN67:AO82,AZ67:AZ82)</f>
        <v>3.1993064013131471</v>
      </c>
      <c r="AI85" s="13">
        <f>STDEV(AY67:AY82)</f>
        <v>3.0969575516122685</v>
      </c>
    </row>
    <row r="86" spans="1:52" x14ac:dyDescent="0.25">
      <c r="E86" s="1" t="s">
        <v>21</v>
      </c>
      <c r="F86" s="10"/>
      <c r="G86" s="12">
        <f>(G85/G84)*100</f>
        <v>18.594890999534787</v>
      </c>
      <c r="H86" s="12">
        <f>(H85/H84)*100</f>
        <v>21.563285158806764</v>
      </c>
      <c r="AF86" s="1" t="s">
        <v>21</v>
      </c>
      <c r="AG86" s="10"/>
      <c r="AH86" s="12">
        <f>(AH85/AH84)*100</f>
        <v>15.427536312220774</v>
      </c>
      <c r="AI86" s="12">
        <f>(AI85/AI84)*100</f>
        <v>11.808489389646921</v>
      </c>
    </row>
  </sheetData>
  <conditionalFormatting sqref="B26:Y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Y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6:AZ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8"/>
  <sheetViews>
    <sheetView workbookViewId="0">
      <selection activeCell="AF85" sqref="AF85:AH87"/>
    </sheetView>
  </sheetViews>
  <sheetFormatPr baseColWidth="10" defaultRowHeight="15" x14ac:dyDescent="0.25"/>
  <cols>
    <col min="1" max="1" width="7.7109375" customWidth="1"/>
    <col min="2" max="2" width="9.140625" customWidth="1"/>
    <col min="3" max="9" width="7.7109375" customWidth="1"/>
    <col min="10" max="10" width="10" customWidth="1"/>
    <col min="11" max="58" width="7.7109375" customWidth="1"/>
  </cols>
  <sheetData>
    <row r="1" spans="1:25" ht="21" x14ac:dyDescent="0.35">
      <c r="A1" t="s">
        <v>0</v>
      </c>
      <c r="E1" s="14" t="s">
        <v>32</v>
      </c>
    </row>
    <row r="3" spans="1:25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25">
      <c r="A4" t="s">
        <v>1</v>
      </c>
      <c r="B4">
        <v>3829</v>
      </c>
      <c r="C4">
        <v>1747</v>
      </c>
      <c r="D4">
        <v>336</v>
      </c>
      <c r="E4">
        <v>3563</v>
      </c>
      <c r="F4">
        <v>251</v>
      </c>
      <c r="G4">
        <v>11886</v>
      </c>
      <c r="H4">
        <v>10067</v>
      </c>
      <c r="I4">
        <v>228</v>
      </c>
      <c r="J4">
        <v>13815</v>
      </c>
      <c r="K4">
        <v>9653</v>
      </c>
      <c r="L4">
        <v>101</v>
      </c>
      <c r="M4">
        <v>11756</v>
      </c>
      <c r="N4">
        <v>47</v>
      </c>
      <c r="O4">
        <v>692</v>
      </c>
      <c r="P4">
        <v>118</v>
      </c>
      <c r="Q4">
        <v>4018</v>
      </c>
      <c r="R4">
        <v>13009</v>
      </c>
      <c r="S4">
        <v>10408</v>
      </c>
      <c r="T4">
        <v>13718</v>
      </c>
      <c r="U4">
        <v>140</v>
      </c>
      <c r="V4">
        <v>388</v>
      </c>
      <c r="W4">
        <v>232</v>
      </c>
      <c r="X4">
        <v>231</v>
      </c>
      <c r="Y4">
        <v>43</v>
      </c>
    </row>
    <row r="5" spans="1:25" x14ac:dyDescent="0.25">
      <c r="A5" t="s">
        <v>2</v>
      </c>
      <c r="B5">
        <v>116</v>
      </c>
      <c r="C5">
        <v>4205</v>
      </c>
      <c r="D5">
        <v>101</v>
      </c>
      <c r="E5">
        <v>9756</v>
      </c>
      <c r="F5">
        <v>11712</v>
      </c>
      <c r="G5">
        <v>15450</v>
      </c>
      <c r="H5">
        <v>16896</v>
      </c>
      <c r="I5">
        <v>15084</v>
      </c>
      <c r="J5">
        <v>19570</v>
      </c>
      <c r="K5">
        <v>15669</v>
      </c>
      <c r="L5">
        <v>16274</v>
      </c>
      <c r="M5">
        <v>13125</v>
      </c>
      <c r="N5">
        <v>12355</v>
      </c>
      <c r="O5">
        <v>15251</v>
      </c>
      <c r="P5">
        <v>15264</v>
      </c>
      <c r="Q5">
        <v>15674</v>
      </c>
      <c r="R5">
        <v>12117</v>
      </c>
      <c r="S5">
        <v>13215</v>
      </c>
      <c r="T5">
        <v>12694</v>
      </c>
      <c r="U5">
        <v>11667</v>
      </c>
      <c r="V5">
        <v>5373</v>
      </c>
      <c r="W5">
        <v>1283</v>
      </c>
      <c r="X5">
        <v>128</v>
      </c>
      <c r="Y5">
        <v>1292</v>
      </c>
    </row>
    <row r="6" spans="1:25" x14ac:dyDescent="0.25">
      <c r="A6" t="s">
        <v>3</v>
      </c>
      <c r="B6">
        <v>6275</v>
      </c>
      <c r="C6">
        <v>14514</v>
      </c>
      <c r="D6">
        <v>14351</v>
      </c>
      <c r="E6">
        <v>16409</v>
      </c>
      <c r="F6">
        <v>19824</v>
      </c>
      <c r="G6">
        <v>19436</v>
      </c>
      <c r="H6">
        <v>17924</v>
      </c>
      <c r="I6">
        <v>20277</v>
      </c>
      <c r="J6">
        <v>19853</v>
      </c>
      <c r="K6">
        <v>19280</v>
      </c>
      <c r="L6">
        <v>18912</v>
      </c>
      <c r="M6">
        <v>16946</v>
      </c>
      <c r="N6">
        <v>19039</v>
      </c>
      <c r="O6">
        <v>19503</v>
      </c>
      <c r="P6">
        <v>18415</v>
      </c>
      <c r="Q6">
        <v>18540</v>
      </c>
      <c r="R6">
        <v>16519</v>
      </c>
      <c r="S6">
        <v>15202</v>
      </c>
      <c r="T6">
        <v>13351</v>
      </c>
      <c r="U6">
        <v>14717</v>
      </c>
      <c r="V6">
        <v>9047</v>
      </c>
      <c r="W6">
        <v>8536</v>
      </c>
      <c r="X6">
        <v>4570</v>
      </c>
      <c r="Y6">
        <v>6035</v>
      </c>
    </row>
    <row r="7" spans="1:25" x14ac:dyDescent="0.25">
      <c r="A7" t="s">
        <v>4</v>
      </c>
      <c r="B7">
        <v>9356</v>
      </c>
      <c r="C7">
        <v>18555</v>
      </c>
      <c r="D7">
        <v>16857</v>
      </c>
      <c r="E7">
        <v>18869</v>
      </c>
      <c r="F7">
        <v>19890</v>
      </c>
      <c r="G7">
        <v>20196</v>
      </c>
      <c r="H7">
        <v>19518</v>
      </c>
      <c r="I7">
        <v>20475</v>
      </c>
      <c r="J7">
        <v>17765</v>
      </c>
      <c r="K7">
        <v>18926</v>
      </c>
      <c r="L7">
        <v>19719</v>
      </c>
      <c r="M7">
        <v>19615</v>
      </c>
      <c r="N7">
        <v>18841</v>
      </c>
      <c r="O7">
        <v>19087</v>
      </c>
      <c r="P7">
        <v>14962</v>
      </c>
      <c r="Q7">
        <v>12721</v>
      </c>
      <c r="R7">
        <v>17241</v>
      </c>
      <c r="S7">
        <v>18986</v>
      </c>
      <c r="T7">
        <v>19188</v>
      </c>
      <c r="U7">
        <v>19223</v>
      </c>
      <c r="V7">
        <v>13426</v>
      </c>
      <c r="W7">
        <v>9579</v>
      </c>
      <c r="X7">
        <v>8246</v>
      </c>
      <c r="Y7">
        <v>8467</v>
      </c>
    </row>
    <row r="8" spans="1:25" x14ac:dyDescent="0.25">
      <c r="A8" t="s">
        <v>5</v>
      </c>
      <c r="B8">
        <v>11365</v>
      </c>
      <c r="C8">
        <v>17027</v>
      </c>
      <c r="D8">
        <v>18678</v>
      </c>
      <c r="E8">
        <v>19211</v>
      </c>
      <c r="F8">
        <v>19874</v>
      </c>
      <c r="G8">
        <v>19911</v>
      </c>
      <c r="H8">
        <v>19701</v>
      </c>
      <c r="I8">
        <v>20055</v>
      </c>
      <c r="J8">
        <v>18678</v>
      </c>
      <c r="K8">
        <v>19860</v>
      </c>
      <c r="L8">
        <v>18769</v>
      </c>
      <c r="M8">
        <v>19258</v>
      </c>
      <c r="N8">
        <v>18299</v>
      </c>
      <c r="O8">
        <v>19310</v>
      </c>
      <c r="P8">
        <v>19021</v>
      </c>
      <c r="Q8">
        <v>19008</v>
      </c>
      <c r="R8">
        <v>18281</v>
      </c>
      <c r="S8">
        <v>20277</v>
      </c>
      <c r="T8">
        <v>20057</v>
      </c>
      <c r="U8">
        <v>19591</v>
      </c>
      <c r="V8">
        <v>14574</v>
      </c>
      <c r="W8">
        <v>12290</v>
      </c>
      <c r="X8">
        <v>10088</v>
      </c>
      <c r="Y8">
        <v>9031</v>
      </c>
    </row>
    <row r="9" spans="1:25" x14ac:dyDescent="0.25">
      <c r="A9" t="s">
        <v>6</v>
      </c>
      <c r="B9">
        <v>11867</v>
      </c>
      <c r="C9">
        <v>18802</v>
      </c>
      <c r="D9">
        <v>17078</v>
      </c>
      <c r="E9">
        <v>20760</v>
      </c>
      <c r="F9">
        <v>20627</v>
      </c>
      <c r="G9">
        <v>19611</v>
      </c>
      <c r="H9">
        <v>20497</v>
      </c>
      <c r="I9">
        <v>20737</v>
      </c>
      <c r="J9">
        <v>19661</v>
      </c>
      <c r="K9">
        <v>19685</v>
      </c>
      <c r="L9">
        <v>19339</v>
      </c>
      <c r="M9">
        <v>18857</v>
      </c>
      <c r="N9">
        <v>18275</v>
      </c>
      <c r="O9">
        <v>18371</v>
      </c>
      <c r="P9">
        <v>19424</v>
      </c>
      <c r="Q9">
        <v>19024</v>
      </c>
      <c r="R9">
        <v>18953</v>
      </c>
      <c r="S9">
        <v>19687</v>
      </c>
      <c r="T9">
        <v>19857</v>
      </c>
      <c r="U9">
        <v>19573</v>
      </c>
      <c r="V9">
        <v>19352</v>
      </c>
      <c r="W9">
        <v>16980</v>
      </c>
      <c r="X9">
        <v>11769</v>
      </c>
      <c r="Y9">
        <v>10269</v>
      </c>
    </row>
    <row r="10" spans="1:25" x14ac:dyDescent="0.25">
      <c r="A10" t="s">
        <v>7</v>
      </c>
      <c r="B10">
        <v>14546</v>
      </c>
      <c r="C10">
        <v>16534</v>
      </c>
      <c r="D10">
        <v>19448</v>
      </c>
      <c r="E10">
        <v>19425</v>
      </c>
      <c r="F10">
        <v>20359</v>
      </c>
      <c r="G10">
        <v>20481</v>
      </c>
      <c r="H10">
        <v>19422</v>
      </c>
      <c r="I10">
        <v>20725</v>
      </c>
      <c r="J10">
        <v>20136</v>
      </c>
      <c r="K10">
        <v>18597</v>
      </c>
      <c r="L10">
        <v>18327</v>
      </c>
      <c r="M10">
        <v>18887</v>
      </c>
      <c r="N10">
        <v>18309</v>
      </c>
      <c r="O10">
        <v>19336</v>
      </c>
      <c r="P10">
        <v>18702</v>
      </c>
      <c r="Q10">
        <v>18837</v>
      </c>
      <c r="R10">
        <v>18867</v>
      </c>
      <c r="S10">
        <v>19788</v>
      </c>
      <c r="T10">
        <v>19097</v>
      </c>
      <c r="U10">
        <v>19677</v>
      </c>
      <c r="V10">
        <v>19642</v>
      </c>
      <c r="W10">
        <v>16519</v>
      </c>
      <c r="X10">
        <v>14036</v>
      </c>
      <c r="Y10">
        <v>5117</v>
      </c>
    </row>
    <row r="11" spans="1:25" x14ac:dyDescent="0.25">
      <c r="A11" t="s">
        <v>8</v>
      </c>
      <c r="B11">
        <v>12156</v>
      </c>
      <c r="C11">
        <v>19030</v>
      </c>
      <c r="D11">
        <v>18978</v>
      </c>
      <c r="E11">
        <v>19959</v>
      </c>
      <c r="F11">
        <v>21020</v>
      </c>
      <c r="G11">
        <v>20334</v>
      </c>
      <c r="H11">
        <v>20973</v>
      </c>
      <c r="I11">
        <v>20599</v>
      </c>
      <c r="J11">
        <v>20139</v>
      </c>
      <c r="K11">
        <v>19338</v>
      </c>
      <c r="L11">
        <v>19478</v>
      </c>
      <c r="M11">
        <v>19264</v>
      </c>
      <c r="N11">
        <v>18921</v>
      </c>
      <c r="O11">
        <v>19327</v>
      </c>
      <c r="P11">
        <v>18227</v>
      </c>
      <c r="Q11">
        <v>18886</v>
      </c>
      <c r="R11">
        <v>19237</v>
      </c>
      <c r="S11">
        <v>20077</v>
      </c>
      <c r="T11">
        <v>19435</v>
      </c>
      <c r="U11">
        <v>19735</v>
      </c>
      <c r="V11">
        <v>19626</v>
      </c>
      <c r="W11">
        <v>17731</v>
      </c>
      <c r="X11">
        <v>14551</v>
      </c>
      <c r="Y11">
        <v>14947</v>
      </c>
    </row>
    <row r="12" spans="1:25" x14ac:dyDescent="0.25">
      <c r="A12" t="s">
        <v>9</v>
      </c>
      <c r="B12">
        <v>10334</v>
      </c>
      <c r="C12">
        <v>13480</v>
      </c>
      <c r="D12">
        <v>18956</v>
      </c>
      <c r="E12">
        <v>19289</v>
      </c>
      <c r="F12">
        <v>19845</v>
      </c>
      <c r="G12">
        <v>20100</v>
      </c>
      <c r="H12">
        <v>19632</v>
      </c>
      <c r="I12">
        <v>20367</v>
      </c>
      <c r="J12">
        <v>15097</v>
      </c>
      <c r="K12">
        <v>19240</v>
      </c>
      <c r="L12">
        <v>18686</v>
      </c>
      <c r="M12">
        <v>18265</v>
      </c>
      <c r="N12">
        <v>18494</v>
      </c>
      <c r="O12">
        <v>19495</v>
      </c>
      <c r="P12">
        <v>18380</v>
      </c>
      <c r="Q12">
        <v>14403</v>
      </c>
      <c r="R12">
        <v>19957</v>
      </c>
      <c r="S12">
        <v>19028</v>
      </c>
      <c r="T12">
        <v>18625</v>
      </c>
      <c r="U12">
        <v>18780</v>
      </c>
      <c r="V12">
        <v>19194</v>
      </c>
      <c r="W12">
        <v>16086</v>
      </c>
      <c r="X12">
        <v>13458</v>
      </c>
      <c r="Y12">
        <v>4914</v>
      </c>
    </row>
    <row r="13" spans="1:25" x14ac:dyDescent="0.25">
      <c r="A13" t="s">
        <v>10</v>
      </c>
      <c r="B13">
        <v>9921</v>
      </c>
      <c r="C13">
        <v>13729</v>
      </c>
      <c r="D13">
        <v>18535</v>
      </c>
      <c r="E13">
        <v>20889</v>
      </c>
      <c r="F13">
        <v>20466</v>
      </c>
      <c r="G13">
        <v>20172</v>
      </c>
      <c r="H13">
        <v>18641</v>
      </c>
      <c r="I13">
        <v>20315</v>
      </c>
      <c r="J13">
        <v>19058</v>
      </c>
      <c r="K13">
        <v>19521</v>
      </c>
      <c r="L13">
        <v>19047</v>
      </c>
      <c r="M13">
        <v>18029</v>
      </c>
      <c r="N13">
        <v>18789</v>
      </c>
      <c r="O13">
        <v>18209</v>
      </c>
      <c r="P13">
        <v>18366</v>
      </c>
      <c r="Q13">
        <v>19498</v>
      </c>
      <c r="R13">
        <v>18542</v>
      </c>
      <c r="S13">
        <v>18444</v>
      </c>
      <c r="T13">
        <v>18035</v>
      </c>
      <c r="U13">
        <v>18848</v>
      </c>
      <c r="V13">
        <v>16740</v>
      </c>
      <c r="W13">
        <v>15531</v>
      </c>
      <c r="X13">
        <v>13352</v>
      </c>
      <c r="Y13">
        <v>12484</v>
      </c>
    </row>
    <row r="14" spans="1:25" x14ac:dyDescent="0.25">
      <c r="A14" t="s">
        <v>11</v>
      </c>
      <c r="B14">
        <v>6698</v>
      </c>
      <c r="C14">
        <v>10252</v>
      </c>
      <c r="D14">
        <v>15776</v>
      </c>
      <c r="E14">
        <v>19037</v>
      </c>
      <c r="F14">
        <v>19662</v>
      </c>
      <c r="G14">
        <v>19760</v>
      </c>
      <c r="H14">
        <v>19562</v>
      </c>
      <c r="I14">
        <v>19427</v>
      </c>
      <c r="J14">
        <v>19501</v>
      </c>
      <c r="K14">
        <v>18853</v>
      </c>
      <c r="L14">
        <v>18404</v>
      </c>
      <c r="M14">
        <v>18215</v>
      </c>
      <c r="N14">
        <v>18533</v>
      </c>
      <c r="O14">
        <v>19229</v>
      </c>
      <c r="P14">
        <v>18807</v>
      </c>
      <c r="Q14">
        <v>17898</v>
      </c>
      <c r="R14">
        <v>18075</v>
      </c>
      <c r="S14">
        <v>18552</v>
      </c>
      <c r="T14">
        <v>17828</v>
      </c>
      <c r="U14">
        <v>17321</v>
      </c>
      <c r="V14">
        <v>16805</v>
      </c>
      <c r="W14">
        <v>1700</v>
      </c>
      <c r="X14">
        <v>11882</v>
      </c>
      <c r="Y14">
        <v>8829</v>
      </c>
    </row>
    <row r="15" spans="1:25" x14ac:dyDescent="0.25">
      <c r="A15" t="s">
        <v>12</v>
      </c>
      <c r="B15">
        <v>2179</v>
      </c>
      <c r="C15">
        <v>9012</v>
      </c>
      <c r="D15">
        <v>17538</v>
      </c>
      <c r="E15">
        <v>19542</v>
      </c>
      <c r="F15">
        <v>19719</v>
      </c>
      <c r="G15">
        <v>19974</v>
      </c>
      <c r="H15">
        <v>19821</v>
      </c>
      <c r="I15">
        <v>20388</v>
      </c>
      <c r="J15">
        <v>19952</v>
      </c>
      <c r="K15">
        <v>18547</v>
      </c>
      <c r="L15">
        <v>18476</v>
      </c>
      <c r="M15">
        <v>18951</v>
      </c>
      <c r="N15">
        <v>18473</v>
      </c>
      <c r="O15">
        <v>19146</v>
      </c>
      <c r="P15">
        <v>16068</v>
      </c>
      <c r="Q15">
        <v>15087</v>
      </c>
      <c r="R15">
        <v>15728</v>
      </c>
      <c r="S15">
        <v>16164</v>
      </c>
      <c r="T15">
        <v>16387</v>
      </c>
      <c r="U15">
        <v>17060</v>
      </c>
      <c r="V15">
        <v>13626</v>
      </c>
      <c r="W15">
        <v>9500</v>
      </c>
      <c r="X15">
        <v>9018</v>
      </c>
      <c r="Y15">
        <v>8039</v>
      </c>
    </row>
    <row r="16" spans="1:25" x14ac:dyDescent="0.25">
      <c r="A16" t="s">
        <v>13</v>
      </c>
      <c r="B16">
        <v>1088</v>
      </c>
      <c r="C16">
        <v>6488</v>
      </c>
      <c r="D16">
        <v>10850</v>
      </c>
      <c r="E16">
        <v>16028</v>
      </c>
      <c r="F16">
        <v>20090</v>
      </c>
      <c r="G16">
        <v>19823</v>
      </c>
      <c r="H16">
        <v>18538</v>
      </c>
      <c r="I16">
        <v>19400</v>
      </c>
      <c r="J16">
        <v>19772</v>
      </c>
      <c r="K16">
        <v>19556</v>
      </c>
      <c r="L16">
        <v>19439</v>
      </c>
      <c r="M16">
        <v>18244</v>
      </c>
      <c r="N16">
        <v>18495</v>
      </c>
      <c r="O16">
        <v>18562</v>
      </c>
      <c r="P16">
        <v>17989</v>
      </c>
      <c r="Q16">
        <v>16455</v>
      </c>
      <c r="R16">
        <v>13742</v>
      </c>
      <c r="S16">
        <v>14102</v>
      </c>
      <c r="T16">
        <v>16381</v>
      </c>
      <c r="U16">
        <v>13805</v>
      </c>
      <c r="V16">
        <v>9289</v>
      </c>
      <c r="W16">
        <v>7562</v>
      </c>
      <c r="X16">
        <v>5899</v>
      </c>
      <c r="Y16">
        <v>5199</v>
      </c>
    </row>
    <row r="17" spans="1:51" x14ac:dyDescent="0.25">
      <c r="A17" t="s">
        <v>14</v>
      </c>
      <c r="B17">
        <v>23</v>
      </c>
      <c r="C17">
        <v>4341</v>
      </c>
      <c r="D17">
        <v>12379</v>
      </c>
      <c r="E17">
        <v>19183</v>
      </c>
      <c r="F17">
        <v>20056</v>
      </c>
      <c r="G17">
        <v>19669</v>
      </c>
      <c r="H17">
        <v>18716</v>
      </c>
      <c r="I17">
        <v>17898</v>
      </c>
      <c r="J17">
        <v>20417</v>
      </c>
      <c r="K17">
        <v>19113</v>
      </c>
      <c r="L17">
        <v>17482</v>
      </c>
      <c r="M17">
        <v>18388</v>
      </c>
      <c r="N17">
        <v>16282</v>
      </c>
      <c r="O17">
        <v>18234</v>
      </c>
      <c r="P17">
        <v>13835</v>
      </c>
      <c r="Q17">
        <v>12679</v>
      </c>
      <c r="R17">
        <v>10623</v>
      </c>
      <c r="S17">
        <v>12838</v>
      </c>
      <c r="T17">
        <v>16409</v>
      </c>
      <c r="U17">
        <v>16116</v>
      </c>
      <c r="V17">
        <v>7519</v>
      </c>
      <c r="W17">
        <v>7571</v>
      </c>
      <c r="X17">
        <v>2576</v>
      </c>
      <c r="Y17">
        <v>1179</v>
      </c>
    </row>
    <row r="18" spans="1:51" x14ac:dyDescent="0.25">
      <c r="A18" t="s">
        <v>15</v>
      </c>
      <c r="B18">
        <v>930</v>
      </c>
      <c r="C18">
        <v>4392</v>
      </c>
      <c r="D18">
        <v>12074</v>
      </c>
      <c r="E18">
        <v>15475</v>
      </c>
      <c r="F18">
        <v>20049</v>
      </c>
      <c r="G18">
        <v>17944</v>
      </c>
      <c r="H18">
        <v>13492</v>
      </c>
      <c r="I18">
        <v>10064</v>
      </c>
      <c r="J18">
        <v>16629</v>
      </c>
      <c r="K18">
        <v>13489</v>
      </c>
      <c r="L18">
        <v>14212</v>
      </c>
      <c r="M18">
        <v>11349</v>
      </c>
      <c r="N18">
        <v>13452</v>
      </c>
      <c r="O18">
        <v>10289</v>
      </c>
      <c r="P18">
        <v>8082</v>
      </c>
      <c r="Q18">
        <v>7337</v>
      </c>
      <c r="R18">
        <v>8192</v>
      </c>
      <c r="S18">
        <v>7073</v>
      </c>
      <c r="T18">
        <v>12534</v>
      </c>
      <c r="U18">
        <v>8887</v>
      </c>
      <c r="V18">
        <v>5931</v>
      </c>
      <c r="W18">
        <v>2884</v>
      </c>
      <c r="X18">
        <v>235</v>
      </c>
      <c r="Y18">
        <v>57</v>
      </c>
    </row>
    <row r="19" spans="1:51" x14ac:dyDescent="0.25">
      <c r="A19" t="s">
        <v>16</v>
      </c>
      <c r="B19">
        <v>2795</v>
      </c>
      <c r="C19">
        <v>7264</v>
      </c>
      <c r="D19">
        <v>5561</v>
      </c>
      <c r="E19">
        <v>10034</v>
      </c>
      <c r="F19">
        <v>11462</v>
      </c>
      <c r="G19">
        <v>15660</v>
      </c>
      <c r="H19">
        <v>9506</v>
      </c>
      <c r="I19">
        <v>8662</v>
      </c>
      <c r="J19">
        <v>9573</v>
      </c>
      <c r="K19">
        <v>11299</v>
      </c>
      <c r="L19">
        <v>12317</v>
      </c>
      <c r="M19">
        <v>8448</v>
      </c>
      <c r="N19">
        <v>10769</v>
      </c>
      <c r="O19">
        <v>12940</v>
      </c>
      <c r="P19">
        <v>10830</v>
      </c>
      <c r="Q19">
        <v>5756</v>
      </c>
      <c r="R19">
        <v>3023</v>
      </c>
      <c r="S19">
        <v>6637</v>
      </c>
      <c r="T19">
        <v>12058</v>
      </c>
      <c r="U19">
        <v>6890</v>
      </c>
      <c r="V19">
        <v>1916</v>
      </c>
      <c r="W19">
        <v>3529</v>
      </c>
      <c r="X19">
        <v>98</v>
      </c>
      <c r="Y19">
        <v>60</v>
      </c>
    </row>
    <row r="21" spans="1:51" ht="21" x14ac:dyDescent="0.35">
      <c r="A21" t="s">
        <v>0</v>
      </c>
      <c r="E21" s="14" t="s">
        <v>33</v>
      </c>
      <c r="AA21" t="s">
        <v>0</v>
      </c>
      <c r="AE21" s="14" t="s">
        <v>33</v>
      </c>
    </row>
    <row r="23" spans="1:51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AB23">
        <v>1</v>
      </c>
      <c r="AC23">
        <v>2</v>
      </c>
      <c r="AD23">
        <v>3</v>
      </c>
      <c r="AE23">
        <v>4</v>
      </c>
      <c r="AF23">
        <v>5</v>
      </c>
      <c r="AG23">
        <v>6</v>
      </c>
      <c r="AH23">
        <v>7</v>
      </c>
      <c r="AI23">
        <v>8</v>
      </c>
      <c r="AJ23">
        <v>9</v>
      </c>
      <c r="AK23">
        <v>10</v>
      </c>
      <c r="AL23">
        <v>11</v>
      </c>
      <c r="AM23">
        <v>12</v>
      </c>
      <c r="AN23">
        <v>13</v>
      </c>
      <c r="AO23">
        <v>14</v>
      </c>
      <c r="AP23">
        <v>15</v>
      </c>
      <c r="AQ23">
        <v>16</v>
      </c>
      <c r="AR23">
        <v>17</v>
      </c>
      <c r="AS23">
        <v>18</v>
      </c>
      <c r="AT23">
        <v>19</v>
      </c>
      <c r="AU23">
        <v>20</v>
      </c>
      <c r="AV23">
        <v>21</v>
      </c>
      <c r="AW23">
        <v>22</v>
      </c>
      <c r="AX23">
        <v>23</v>
      </c>
      <c r="AY23">
        <v>24</v>
      </c>
    </row>
    <row r="24" spans="1:51" x14ac:dyDescent="0.25">
      <c r="A24" t="s">
        <v>1</v>
      </c>
      <c r="G24">
        <v>11886</v>
      </c>
      <c r="H24">
        <v>10067</v>
      </c>
      <c r="J24">
        <v>13815</v>
      </c>
      <c r="M24">
        <v>11756</v>
      </c>
      <c r="R24">
        <v>13009</v>
      </c>
      <c r="S24">
        <v>10408</v>
      </c>
      <c r="T24">
        <v>13718</v>
      </c>
      <c r="AA24" t="s">
        <v>1</v>
      </c>
      <c r="AG24">
        <v>11886</v>
      </c>
      <c r="AH24">
        <v>10067</v>
      </c>
      <c r="AJ24">
        <v>13815</v>
      </c>
      <c r="AM24">
        <v>11756</v>
      </c>
      <c r="AR24">
        <v>13009</v>
      </c>
      <c r="AS24">
        <v>10408</v>
      </c>
      <c r="AT24">
        <v>13718</v>
      </c>
    </row>
    <row r="25" spans="1:51" x14ac:dyDescent="0.25">
      <c r="A25" t="s">
        <v>2</v>
      </c>
      <c r="F25">
        <v>11712</v>
      </c>
      <c r="G25">
        <v>15450</v>
      </c>
      <c r="H25">
        <v>16896</v>
      </c>
      <c r="I25">
        <v>15084</v>
      </c>
      <c r="J25">
        <v>19570</v>
      </c>
      <c r="K25">
        <v>15669</v>
      </c>
      <c r="L25">
        <v>16274</v>
      </c>
      <c r="M25">
        <v>13125</v>
      </c>
      <c r="N25">
        <v>12355</v>
      </c>
      <c r="O25">
        <v>15251</v>
      </c>
      <c r="P25">
        <v>15264</v>
      </c>
      <c r="Q25">
        <v>15674</v>
      </c>
      <c r="R25">
        <v>12117</v>
      </c>
      <c r="S25">
        <v>13215</v>
      </c>
      <c r="T25">
        <v>12694</v>
      </c>
      <c r="U25">
        <v>11667</v>
      </c>
      <c r="AA25" t="s">
        <v>2</v>
      </c>
      <c r="AF25">
        <v>11712</v>
      </c>
      <c r="AG25">
        <v>15450</v>
      </c>
      <c r="AH25">
        <v>16896</v>
      </c>
      <c r="AI25">
        <v>15084</v>
      </c>
      <c r="AJ25">
        <v>19570</v>
      </c>
      <c r="AK25">
        <v>15669</v>
      </c>
      <c r="AL25">
        <v>16274</v>
      </c>
      <c r="AM25">
        <v>13125</v>
      </c>
      <c r="AN25">
        <v>12355</v>
      </c>
      <c r="AO25">
        <v>15251</v>
      </c>
      <c r="AP25">
        <v>15264</v>
      </c>
      <c r="AQ25">
        <v>15674</v>
      </c>
      <c r="AR25">
        <v>12117</v>
      </c>
      <c r="AS25">
        <v>13215</v>
      </c>
      <c r="AT25">
        <v>12694</v>
      </c>
      <c r="AU25">
        <v>11667</v>
      </c>
    </row>
    <row r="26" spans="1:51" x14ac:dyDescent="0.25">
      <c r="A26" t="s">
        <v>3</v>
      </c>
      <c r="C26">
        <v>14514</v>
      </c>
      <c r="D26">
        <v>14351</v>
      </c>
      <c r="E26">
        <v>16409</v>
      </c>
      <c r="F26">
        <v>19824</v>
      </c>
      <c r="G26">
        <v>19436</v>
      </c>
      <c r="H26">
        <v>17924</v>
      </c>
      <c r="I26">
        <v>20277</v>
      </c>
      <c r="J26">
        <v>19853</v>
      </c>
      <c r="K26">
        <v>19280</v>
      </c>
      <c r="L26">
        <v>18912</v>
      </c>
      <c r="M26">
        <v>16946</v>
      </c>
      <c r="N26">
        <v>19039</v>
      </c>
      <c r="O26">
        <v>19503</v>
      </c>
      <c r="P26">
        <v>18415</v>
      </c>
      <c r="Q26">
        <v>18540</v>
      </c>
      <c r="R26">
        <v>16519</v>
      </c>
      <c r="S26">
        <v>15202</v>
      </c>
      <c r="T26">
        <v>13351</v>
      </c>
      <c r="U26">
        <v>14717</v>
      </c>
      <c r="AA26" t="s">
        <v>3</v>
      </c>
      <c r="AC26">
        <v>14514</v>
      </c>
      <c r="AD26">
        <v>14351</v>
      </c>
      <c r="AE26">
        <v>16409</v>
      </c>
      <c r="AF26">
        <v>19824</v>
      </c>
      <c r="AG26">
        <v>19436</v>
      </c>
      <c r="AH26">
        <v>17924</v>
      </c>
      <c r="AI26">
        <v>20277</v>
      </c>
      <c r="AJ26">
        <v>19853</v>
      </c>
      <c r="AK26">
        <v>19280</v>
      </c>
      <c r="AL26">
        <v>18912</v>
      </c>
      <c r="AM26">
        <v>16946</v>
      </c>
      <c r="AN26">
        <v>19039</v>
      </c>
      <c r="AO26">
        <v>19503</v>
      </c>
      <c r="AP26">
        <v>18415</v>
      </c>
      <c r="AQ26">
        <v>18540</v>
      </c>
      <c r="AR26">
        <v>16519</v>
      </c>
      <c r="AS26">
        <v>15202</v>
      </c>
      <c r="AT26">
        <v>13351</v>
      </c>
      <c r="AU26">
        <v>14717</v>
      </c>
    </row>
    <row r="27" spans="1:51" x14ac:dyDescent="0.25">
      <c r="A27" t="s">
        <v>4</v>
      </c>
      <c r="C27">
        <v>18555</v>
      </c>
      <c r="D27">
        <v>16857</v>
      </c>
      <c r="E27">
        <v>18869</v>
      </c>
      <c r="F27">
        <v>19890</v>
      </c>
      <c r="G27">
        <v>20196</v>
      </c>
      <c r="H27">
        <v>19518</v>
      </c>
      <c r="I27">
        <v>20475</v>
      </c>
      <c r="J27">
        <v>17765</v>
      </c>
      <c r="K27">
        <v>18926</v>
      </c>
      <c r="L27">
        <v>19719</v>
      </c>
      <c r="M27">
        <v>19615</v>
      </c>
      <c r="N27">
        <v>18841</v>
      </c>
      <c r="O27">
        <v>19087</v>
      </c>
      <c r="P27">
        <v>14962</v>
      </c>
      <c r="Q27">
        <v>12721</v>
      </c>
      <c r="R27">
        <v>17241</v>
      </c>
      <c r="S27">
        <v>18986</v>
      </c>
      <c r="T27">
        <v>19188</v>
      </c>
      <c r="U27">
        <v>19223</v>
      </c>
      <c r="V27">
        <v>13426</v>
      </c>
      <c r="AA27" t="s">
        <v>4</v>
      </c>
      <c r="AC27">
        <v>18555</v>
      </c>
      <c r="AD27">
        <v>16857</v>
      </c>
      <c r="AE27">
        <v>18869</v>
      </c>
      <c r="AF27">
        <v>19890</v>
      </c>
      <c r="AG27">
        <v>20196</v>
      </c>
      <c r="AH27">
        <v>19518</v>
      </c>
      <c r="AI27">
        <v>20475</v>
      </c>
      <c r="AJ27">
        <v>17765</v>
      </c>
      <c r="AK27">
        <v>18926</v>
      </c>
      <c r="AL27">
        <v>19719</v>
      </c>
      <c r="AM27">
        <v>19615</v>
      </c>
      <c r="AN27">
        <v>18841</v>
      </c>
      <c r="AO27">
        <v>19087</v>
      </c>
      <c r="AP27">
        <v>14962</v>
      </c>
      <c r="AQ27">
        <v>12721</v>
      </c>
      <c r="AR27">
        <v>17241</v>
      </c>
      <c r="AS27">
        <v>18986</v>
      </c>
      <c r="AT27">
        <v>19188</v>
      </c>
      <c r="AU27">
        <v>19223</v>
      </c>
      <c r="AV27">
        <v>13426</v>
      </c>
    </row>
    <row r="28" spans="1:51" x14ac:dyDescent="0.25">
      <c r="A28" t="s">
        <v>5</v>
      </c>
      <c r="B28">
        <v>11365</v>
      </c>
      <c r="C28">
        <v>17027</v>
      </c>
      <c r="D28">
        <v>18678</v>
      </c>
      <c r="E28">
        <v>19211</v>
      </c>
      <c r="F28">
        <v>19874</v>
      </c>
      <c r="G28">
        <v>19911</v>
      </c>
      <c r="H28">
        <v>19701</v>
      </c>
      <c r="I28">
        <v>20055</v>
      </c>
      <c r="J28">
        <v>18678</v>
      </c>
      <c r="K28">
        <v>19860</v>
      </c>
      <c r="L28">
        <v>18769</v>
      </c>
      <c r="M28">
        <v>19258</v>
      </c>
      <c r="N28">
        <v>18299</v>
      </c>
      <c r="O28">
        <v>19310</v>
      </c>
      <c r="P28">
        <v>19021</v>
      </c>
      <c r="Q28">
        <v>19008</v>
      </c>
      <c r="R28">
        <v>18281</v>
      </c>
      <c r="S28">
        <v>20277</v>
      </c>
      <c r="T28">
        <v>20057</v>
      </c>
      <c r="U28">
        <v>19591</v>
      </c>
      <c r="V28">
        <v>14574</v>
      </c>
      <c r="W28">
        <v>12290</v>
      </c>
      <c r="X28">
        <v>10088</v>
      </c>
      <c r="AA28" t="s">
        <v>5</v>
      </c>
      <c r="AB28">
        <v>11365</v>
      </c>
      <c r="AC28">
        <v>17027</v>
      </c>
      <c r="AD28">
        <v>18678</v>
      </c>
      <c r="AE28">
        <v>19211</v>
      </c>
      <c r="AF28">
        <v>19874</v>
      </c>
      <c r="AG28">
        <v>19911</v>
      </c>
      <c r="AH28">
        <v>19701</v>
      </c>
      <c r="AI28">
        <v>20055</v>
      </c>
      <c r="AJ28">
        <v>18678</v>
      </c>
      <c r="AK28">
        <v>19860</v>
      </c>
      <c r="AL28">
        <v>18769</v>
      </c>
      <c r="AM28">
        <v>19258</v>
      </c>
      <c r="AN28">
        <v>18299</v>
      </c>
      <c r="AO28">
        <v>19310</v>
      </c>
      <c r="AP28">
        <v>19021</v>
      </c>
      <c r="AQ28">
        <v>19008</v>
      </c>
      <c r="AR28">
        <v>18281</v>
      </c>
      <c r="AS28">
        <v>20277</v>
      </c>
      <c r="AT28">
        <v>20057</v>
      </c>
      <c r="AU28">
        <v>19591</v>
      </c>
      <c r="AV28">
        <v>14574</v>
      </c>
      <c r="AW28">
        <v>12290</v>
      </c>
      <c r="AX28">
        <v>10088</v>
      </c>
    </row>
    <row r="29" spans="1:51" x14ac:dyDescent="0.25">
      <c r="A29" t="s">
        <v>6</v>
      </c>
      <c r="B29">
        <v>11867</v>
      </c>
      <c r="C29">
        <v>18802</v>
      </c>
      <c r="D29">
        <v>17078</v>
      </c>
      <c r="E29">
        <v>20760</v>
      </c>
      <c r="F29">
        <v>20627</v>
      </c>
      <c r="G29">
        <v>19611</v>
      </c>
      <c r="H29">
        <v>20497</v>
      </c>
      <c r="I29">
        <v>20737</v>
      </c>
      <c r="J29">
        <v>19661</v>
      </c>
      <c r="K29">
        <v>19685</v>
      </c>
      <c r="L29">
        <v>19339</v>
      </c>
      <c r="M29">
        <v>18857</v>
      </c>
      <c r="N29">
        <v>18275</v>
      </c>
      <c r="O29">
        <v>18371</v>
      </c>
      <c r="P29">
        <v>19424</v>
      </c>
      <c r="Q29">
        <v>19024</v>
      </c>
      <c r="R29">
        <v>18953</v>
      </c>
      <c r="S29">
        <v>19687</v>
      </c>
      <c r="T29">
        <v>19857</v>
      </c>
      <c r="U29">
        <v>19573</v>
      </c>
      <c r="V29">
        <v>19352</v>
      </c>
      <c r="W29">
        <v>16980</v>
      </c>
      <c r="X29">
        <v>11769</v>
      </c>
      <c r="Y29">
        <v>10269</v>
      </c>
      <c r="AA29" t="s">
        <v>6</v>
      </c>
      <c r="AB29">
        <v>11867</v>
      </c>
      <c r="AC29">
        <v>18802</v>
      </c>
      <c r="AD29">
        <v>17078</v>
      </c>
      <c r="AE29">
        <v>20760</v>
      </c>
      <c r="AF29">
        <v>20627</v>
      </c>
      <c r="AG29">
        <v>19611</v>
      </c>
      <c r="AH29">
        <v>20497</v>
      </c>
      <c r="AI29">
        <v>20737</v>
      </c>
      <c r="AJ29">
        <v>19661</v>
      </c>
      <c r="AK29">
        <v>19685</v>
      </c>
      <c r="AL29">
        <v>19339</v>
      </c>
      <c r="AM29">
        <v>18857</v>
      </c>
      <c r="AN29">
        <v>18275</v>
      </c>
      <c r="AO29">
        <v>18371</v>
      </c>
      <c r="AP29">
        <v>19424</v>
      </c>
      <c r="AQ29">
        <v>19024</v>
      </c>
      <c r="AR29">
        <v>18953</v>
      </c>
      <c r="AS29">
        <v>19687</v>
      </c>
      <c r="AT29">
        <v>19857</v>
      </c>
      <c r="AU29">
        <v>19573</v>
      </c>
      <c r="AV29">
        <v>19352</v>
      </c>
      <c r="AW29">
        <v>16980</v>
      </c>
      <c r="AX29">
        <v>11769</v>
      </c>
      <c r="AY29">
        <v>10269</v>
      </c>
    </row>
    <row r="30" spans="1:51" x14ac:dyDescent="0.25">
      <c r="A30" t="s">
        <v>7</v>
      </c>
      <c r="B30">
        <v>14546</v>
      </c>
      <c r="C30">
        <v>16534</v>
      </c>
      <c r="D30">
        <v>19448</v>
      </c>
      <c r="E30">
        <v>19425</v>
      </c>
      <c r="F30">
        <v>20359</v>
      </c>
      <c r="G30">
        <v>20481</v>
      </c>
      <c r="H30">
        <v>19422</v>
      </c>
      <c r="I30">
        <v>20725</v>
      </c>
      <c r="J30">
        <v>20136</v>
      </c>
      <c r="K30">
        <v>18597</v>
      </c>
      <c r="L30">
        <v>18327</v>
      </c>
      <c r="M30">
        <v>18887</v>
      </c>
      <c r="N30">
        <v>18309</v>
      </c>
      <c r="O30">
        <v>19336</v>
      </c>
      <c r="P30">
        <v>18702</v>
      </c>
      <c r="Q30">
        <v>18837</v>
      </c>
      <c r="R30">
        <v>18867</v>
      </c>
      <c r="S30">
        <v>19788</v>
      </c>
      <c r="T30">
        <v>19097</v>
      </c>
      <c r="U30">
        <v>19677</v>
      </c>
      <c r="V30">
        <v>19642</v>
      </c>
      <c r="W30">
        <v>16519</v>
      </c>
      <c r="X30">
        <v>14036</v>
      </c>
      <c r="AA30" t="s">
        <v>7</v>
      </c>
      <c r="AB30">
        <v>14546</v>
      </c>
      <c r="AC30">
        <v>16534</v>
      </c>
      <c r="AD30">
        <v>19448</v>
      </c>
      <c r="AE30">
        <v>19425</v>
      </c>
      <c r="AF30">
        <v>20359</v>
      </c>
      <c r="AG30">
        <v>20481</v>
      </c>
      <c r="AH30">
        <v>19422</v>
      </c>
      <c r="AI30">
        <v>20725</v>
      </c>
      <c r="AJ30">
        <v>20136</v>
      </c>
      <c r="AK30">
        <v>18597</v>
      </c>
      <c r="AL30">
        <v>18327</v>
      </c>
      <c r="AM30">
        <v>18887</v>
      </c>
      <c r="AN30">
        <v>18309</v>
      </c>
      <c r="AO30">
        <v>19336</v>
      </c>
      <c r="AP30">
        <v>18702</v>
      </c>
      <c r="AQ30">
        <v>18837</v>
      </c>
      <c r="AR30">
        <v>18867</v>
      </c>
      <c r="AS30">
        <v>19788</v>
      </c>
      <c r="AT30">
        <v>19097</v>
      </c>
      <c r="AU30">
        <v>19677</v>
      </c>
      <c r="AV30">
        <v>19642</v>
      </c>
      <c r="AW30">
        <v>16519</v>
      </c>
      <c r="AX30">
        <v>14036</v>
      </c>
    </row>
    <row r="31" spans="1:51" x14ac:dyDescent="0.25">
      <c r="A31" t="s">
        <v>8</v>
      </c>
      <c r="B31">
        <v>12156</v>
      </c>
      <c r="C31">
        <v>19030</v>
      </c>
      <c r="D31">
        <v>18978</v>
      </c>
      <c r="E31">
        <v>19959</v>
      </c>
      <c r="F31">
        <v>21020</v>
      </c>
      <c r="G31">
        <v>20334</v>
      </c>
      <c r="H31">
        <v>20973</v>
      </c>
      <c r="I31">
        <v>20599</v>
      </c>
      <c r="J31">
        <v>20139</v>
      </c>
      <c r="K31">
        <v>19338</v>
      </c>
      <c r="L31">
        <v>19478</v>
      </c>
      <c r="M31">
        <v>19264</v>
      </c>
      <c r="N31">
        <v>18921</v>
      </c>
      <c r="O31">
        <v>19327</v>
      </c>
      <c r="P31">
        <v>18227</v>
      </c>
      <c r="Q31">
        <v>18886</v>
      </c>
      <c r="R31">
        <v>19237</v>
      </c>
      <c r="S31">
        <v>20077</v>
      </c>
      <c r="T31">
        <v>19435</v>
      </c>
      <c r="U31">
        <v>19735</v>
      </c>
      <c r="V31">
        <v>19626</v>
      </c>
      <c r="W31">
        <v>17731</v>
      </c>
      <c r="X31">
        <v>14551</v>
      </c>
      <c r="Y31">
        <v>14947</v>
      </c>
      <c r="AA31" t="s">
        <v>8</v>
      </c>
      <c r="AB31">
        <v>12156</v>
      </c>
      <c r="AC31">
        <v>19030</v>
      </c>
      <c r="AD31">
        <v>18978</v>
      </c>
      <c r="AE31">
        <v>19959</v>
      </c>
      <c r="AF31">
        <v>21020</v>
      </c>
      <c r="AG31">
        <v>20334</v>
      </c>
      <c r="AH31">
        <v>20973</v>
      </c>
      <c r="AI31">
        <v>20599</v>
      </c>
      <c r="AJ31">
        <v>20139</v>
      </c>
      <c r="AK31">
        <v>19338</v>
      </c>
      <c r="AL31">
        <v>19478</v>
      </c>
      <c r="AM31">
        <v>19264</v>
      </c>
      <c r="AN31">
        <v>18921</v>
      </c>
      <c r="AO31">
        <v>19327</v>
      </c>
      <c r="AP31">
        <v>18227</v>
      </c>
      <c r="AQ31">
        <v>18886</v>
      </c>
      <c r="AR31">
        <v>19237</v>
      </c>
      <c r="AS31">
        <v>20077</v>
      </c>
      <c r="AT31">
        <v>19435</v>
      </c>
      <c r="AU31">
        <v>19735</v>
      </c>
      <c r="AV31">
        <v>19626</v>
      </c>
      <c r="AW31">
        <v>17731</v>
      </c>
      <c r="AX31">
        <v>14551</v>
      </c>
      <c r="AY31">
        <v>14947</v>
      </c>
    </row>
    <row r="32" spans="1:51" x14ac:dyDescent="0.25">
      <c r="A32" t="s">
        <v>9</v>
      </c>
      <c r="B32">
        <v>10334</v>
      </c>
      <c r="C32">
        <v>13480</v>
      </c>
      <c r="D32">
        <v>18956</v>
      </c>
      <c r="E32">
        <v>19289</v>
      </c>
      <c r="F32">
        <v>19845</v>
      </c>
      <c r="G32">
        <v>20100</v>
      </c>
      <c r="H32">
        <v>19632</v>
      </c>
      <c r="I32">
        <v>20367</v>
      </c>
      <c r="J32">
        <v>15097</v>
      </c>
      <c r="K32">
        <v>19240</v>
      </c>
      <c r="L32">
        <v>18686</v>
      </c>
      <c r="M32">
        <v>18265</v>
      </c>
      <c r="N32">
        <v>18494</v>
      </c>
      <c r="O32">
        <v>19495</v>
      </c>
      <c r="P32">
        <v>18380</v>
      </c>
      <c r="Q32">
        <v>14403</v>
      </c>
      <c r="R32">
        <v>19957</v>
      </c>
      <c r="S32">
        <v>19028</v>
      </c>
      <c r="T32">
        <v>18625</v>
      </c>
      <c r="U32">
        <v>18780</v>
      </c>
      <c r="V32">
        <v>19194</v>
      </c>
      <c r="W32">
        <v>16086</v>
      </c>
      <c r="X32">
        <v>13458</v>
      </c>
      <c r="AA32" t="s">
        <v>9</v>
      </c>
      <c r="AB32">
        <v>10334</v>
      </c>
      <c r="AC32">
        <v>13480</v>
      </c>
      <c r="AD32">
        <v>18956</v>
      </c>
      <c r="AE32">
        <v>19289</v>
      </c>
      <c r="AF32">
        <v>19845</v>
      </c>
      <c r="AG32">
        <v>20100</v>
      </c>
      <c r="AH32">
        <v>19632</v>
      </c>
      <c r="AI32">
        <v>20367</v>
      </c>
      <c r="AJ32">
        <v>15097</v>
      </c>
      <c r="AK32">
        <v>19240</v>
      </c>
      <c r="AL32">
        <v>18686</v>
      </c>
      <c r="AM32">
        <v>18265</v>
      </c>
      <c r="AN32">
        <v>18494</v>
      </c>
      <c r="AO32">
        <v>19495</v>
      </c>
      <c r="AP32">
        <v>18380</v>
      </c>
      <c r="AQ32">
        <v>14403</v>
      </c>
      <c r="AR32">
        <v>19957</v>
      </c>
      <c r="AS32">
        <v>19028</v>
      </c>
      <c r="AT32">
        <v>18625</v>
      </c>
      <c r="AU32">
        <v>18780</v>
      </c>
      <c r="AV32">
        <v>19194</v>
      </c>
      <c r="AW32">
        <v>16086</v>
      </c>
      <c r="AX32">
        <v>13458</v>
      </c>
    </row>
    <row r="33" spans="1:51" x14ac:dyDescent="0.25">
      <c r="A33" t="s">
        <v>10</v>
      </c>
      <c r="C33">
        <v>13729</v>
      </c>
      <c r="D33">
        <v>18535</v>
      </c>
      <c r="E33">
        <v>20889</v>
      </c>
      <c r="F33">
        <v>20466</v>
      </c>
      <c r="G33">
        <v>20172</v>
      </c>
      <c r="H33">
        <v>18641</v>
      </c>
      <c r="I33">
        <v>20315</v>
      </c>
      <c r="J33">
        <v>19058</v>
      </c>
      <c r="K33">
        <v>19521</v>
      </c>
      <c r="L33">
        <v>19047</v>
      </c>
      <c r="M33">
        <v>18029</v>
      </c>
      <c r="N33">
        <v>18789</v>
      </c>
      <c r="O33">
        <v>18209</v>
      </c>
      <c r="P33">
        <v>18366</v>
      </c>
      <c r="Q33">
        <v>19498</v>
      </c>
      <c r="R33">
        <v>18542</v>
      </c>
      <c r="S33">
        <v>18444</v>
      </c>
      <c r="T33">
        <v>18035</v>
      </c>
      <c r="U33">
        <v>18848</v>
      </c>
      <c r="V33">
        <v>16740</v>
      </c>
      <c r="W33">
        <v>15531</v>
      </c>
      <c r="X33">
        <v>13352</v>
      </c>
      <c r="Y33">
        <v>12484</v>
      </c>
      <c r="AA33" t="s">
        <v>10</v>
      </c>
      <c r="AC33">
        <v>13729</v>
      </c>
      <c r="AD33">
        <v>18535</v>
      </c>
      <c r="AE33">
        <v>20889</v>
      </c>
      <c r="AF33">
        <v>20466</v>
      </c>
      <c r="AG33">
        <v>20172</v>
      </c>
      <c r="AH33">
        <v>18641</v>
      </c>
      <c r="AI33">
        <v>20315</v>
      </c>
      <c r="AJ33">
        <v>19058</v>
      </c>
      <c r="AK33">
        <v>19521</v>
      </c>
      <c r="AL33">
        <v>19047</v>
      </c>
      <c r="AM33">
        <v>18029</v>
      </c>
      <c r="AN33">
        <v>18789</v>
      </c>
      <c r="AO33">
        <v>18209</v>
      </c>
      <c r="AP33">
        <v>18366</v>
      </c>
      <c r="AQ33">
        <v>19498</v>
      </c>
      <c r="AR33">
        <v>18542</v>
      </c>
      <c r="AS33">
        <v>18444</v>
      </c>
      <c r="AT33">
        <v>18035</v>
      </c>
      <c r="AU33">
        <v>18848</v>
      </c>
      <c r="AV33">
        <v>16740</v>
      </c>
      <c r="AW33">
        <v>15531</v>
      </c>
      <c r="AX33">
        <v>13352</v>
      </c>
      <c r="AY33">
        <v>12484</v>
      </c>
    </row>
    <row r="34" spans="1:51" x14ac:dyDescent="0.25">
      <c r="A34" t="s">
        <v>11</v>
      </c>
      <c r="C34">
        <v>10252</v>
      </c>
      <c r="D34">
        <v>15776</v>
      </c>
      <c r="E34">
        <v>19037</v>
      </c>
      <c r="F34">
        <v>19662</v>
      </c>
      <c r="G34">
        <v>19760</v>
      </c>
      <c r="H34">
        <v>19562</v>
      </c>
      <c r="I34">
        <v>19427</v>
      </c>
      <c r="J34">
        <v>19501</v>
      </c>
      <c r="K34">
        <v>18853</v>
      </c>
      <c r="L34">
        <v>18404</v>
      </c>
      <c r="M34">
        <v>18215</v>
      </c>
      <c r="N34">
        <v>18533</v>
      </c>
      <c r="O34">
        <v>19229</v>
      </c>
      <c r="P34">
        <v>18807</v>
      </c>
      <c r="Q34">
        <v>17898</v>
      </c>
      <c r="R34">
        <v>18075</v>
      </c>
      <c r="S34">
        <v>18552</v>
      </c>
      <c r="T34">
        <v>17828</v>
      </c>
      <c r="U34">
        <v>17321</v>
      </c>
      <c r="V34">
        <v>16805</v>
      </c>
      <c r="X34">
        <v>11882</v>
      </c>
      <c r="AA34" t="s">
        <v>11</v>
      </c>
      <c r="AC34">
        <v>10252</v>
      </c>
      <c r="AD34">
        <v>15776</v>
      </c>
      <c r="AE34">
        <v>19037</v>
      </c>
      <c r="AF34">
        <v>19662</v>
      </c>
      <c r="AG34">
        <v>19760</v>
      </c>
      <c r="AH34">
        <v>19562</v>
      </c>
      <c r="AI34">
        <v>19427</v>
      </c>
      <c r="AJ34">
        <v>19501</v>
      </c>
      <c r="AK34">
        <v>18853</v>
      </c>
      <c r="AL34">
        <v>18404</v>
      </c>
      <c r="AM34">
        <v>18215</v>
      </c>
      <c r="AN34">
        <v>18533</v>
      </c>
      <c r="AO34">
        <v>19229</v>
      </c>
      <c r="AP34">
        <v>18807</v>
      </c>
      <c r="AQ34">
        <v>17898</v>
      </c>
      <c r="AR34">
        <v>18075</v>
      </c>
      <c r="AS34">
        <v>18552</v>
      </c>
      <c r="AT34">
        <v>17828</v>
      </c>
      <c r="AU34">
        <v>17321</v>
      </c>
      <c r="AV34">
        <v>16805</v>
      </c>
      <c r="AX34">
        <v>11882</v>
      </c>
    </row>
    <row r="35" spans="1:51" x14ac:dyDescent="0.25">
      <c r="A35" t="s">
        <v>12</v>
      </c>
      <c r="C35">
        <v>9012</v>
      </c>
      <c r="D35">
        <v>17538</v>
      </c>
      <c r="E35">
        <v>19542</v>
      </c>
      <c r="F35">
        <v>19719</v>
      </c>
      <c r="G35">
        <v>19974</v>
      </c>
      <c r="H35">
        <v>19821</v>
      </c>
      <c r="I35">
        <v>20388</v>
      </c>
      <c r="J35">
        <v>19952</v>
      </c>
      <c r="K35">
        <v>18547</v>
      </c>
      <c r="L35">
        <v>18476</v>
      </c>
      <c r="M35">
        <v>18951</v>
      </c>
      <c r="N35">
        <v>18473</v>
      </c>
      <c r="O35">
        <v>19146</v>
      </c>
      <c r="P35">
        <v>16068</v>
      </c>
      <c r="Q35">
        <v>15087</v>
      </c>
      <c r="R35">
        <v>15728</v>
      </c>
      <c r="S35">
        <v>16164</v>
      </c>
      <c r="T35">
        <v>16387</v>
      </c>
      <c r="U35">
        <v>17060</v>
      </c>
      <c r="V35">
        <v>13626</v>
      </c>
      <c r="AA35" t="s">
        <v>12</v>
      </c>
      <c r="AC35">
        <v>9012</v>
      </c>
      <c r="AD35">
        <v>17538</v>
      </c>
      <c r="AE35">
        <v>19542</v>
      </c>
      <c r="AF35">
        <v>19719</v>
      </c>
      <c r="AG35">
        <v>19974</v>
      </c>
      <c r="AH35">
        <v>19821</v>
      </c>
      <c r="AI35">
        <v>20388</v>
      </c>
      <c r="AJ35">
        <v>19952</v>
      </c>
      <c r="AK35">
        <v>18547</v>
      </c>
      <c r="AL35">
        <v>18476</v>
      </c>
      <c r="AM35">
        <v>18951</v>
      </c>
      <c r="AN35">
        <v>18473</v>
      </c>
      <c r="AO35">
        <v>19146</v>
      </c>
      <c r="AP35">
        <v>16068</v>
      </c>
      <c r="AQ35">
        <v>15087</v>
      </c>
      <c r="AR35">
        <v>15728</v>
      </c>
      <c r="AS35">
        <v>16164</v>
      </c>
      <c r="AT35">
        <v>16387</v>
      </c>
      <c r="AU35">
        <v>17060</v>
      </c>
      <c r="AV35">
        <v>13626</v>
      </c>
    </row>
    <row r="36" spans="1:51" x14ac:dyDescent="0.25">
      <c r="A36" t="s">
        <v>13</v>
      </c>
      <c r="B36">
        <v>1088</v>
      </c>
      <c r="C36">
        <v>6488</v>
      </c>
      <c r="D36">
        <v>10850</v>
      </c>
      <c r="E36">
        <v>16028</v>
      </c>
      <c r="F36">
        <v>20090</v>
      </c>
      <c r="G36">
        <v>19823</v>
      </c>
      <c r="H36">
        <v>18538</v>
      </c>
      <c r="I36">
        <v>19400</v>
      </c>
      <c r="J36">
        <v>19772</v>
      </c>
      <c r="K36">
        <v>19556</v>
      </c>
      <c r="L36">
        <v>19439</v>
      </c>
      <c r="M36">
        <v>18244</v>
      </c>
      <c r="N36">
        <v>18495</v>
      </c>
      <c r="O36">
        <v>18562</v>
      </c>
      <c r="P36">
        <v>17989</v>
      </c>
      <c r="Q36">
        <v>16455</v>
      </c>
      <c r="R36">
        <v>13742</v>
      </c>
      <c r="S36">
        <v>14102</v>
      </c>
      <c r="T36">
        <v>16381</v>
      </c>
      <c r="U36">
        <v>13805</v>
      </c>
      <c r="AA36" t="s">
        <v>13</v>
      </c>
      <c r="AB36">
        <v>1088</v>
      </c>
      <c r="AC36">
        <v>6488</v>
      </c>
      <c r="AD36">
        <v>10850</v>
      </c>
      <c r="AE36">
        <v>16028</v>
      </c>
      <c r="AF36">
        <v>20090</v>
      </c>
      <c r="AG36">
        <v>19823</v>
      </c>
      <c r="AH36">
        <v>18538</v>
      </c>
      <c r="AI36">
        <v>19400</v>
      </c>
      <c r="AJ36">
        <v>19772</v>
      </c>
      <c r="AK36">
        <v>19556</v>
      </c>
      <c r="AL36">
        <v>19439</v>
      </c>
      <c r="AM36">
        <v>18244</v>
      </c>
      <c r="AN36">
        <v>18495</v>
      </c>
      <c r="AO36">
        <v>18562</v>
      </c>
      <c r="AP36">
        <v>17989</v>
      </c>
      <c r="AQ36">
        <v>16455</v>
      </c>
      <c r="AR36">
        <v>13742</v>
      </c>
      <c r="AS36">
        <v>14102</v>
      </c>
      <c r="AT36">
        <v>16381</v>
      </c>
      <c r="AU36">
        <v>13805</v>
      </c>
    </row>
    <row r="37" spans="1:51" x14ac:dyDescent="0.25">
      <c r="A37" t="s">
        <v>14</v>
      </c>
      <c r="D37">
        <v>12379</v>
      </c>
      <c r="E37">
        <v>19183</v>
      </c>
      <c r="F37">
        <v>20056</v>
      </c>
      <c r="G37">
        <v>19669</v>
      </c>
      <c r="H37">
        <v>18716</v>
      </c>
      <c r="I37">
        <v>17898</v>
      </c>
      <c r="J37">
        <v>20417</v>
      </c>
      <c r="K37">
        <v>19113</v>
      </c>
      <c r="L37">
        <v>17482</v>
      </c>
      <c r="M37">
        <v>18388</v>
      </c>
      <c r="N37">
        <v>16282</v>
      </c>
      <c r="O37">
        <v>18234</v>
      </c>
      <c r="P37">
        <v>13835</v>
      </c>
      <c r="Q37">
        <v>12679</v>
      </c>
      <c r="R37">
        <v>10623</v>
      </c>
      <c r="S37">
        <v>12838</v>
      </c>
      <c r="T37">
        <v>16409</v>
      </c>
      <c r="U37">
        <v>16116</v>
      </c>
      <c r="AA37" t="s">
        <v>14</v>
      </c>
      <c r="AD37">
        <v>12379</v>
      </c>
      <c r="AE37">
        <v>19183</v>
      </c>
      <c r="AF37">
        <v>20056</v>
      </c>
      <c r="AG37">
        <v>19669</v>
      </c>
      <c r="AH37">
        <v>18716</v>
      </c>
      <c r="AI37">
        <v>17898</v>
      </c>
      <c r="AJ37">
        <v>20417</v>
      </c>
      <c r="AK37">
        <v>19113</v>
      </c>
      <c r="AL37">
        <v>17482</v>
      </c>
      <c r="AM37">
        <v>18388</v>
      </c>
      <c r="AN37">
        <v>16282</v>
      </c>
      <c r="AO37">
        <v>18234</v>
      </c>
      <c r="AP37">
        <v>13835</v>
      </c>
      <c r="AQ37">
        <v>12679</v>
      </c>
      <c r="AR37">
        <v>10623</v>
      </c>
      <c r="AS37">
        <v>12838</v>
      </c>
      <c r="AT37">
        <v>16409</v>
      </c>
      <c r="AU37">
        <v>16116</v>
      </c>
    </row>
    <row r="38" spans="1:51" x14ac:dyDescent="0.25">
      <c r="A38" t="s">
        <v>15</v>
      </c>
      <c r="D38">
        <v>12074</v>
      </c>
      <c r="E38">
        <v>15475</v>
      </c>
      <c r="F38">
        <v>20049</v>
      </c>
      <c r="G38">
        <v>17944</v>
      </c>
      <c r="H38">
        <v>13492</v>
      </c>
      <c r="I38">
        <v>10064</v>
      </c>
      <c r="J38">
        <v>16629</v>
      </c>
      <c r="K38">
        <v>13489</v>
      </c>
      <c r="L38">
        <v>14212</v>
      </c>
      <c r="M38">
        <v>11349</v>
      </c>
      <c r="N38">
        <v>13452</v>
      </c>
      <c r="T38">
        <v>12534</v>
      </c>
      <c r="AA38" t="s">
        <v>15</v>
      </c>
      <c r="AD38">
        <v>12074</v>
      </c>
      <c r="AE38">
        <v>15475</v>
      </c>
      <c r="AF38">
        <v>20049</v>
      </c>
      <c r="AG38">
        <v>17944</v>
      </c>
      <c r="AH38">
        <v>13492</v>
      </c>
      <c r="AI38">
        <v>10064</v>
      </c>
      <c r="AJ38">
        <v>16629</v>
      </c>
      <c r="AK38">
        <v>13489</v>
      </c>
      <c r="AL38">
        <v>14212</v>
      </c>
      <c r="AM38">
        <v>11349</v>
      </c>
      <c r="AN38">
        <v>13452</v>
      </c>
      <c r="AT38">
        <v>12534</v>
      </c>
    </row>
    <row r="39" spans="1:51" x14ac:dyDescent="0.25">
      <c r="A39" t="s">
        <v>16</v>
      </c>
      <c r="E39">
        <v>10034</v>
      </c>
      <c r="F39">
        <v>11462</v>
      </c>
      <c r="G39">
        <v>15660</v>
      </c>
      <c r="K39">
        <v>11299</v>
      </c>
      <c r="L39">
        <v>12317</v>
      </c>
      <c r="N39">
        <v>10769</v>
      </c>
      <c r="O39">
        <v>12940</v>
      </c>
      <c r="P39">
        <v>10830</v>
      </c>
      <c r="T39">
        <v>12058</v>
      </c>
      <c r="AA39" t="s">
        <v>16</v>
      </c>
      <c r="AE39">
        <v>10034</v>
      </c>
      <c r="AF39">
        <v>11462</v>
      </c>
      <c r="AG39">
        <v>15660</v>
      </c>
      <c r="AK39">
        <v>11299</v>
      </c>
      <c r="AL39">
        <v>12317</v>
      </c>
      <c r="AN39">
        <v>10769</v>
      </c>
      <c r="AO39">
        <v>12940</v>
      </c>
      <c r="AP39">
        <v>10830</v>
      </c>
      <c r="AT39">
        <v>12058</v>
      </c>
    </row>
    <row r="41" spans="1:51" x14ac:dyDescent="0.25">
      <c r="J41" t="s">
        <v>19</v>
      </c>
      <c r="L41">
        <f>AVERAGE(B28:Y39)</f>
        <v>17411.116666666665</v>
      </c>
      <c r="AJ41" t="s">
        <v>19</v>
      </c>
      <c r="AL41">
        <f>AVERAGE(AB28:AY39)</f>
        <v>17411.116666666665</v>
      </c>
    </row>
    <row r="42" spans="1:51" x14ac:dyDescent="0.25">
      <c r="J42" t="s">
        <v>20</v>
      </c>
      <c r="L42">
        <f>STDEV(B29:Y39)</f>
        <v>3177.5263323141671</v>
      </c>
      <c r="AJ42" t="s">
        <v>20</v>
      </c>
      <c r="AL42">
        <f>STDEV(AB29:AY39)</f>
        <v>3177.5263323141671</v>
      </c>
    </row>
    <row r="43" spans="1:51" x14ac:dyDescent="0.25">
      <c r="J43" t="s">
        <v>21</v>
      </c>
      <c r="L43" s="2">
        <f>(L42/L41)*100</f>
        <v>18.249985874814659</v>
      </c>
      <c r="AJ43" t="s">
        <v>21</v>
      </c>
      <c r="AL43" s="2">
        <f>(AL42/AL41)*100</f>
        <v>18.249985874814659</v>
      </c>
    </row>
    <row r="44" spans="1:51" x14ac:dyDescent="0.25">
      <c r="L44" s="2"/>
    </row>
    <row r="45" spans="1:51" ht="21" x14ac:dyDescent="0.35">
      <c r="A45" t="s">
        <v>17</v>
      </c>
      <c r="F45" s="14" t="s">
        <v>36</v>
      </c>
      <c r="AF45" s="14" t="s">
        <v>35</v>
      </c>
    </row>
    <row r="46" spans="1:51" x14ac:dyDescent="0.25">
      <c r="AA46" t="s">
        <v>18</v>
      </c>
    </row>
    <row r="47" spans="1:51" x14ac:dyDescent="0.25">
      <c r="B47" s="1" t="s">
        <v>23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23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 t="s">
        <v>24</v>
      </c>
      <c r="Y47" s="1" t="s">
        <v>25</v>
      </c>
      <c r="AB47">
        <v>1</v>
      </c>
      <c r="AC47">
        <v>2</v>
      </c>
      <c r="AD47">
        <v>3</v>
      </c>
      <c r="AE47">
        <v>4</v>
      </c>
      <c r="AF47">
        <v>5</v>
      </c>
      <c r="AG47">
        <v>6</v>
      </c>
      <c r="AH47">
        <v>7</v>
      </c>
      <c r="AI47">
        <v>8</v>
      </c>
      <c r="AJ47">
        <v>9</v>
      </c>
      <c r="AK47">
        <v>10</v>
      </c>
      <c r="AL47">
        <v>11</v>
      </c>
      <c r="AM47">
        <v>12</v>
      </c>
      <c r="AN47">
        <v>13</v>
      </c>
      <c r="AO47">
        <v>14</v>
      </c>
      <c r="AP47">
        <v>15</v>
      </c>
      <c r="AQ47">
        <v>16</v>
      </c>
      <c r="AR47">
        <v>17</v>
      </c>
      <c r="AS47">
        <v>18</v>
      </c>
      <c r="AT47">
        <v>19</v>
      </c>
      <c r="AU47">
        <v>20</v>
      </c>
      <c r="AV47">
        <v>21</v>
      </c>
      <c r="AW47">
        <v>22</v>
      </c>
      <c r="AX47">
        <v>23</v>
      </c>
      <c r="AY47">
        <v>24</v>
      </c>
    </row>
    <row r="48" spans="1:51" x14ac:dyDescent="0.25">
      <c r="A48" t="s">
        <v>1</v>
      </c>
      <c r="B48" s="5">
        <v>306194106</v>
      </c>
      <c r="C48" s="5">
        <v>544707582</v>
      </c>
      <c r="D48" s="6">
        <v>0</v>
      </c>
      <c r="E48" s="6">
        <v>0</v>
      </c>
      <c r="F48" s="6">
        <v>0</v>
      </c>
      <c r="G48" s="6">
        <v>0</v>
      </c>
      <c r="H48" s="6">
        <v>3762</v>
      </c>
      <c r="I48" s="6">
        <v>0</v>
      </c>
      <c r="J48" s="6">
        <v>0</v>
      </c>
      <c r="K48" s="6">
        <v>0</v>
      </c>
      <c r="L48" s="6">
        <v>0</v>
      </c>
      <c r="M48" s="5">
        <v>1534679636</v>
      </c>
      <c r="N48" s="5">
        <v>13669034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4">
        <v>67734454</v>
      </c>
      <c r="Y48" s="5">
        <v>11961086</v>
      </c>
      <c r="AA48" t="s">
        <v>1</v>
      </c>
      <c r="AB48" s="5">
        <v>105322</v>
      </c>
      <c r="AC48" s="5">
        <v>113606</v>
      </c>
      <c r="AD48" s="6">
        <v>0</v>
      </c>
      <c r="AE48" s="6">
        <v>0</v>
      </c>
      <c r="AF48" s="6">
        <v>0</v>
      </c>
      <c r="AG48" s="6">
        <v>0</v>
      </c>
      <c r="AH48" s="6">
        <v>4</v>
      </c>
      <c r="AI48" s="6">
        <v>0</v>
      </c>
      <c r="AJ48" s="6">
        <v>0</v>
      </c>
      <c r="AK48" s="6">
        <v>0</v>
      </c>
      <c r="AL48" s="6">
        <v>0</v>
      </c>
      <c r="AM48" s="5">
        <v>377427</v>
      </c>
      <c r="AN48" s="5">
        <v>4252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4">
        <v>16525</v>
      </c>
      <c r="AY48" s="5">
        <v>3320</v>
      </c>
    </row>
    <row r="49" spans="1:51" x14ac:dyDescent="0.25">
      <c r="A49" t="s">
        <v>2</v>
      </c>
      <c r="B49" s="5">
        <v>32187035</v>
      </c>
      <c r="C49" s="5">
        <v>849866723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5">
        <v>1331339986</v>
      </c>
      <c r="N49" s="5">
        <v>1453224396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4">
        <v>35520729</v>
      </c>
      <c r="Y49" s="5">
        <v>289246000</v>
      </c>
      <c r="AA49" t="s">
        <v>2</v>
      </c>
      <c r="AB49" s="5">
        <v>11091</v>
      </c>
      <c r="AC49" s="5">
        <v>186275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5">
        <v>331095</v>
      </c>
      <c r="AN49" s="5">
        <v>354469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4">
        <v>9423</v>
      </c>
      <c r="AY49" s="5">
        <v>67260</v>
      </c>
    </row>
    <row r="50" spans="1:51" x14ac:dyDescent="0.25">
      <c r="A50" t="s">
        <v>3</v>
      </c>
      <c r="B50" s="5">
        <v>460241408</v>
      </c>
      <c r="C50" s="5">
        <v>1967228258</v>
      </c>
      <c r="D50" s="6">
        <v>0</v>
      </c>
      <c r="E50" s="6">
        <v>0</v>
      </c>
      <c r="F50" s="6">
        <v>1503632</v>
      </c>
      <c r="G50" s="6">
        <v>0</v>
      </c>
      <c r="H50" s="6">
        <v>0</v>
      </c>
      <c r="I50" s="6">
        <v>15703</v>
      </c>
      <c r="J50" s="6">
        <v>0</v>
      </c>
      <c r="K50" s="6">
        <v>0</v>
      </c>
      <c r="L50" s="6">
        <v>0</v>
      </c>
      <c r="M50" s="5">
        <v>1941005036</v>
      </c>
      <c r="N50" s="5">
        <v>2032039571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4">
        <v>610251961</v>
      </c>
      <c r="Y50" s="5">
        <v>912872772</v>
      </c>
      <c r="AA50" t="s">
        <v>3</v>
      </c>
      <c r="AB50" s="5">
        <v>144302</v>
      </c>
      <c r="AC50" s="5">
        <v>465735</v>
      </c>
      <c r="AD50" s="6">
        <v>0</v>
      </c>
      <c r="AE50" s="6">
        <v>0</v>
      </c>
      <c r="AF50" s="6">
        <v>162</v>
      </c>
      <c r="AG50" s="6">
        <v>0</v>
      </c>
      <c r="AH50" s="6">
        <v>0</v>
      </c>
      <c r="AI50" s="6">
        <v>12</v>
      </c>
      <c r="AJ50" s="6">
        <v>0</v>
      </c>
      <c r="AK50" s="6">
        <v>0</v>
      </c>
      <c r="AL50" s="6">
        <v>0</v>
      </c>
      <c r="AM50" s="5">
        <v>480289</v>
      </c>
      <c r="AN50" s="5">
        <v>539121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4">
        <v>178738</v>
      </c>
      <c r="AY50" s="5">
        <v>203205</v>
      </c>
    </row>
    <row r="51" spans="1:51" x14ac:dyDescent="0.25">
      <c r="A51" t="s">
        <v>4</v>
      </c>
      <c r="B51" s="5">
        <v>577388752</v>
      </c>
      <c r="C51" s="5">
        <v>2197731478</v>
      </c>
      <c r="D51" s="6">
        <v>0</v>
      </c>
      <c r="E51" s="6">
        <v>93965</v>
      </c>
      <c r="F51" s="6">
        <v>0</v>
      </c>
      <c r="G51" s="6">
        <v>0</v>
      </c>
      <c r="H51" s="6">
        <v>0</v>
      </c>
      <c r="I51" s="6">
        <v>0</v>
      </c>
      <c r="J51" s="15">
        <v>0</v>
      </c>
      <c r="K51" s="6">
        <v>0</v>
      </c>
      <c r="L51" s="6">
        <v>0</v>
      </c>
      <c r="M51" s="5">
        <v>2497938070</v>
      </c>
      <c r="N51" s="5">
        <v>2273593392</v>
      </c>
      <c r="O51" s="6">
        <v>0</v>
      </c>
      <c r="P51" s="16">
        <v>1253</v>
      </c>
      <c r="Q51" s="6">
        <v>0</v>
      </c>
      <c r="R51" s="6">
        <v>0</v>
      </c>
      <c r="S51" s="6">
        <v>7085</v>
      </c>
      <c r="T51" s="6">
        <v>82240</v>
      </c>
      <c r="U51" s="6">
        <v>8760</v>
      </c>
      <c r="V51" s="6">
        <v>0</v>
      </c>
      <c r="W51" s="6">
        <v>0</v>
      </c>
      <c r="X51" s="4">
        <v>1352702157</v>
      </c>
      <c r="Y51" s="5">
        <v>1232944403</v>
      </c>
      <c r="AA51" t="s">
        <v>4</v>
      </c>
      <c r="AB51" s="5">
        <v>185580</v>
      </c>
      <c r="AC51" s="5">
        <v>550771</v>
      </c>
      <c r="AD51" s="6">
        <v>0</v>
      </c>
      <c r="AE51" s="6">
        <v>52</v>
      </c>
      <c r="AF51" s="6">
        <v>0</v>
      </c>
      <c r="AG51" s="6">
        <v>0</v>
      </c>
      <c r="AH51" s="6">
        <v>0</v>
      </c>
      <c r="AI51" s="6">
        <v>0</v>
      </c>
      <c r="AJ51" s="15">
        <v>0</v>
      </c>
      <c r="AK51" s="6">
        <v>0</v>
      </c>
      <c r="AL51" s="6">
        <v>0</v>
      </c>
      <c r="AM51" s="5">
        <v>636706</v>
      </c>
      <c r="AN51" s="5">
        <v>556779</v>
      </c>
      <c r="AO51" s="6">
        <v>0</v>
      </c>
      <c r="AP51" s="16">
        <v>2</v>
      </c>
      <c r="AQ51" s="6">
        <v>0</v>
      </c>
      <c r="AR51" s="6">
        <v>0</v>
      </c>
      <c r="AS51" s="6">
        <v>9</v>
      </c>
      <c r="AT51" s="6">
        <v>60</v>
      </c>
      <c r="AU51" s="6">
        <v>6</v>
      </c>
      <c r="AV51" s="6">
        <v>0</v>
      </c>
      <c r="AW51" s="6">
        <v>0</v>
      </c>
      <c r="AX51" s="4">
        <v>368831</v>
      </c>
      <c r="AY51" s="5">
        <v>274129</v>
      </c>
    </row>
    <row r="52" spans="1:51" x14ac:dyDescent="0.25">
      <c r="A52" t="s">
        <v>5</v>
      </c>
      <c r="B52" s="5">
        <v>856335350</v>
      </c>
      <c r="C52" s="5">
        <v>2349720854</v>
      </c>
      <c r="D52" s="6">
        <v>0</v>
      </c>
      <c r="E52" s="6">
        <v>0</v>
      </c>
      <c r="F52" s="15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596</v>
      </c>
      <c r="M52" s="5">
        <v>2440021833</v>
      </c>
      <c r="N52" s="5">
        <v>2495099069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4">
        <v>1518254962</v>
      </c>
      <c r="Y52" s="5">
        <v>840489767</v>
      </c>
      <c r="AA52" t="s">
        <v>5</v>
      </c>
      <c r="AB52" s="5">
        <v>296427</v>
      </c>
      <c r="AC52" s="5">
        <v>590034</v>
      </c>
      <c r="AD52" s="6">
        <v>0</v>
      </c>
      <c r="AE52" s="6">
        <v>0</v>
      </c>
      <c r="AF52" s="15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</v>
      </c>
      <c r="AM52" s="5">
        <v>621527</v>
      </c>
      <c r="AN52" s="5">
        <v>649631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4">
        <v>407309</v>
      </c>
      <c r="AY52" s="5">
        <v>227499</v>
      </c>
    </row>
    <row r="53" spans="1:51" x14ac:dyDescent="0.25">
      <c r="A53" t="s">
        <v>6</v>
      </c>
      <c r="B53" s="5">
        <v>781188533</v>
      </c>
      <c r="C53" s="5">
        <v>2504146797</v>
      </c>
      <c r="D53" s="6">
        <v>497</v>
      </c>
      <c r="E53" s="6">
        <v>2455</v>
      </c>
      <c r="F53" s="6">
        <v>0</v>
      </c>
      <c r="G53" s="15">
        <v>0</v>
      </c>
      <c r="H53" s="6">
        <v>0</v>
      </c>
      <c r="I53" s="6">
        <v>0</v>
      </c>
      <c r="J53" s="6">
        <v>0</v>
      </c>
      <c r="K53" s="15">
        <v>0</v>
      </c>
      <c r="L53" s="6">
        <v>0</v>
      </c>
      <c r="M53" s="5">
        <v>2659220258</v>
      </c>
      <c r="N53" s="5">
        <v>2062441926</v>
      </c>
      <c r="O53" s="6">
        <v>54448</v>
      </c>
      <c r="P53" s="6">
        <v>0</v>
      </c>
      <c r="Q53" s="6">
        <v>0</v>
      </c>
      <c r="R53" s="6">
        <v>0</v>
      </c>
      <c r="S53" s="6">
        <v>0</v>
      </c>
      <c r="T53" s="16">
        <v>0</v>
      </c>
      <c r="U53" s="6">
        <v>0</v>
      </c>
      <c r="V53" s="6">
        <v>0</v>
      </c>
      <c r="W53" s="6">
        <v>0</v>
      </c>
      <c r="X53" s="4">
        <v>1517462794</v>
      </c>
      <c r="Y53" s="5">
        <v>941774763</v>
      </c>
      <c r="AA53" t="s">
        <v>6</v>
      </c>
      <c r="AB53" s="5">
        <v>268543</v>
      </c>
      <c r="AC53" s="5">
        <v>634525</v>
      </c>
      <c r="AD53" s="6">
        <v>1</v>
      </c>
      <c r="AE53" s="6">
        <v>4</v>
      </c>
      <c r="AF53" s="6">
        <v>0</v>
      </c>
      <c r="AG53" s="15">
        <v>0</v>
      </c>
      <c r="AH53" s="6">
        <v>0</v>
      </c>
      <c r="AI53" s="6">
        <v>0</v>
      </c>
      <c r="AJ53" s="6">
        <v>0</v>
      </c>
      <c r="AK53" s="15">
        <v>0</v>
      </c>
      <c r="AL53" s="6">
        <v>0</v>
      </c>
      <c r="AM53" s="5">
        <v>669628</v>
      </c>
      <c r="AN53" s="5">
        <v>520454</v>
      </c>
      <c r="AO53" s="6">
        <v>34</v>
      </c>
      <c r="AP53" s="6">
        <v>0</v>
      </c>
      <c r="AQ53" s="6">
        <v>0</v>
      </c>
      <c r="AR53" s="6">
        <v>0</v>
      </c>
      <c r="AS53" s="6">
        <v>0</v>
      </c>
      <c r="AT53" s="16">
        <v>0</v>
      </c>
      <c r="AU53" s="6">
        <v>0</v>
      </c>
      <c r="AV53" s="6">
        <v>0</v>
      </c>
      <c r="AW53" s="6">
        <v>0</v>
      </c>
      <c r="AX53" s="4">
        <v>424705</v>
      </c>
      <c r="AY53" s="5">
        <v>224340</v>
      </c>
    </row>
    <row r="54" spans="1:51" x14ac:dyDescent="0.25">
      <c r="A54" t="s">
        <v>7</v>
      </c>
      <c r="B54" s="5">
        <v>1208498920</v>
      </c>
      <c r="C54" s="5">
        <v>2535588470</v>
      </c>
      <c r="D54" s="6">
        <v>491</v>
      </c>
      <c r="E54" s="6">
        <v>775</v>
      </c>
      <c r="F54" s="6">
        <v>0</v>
      </c>
      <c r="G54" s="6">
        <v>0</v>
      </c>
      <c r="H54" s="6">
        <v>0</v>
      </c>
      <c r="I54" s="6">
        <v>112880</v>
      </c>
      <c r="J54" s="6">
        <v>1775</v>
      </c>
      <c r="K54" s="6">
        <v>0</v>
      </c>
      <c r="L54" s="6">
        <v>0</v>
      </c>
      <c r="M54" s="5">
        <v>2292996394</v>
      </c>
      <c r="N54" s="5">
        <v>2249564830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4">
        <v>1906897231</v>
      </c>
      <c r="Y54" s="5">
        <v>570358454</v>
      </c>
      <c r="AA54" t="s">
        <v>7</v>
      </c>
      <c r="AB54" s="5">
        <v>393195</v>
      </c>
      <c r="AC54" s="5">
        <v>598596</v>
      </c>
      <c r="AD54" s="6">
        <v>1</v>
      </c>
      <c r="AE54" s="6">
        <v>1</v>
      </c>
      <c r="AF54" s="6">
        <v>0</v>
      </c>
      <c r="AG54" s="6">
        <v>0</v>
      </c>
      <c r="AH54" s="6">
        <v>0</v>
      </c>
      <c r="AI54" s="6">
        <v>26</v>
      </c>
      <c r="AJ54" s="6">
        <v>3</v>
      </c>
      <c r="AK54" s="6">
        <v>0</v>
      </c>
      <c r="AL54" s="6">
        <v>0</v>
      </c>
      <c r="AM54" s="5">
        <v>608478</v>
      </c>
      <c r="AN54" s="5">
        <v>583807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4">
        <v>548104</v>
      </c>
      <c r="AY54" s="5">
        <v>142977</v>
      </c>
    </row>
    <row r="55" spans="1:51" x14ac:dyDescent="0.25">
      <c r="A55" t="s">
        <v>8</v>
      </c>
      <c r="B55" s="5">
        <v>1111555530</v>
      </c>
      <c r="C55" s="5">
        <v>2806106233</v>
      </c>
      <c r="D55" s="6">
        <v>0</v>
      </c>
      <c r="E55" s="6">
        <v>0</v>
      </c>
      <c r="F55" s="6">
        <v>70475</v>
      </c>
      <c r="G55" s="6">
        <v>1562</v>
      </c>
      <c r="H55" s="6">
        <v>0</v>
      </c>
      <c r="I55" s="6">
        <v>0</v>
      </c>
      <c r="J55" s="6">
        <v>3395</v>
      </c>
      <c r="K55" s="6">
        <v>0</v>
      </c>
      <c r="L55" s="6">
        <v>0</v>
      </c>
      <c r="M55" s="5">
        <v>2535420251</v>
      </c>
      <c r="N55" s="5">
        <v>2315258353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16">
        <v>0</v>
      </c>
      <c r="X55" s="4">
        <v>1968717992</v>
      </c>
      <c r="Y55" s="5">
        <v>1580372481</v>
      </c>
      <c r="AA55" t="s">
        <v>8</v>
      </c>
      <c r="AB55" s="5">
        <v>356871</v>
      </c>
      <c r="AC55" s="5">
        <v>692636</v>
      </c>
      <c r="AD55" s="6">
        <v>0</v>
      </c>
      <c r="AE55" s="6">
        <v>0</v>
      </c>
      <c r="AF55" s="6">
        <v>39</v>
      </c>
      <c r="AG55" s="6">
        <v>2</v>
      </c>
      <c r="AH55" s="6">
        <v>0</v>
      </c>
      <c r="AI55" s="6">
        <v>0</v>
      </c>
      <c r="AJ55" s="6">
        <v>1</v>
      </c>
      <c r="AK55" s="6">
        <v>0</v>
      </c>
      <c r="AL55" s="6">
        <v>0</v>
      </c>
      <c r="AM55" s="5">
        <v>659607</v>
      </c>
      <c r="AN55" s="5">
        <v>598694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16">
        <v>0</v>
      </c>
      <c r="AX55" s="4">
        <v>553184</v>
      </c>
      <c r="AY55" s="5">
        <v>390204</v>
      </c>
    </row>
    <row r="56" spans="1:51" x14ac:dyDescent="0.25">
      <c r="A56" t="s">
        <v>9</v>
      </c>
      <c r="B56" s="3">
        <v>0</v>
      </c>
      <c r="C56" s="5">
        <v>2301094564</v>
      </c>
      <c r="D56" s="6">
        <v>0</v>
      </c>
      <c r="E56" s="6">
        <v>0</v>
      </c>
      <c r="F56" s="6">
        <v>0</v>
      </c>
      <c r="G56" s="15">
        <v>0</v>
      </c>
      <c r="H56" s="6">
        <v>528</v>
      </c>
      <c r="I56" s="6">
        <v>0</v>
      </c>
      <c r="J56" s="6">
        <v>0</v>
      </c>
      <c r="K56" s="6">
        <v>0</v>
      </c>
      <c r="L56" s="6">
        <v>0</v>
      </c>
      <c r="M56" s="5">
        <v>2237792918</v>
      </c>
      <c r="N56" s="5">
        <v>2362984417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16">
        <v>0</v>
      </c>
      <c r="V56" s="6">
        <v>0</v>
      </c>
      <c r="W56" s="6">
        <v>0</v>
      </c>
      <c r="X56" s="4">
        <v>1809105431</v>
      </c>
      <c r="Y56" s="5">
        <v>423354404</v>
      </c>
      <c r="AA56" t="s">
        <v>9</v>
      </c>
      <c r="AB56" s="3">
        <v>0</v>
      </c>
      <c r="AC56" s="5">
        <v>558485</v>
      </c>
      <c r="AD56" s="6">
        <v>0</v>
      </c>
      <c r="AE56" s="6">
        <v>0</v>
      </c>
      <c r="AF56" s="6">
        <v>0</v>
      </c>
      <c r="AG56" s="15">
        <v>0</v>
      </c>
      <c r="AH56" s="6">
        <v>1</v>
      </c>
      <c r="AI56" s="6">
        <v>0</v>
      </c>
      <c r="AJ56" s="6">
        <v>0</v>
      </c>
      <c r="AK56" s="6">
        <v>0</v>
      </c>
      <c r="AL56" s="6">
        <v>0</v>
      </c>
      <c r="AM56" s="5">
        <v>593504</v>
      </c>
      <c r="AN56" s="5">
        <v>602784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16">
        <v>0</v>
      </c>
      <c r="AV56" s="6">
        <v>0</v>
      </c>
      <c r="AW56" s="6">
        <v>0</v>
      </c>
      <c r="AX56" s="4">
        <v>497381</v>
      </c>
      <c r="AY56" s="5">
        <v>99510</v>
      </c>
    </row>
    <row r="57" spans="1:51" x14ac:dyDescent="0.25">
      <c r="A57" t="s">
        <v>10</v>
      </c>
      <c r="B57" s="3">
        <v>0</v>
      </c>
      <c r="C57" s="5">
        <v>2226372414</v>
      </c>
      <c r="D57" s="6">
        <v>0</v>
      </c>
      <c r="E57" s="6">
        <v>0</v>
      </c>
      <c r="F57" s="6">
        <v>0</v>
      </c>
      <c r="G57" s="15">
        <v>0</v>
      </c>
      <c r="H57" s="6">
        <v>0</v>
      </c>
      <c r="I57" s="6">
        <v>0</v>
      </c>
      <c r="J57" s="6">
        <v>0</v>
      </c>
      <c r="K57" s="6">
        <v>0</v>
      </c>
      <c r="L57" s="6">
        <v>36062</v>
      </c>
      <c r="M57" s="5">
        <v>2514146800</v>
      </c>
      <c r="N57" s="5">
        <v>2164658491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4">
        <v>2233976966</v>
      </c>
      <c r="Y57" s="5">
        <v>1231200251</v>
      </c>
      <c r="AA57" t="s">
        <v>10</v>
      </c>
      <c r="AB57" s="3">
        <v>0</v>
      </c>
      <c r="AC57" s="5">
        <v>533998</v>
      </c>
      <c r="AD57" s="6">
        <v>0</v>
      </c>
      <c r="AE57" s="6">
        <v>0</v>
      </c>
      <c r="AF57" s="6">
        <v>0</v>
      </c>
      <c r="AG57" s="15">
        <v>0</v>
      </c>
      <c r="AH57" s="6">
        <v>0</v>
      </c>
      <c r="AI57" s="6">
        <v>0</v>
      </c>
      <c r="AJ57" s="6">
        <v>0</v>
      </c>
      <c r="AK57" s="6">
        <v>0</v>
      </c>
      <c r="AL57" s="6">
        <v>15</v>
      </c>
      <c r="AM57" s="5">
        <v>629929</v>
      </c>
      <c r="AN57" s="5">
        <v>569328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4">
        <v>605213</v>
      </c>
      <c r="AY57" s="5">
        <v>284691</v>
      </c>
    </row>
    <row r="58" spans="1:51" x14ac:dyDescent="0.25">
      <c r="A58" t="s">
        <v>11</v>
      </c>
      <c r="B58" s="3">
        <v>0</v>
      </c>
      <c r="C58" s="5">
        <v>2122866614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39221</v>
      </c>
      <c r="M58" s="5">
        <v>2776018714</v>
      </c>
      <c r="N58" s="5">
        <v>2438411207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1563</v>
      </c>
      <c r="V58" s="6">
        <v>0</v>
      </c>
      <c r="W58" s="6">
        <v>0</v>
      </c>
      <c r="X58" s="4">
        <v>1625625372</v>
      </c>
      <c r="Y58" s="5">
        <v>1298871433</v>
      </c>
      <c r="AA58" t="s">
        <v>11</v>
      </c>
      <c r="AB58" s="3">
        <v>0</v>
      </c>
      <c r="AC58" s="5">
        <v>485346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22</v>
      </c>
      <c r="AM58" s="5">
        <v>698337</v>
      </c>
      <c r="AN58" s="5">
        <v>634630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2</v>
      </c>
      <c r="AV58" s="6">
        <v>0</v>
      </c>
      <c r="AW58" s="6">
        <v>0</v>
      </c>
      <c r="AX58" s="4">
        <v>456216</v>
      </c>
      <c r="AY58" s="5">
        <v>297093</v>
      </c>
    </row>
    <row r="59" spans="1:51" x14ac:dyDescent="0.25">
      <c r="A59" t="s">
        <v>12</v>
      </c>
      <c r="B59" s="3">
        <v>0</v>
      </c>
      <c r="C59" s="5">
        <v>1810608253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13179</v>
      </c>
      <c r="K59" s="6">
        <v>0</v>
      </c>
      <c r="L59" s="16">
        <v>0</v>
      </c>
      <c r="M59" s="5">
        <v>2821206130</v>
      </c>
      <c r="N59" s="5">
        <v>2487151761</v>
      </c>
      <c r="O59" s="6">
        <v>0</v>
      </c>
      <c r="P59" s="6">
        <v>0</v>
      </c>
      <c r="Q59" s="6">
        <v>0</v>
      </c>
      <c r="R59" s="15">
        <v>0</v>
      </c>
      <c r="S59" s="6">
        <v>0</v>
      </c>
      <c r="T59" s="6">
        <v>0</v>
      </c>
      <c r="U59" s="6">
        <v>0</v>
      </c>
      <c r="V59" s="6">
        <v>49226</v>
      </c>
      <c r="W59" s="6">
        <v>0</v>
      </c>
      <c r="X59" s="4">
        <v>1660810842</v>
      </c>
      <c r="Y59" s="5">
        <v>1022621468</v>
      </c>
      <c r="AA59" t="s">
        <v>12</v>
      </c>
      <c r="AB59" s="3">
        <v>0</v>
      </c>
      <c r="AC59" s="5">
        <v>391120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11</v>
      </c>
      <c r="AK59" s="6">
        <v>0</v>
      </c>
      <c r="AL59" s="16">
        <v>0</v>
      </c>
      <c r="AM59" s="5">
        <v>704393</v>
      </c>
      <c r="AN59" s="5">
        <v>630798</v>
      </c>
      <c r="AO59" s="6">
        <v>0</v>
      </c>
      <c r="AP59" s="6">
        <v>0</v>
      </c>
      <c r="AQ59" s="6">
        <v>0</v>
      </c>
      <c r="AR59" s="15">
        <v>0</v>
      </c>
      <c r="AS59" s="6">
        <v>0</v>
      </c>
      <c r="AT59" s="6">
        <v>0</v>
      </c>
      <c r="AU59" s="6">
        <v>0</v>
      </c>
      <c r="AV59" s="6">
        <v>26</v>
      </c>
      <c r="AW59" s="6">
        <v>0</v>
      </c>
      <c r="AX59" s="4">
        <v>425782</v>
      </c>
      <c r="AY59" s="5">
        <v>219084</v>
      </c>
    </row>
    <row r="60" spans="1:51" x14ac:dyDescent="0.25">
      <c r="A60" t="s">
        <v>13</v>
      </c>
      <c r="B60" s="3">
        <v>0</v>
      </c>
      <c r="C60" s="5">
        <v>1451505996</v>
      </c>
      <c r="D60" s="6">
        <v>0</v>
      </c>
      <c r="E60" s="16">
        <v>0</v>
      </c>
      <c r="F60" s="6">
        <v>0</v>
      </c>
      <c r="G60" s="6">
        <v>0</v>
      </c>
      <c r="H60" s="6">
        <v>0</v>
      </c>
      <c r="I60" s="16">
        <v>0</v>
      </c>
      <c r="J60" s="6">
        <v>0</v>
      </c>
      <c r="K60" s="16">
        <v>0</v>
      </c>
      <c r="L60" s="6">
        <v>0</v>
      </c>
      <c r="M60" s="5">
        <v>2629074156</v>
      </c>
      <c r="N60" s="5">
        <v>2295492894</v>
      </c>
      <c r="O60" s="6">
        <v>0</v>
      </c>
      <c r="P60" s="6">
        <v>0</v>
      </c>
      <c r="Q60" s="6">
        <v>0</v>
      </c>
      <c r="R60" s="6">
        <v>0</v>
      </c>
      <c r="S60" s="15">
        <v>614</v>
      </c>
      <c r="T60" s="6">
        <v>0</v>
      </c>
      <c r="U60" s="6">
        <v>0</v>
      </c>
      <c r="V60" s="6">
        <v>3207125</v>
      </c>
      <c r="W60" s="6">
        <v>0</v>
      </c>
      <c r="X60" s="4">
        <v>927644043</v>
      </c>
      <c r="Y60" s="5">
        <v>544672426</v>
      </c>
      <c r="AA60" t="s">
        <v>13</v>
      </c>
      <c r="AB60" s="3">
        <v>0</v>
      </c>
      <c r="AC60" s="5">
        <v>313218</v>
      </c>
      <c r="AD60" s="6">
        <v>0</v>
      </c>
      <c r="AE60" s="16">
        <v>0</v>
      </c>
      <c r="AF60" s="6">
        <v>0</v>
      </c>
      <c r="AG60" s="6">
        <v>0</v>
      </c>
      <c r="AH60" s="6">
        <v>0</v>
      </c>
      <c r="AI60" s="16">
        <v>0</v>
      </c>
      <c r="AJ60" s="6">
        <v>0</v>
      </c>
      <c r="AK60" s="16">
        <v>0</v>
      </c>
      <c r="AL60" s="6">
        <v>0</v>
      </c>
      <c r="AM60" s="5">
        <v>648593</v>
      </c>
      <c r="AN60" s="5">
        <v>588469</v>
      </c>
      <c r="AO60" s="6">
        <v>0</v>
      </c>
      <c r="AP60" s="6">
        <v>0</v>
      </c>
      <c r="AQ60" s="6">
        <v>0</v>
      </c>
      <c r="AR60" s="6">
        <v>0</v>
      </c>
      <c r="AS60" s="15">
        <v>1</v>
      </c>
      <c r="AT60" s="6">
        <v>0</v>
      </c>
      <c r="AU60" s="6">
        <v>0</v>
      </c>
      <c r="AV60" s="6">
        <v>1300</v>
      </c>
      <c r="AW60" s="6">
        <v>0</v>
      </c>
      <c r="AX60" s="4">
        <v>244816</v>
      </c>
      <c r="AY60" s="5">
        <v>119882</v>
      </c>
    </row>
    <row r="61" spans="1:51" x14ac:dyDescent="0.25">
      <c r="A61" t="s">
        <v>14</v>
      </c>
      <c r="B61" s="3">
        <v>0</v>
      </c>
      <c r="C61" s="5">
        <v>998639971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5">
        <v>2569594951</v>
      </c>
      <c r="N61" s="5">
        <v>2144697713</v>
      </c>
      <c r="O61" s="6">
        <v>0</v>
      </c>
      <c r="P61" s="6">
        <v>0</v>
      </c>
      <c r="Q61" s="6">
        <v>0</v>
      </c>
      <c r="R61" s="6">
        <v>47289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4">
        <v>443243090</v>
      </c>
      <c r="Y61" s="5">
        <v>167971555</v>
      </c>
      <c r="AA61" t="s">
        <v>14</v>
      </c>
      <c r="AB61" s="3">
        <v>0</v>
      </c>
      <c r="AC61" s="5">
        <v>192802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5">
        <v>630670</v>
      </c>
      <c r="AN61" s="5">
        <v>513529</v>
      </c>
      <c r="AO61" s="6">
        <v>0</v>
      </c>
      <c r="AP61" s="6">
        <v>0</v>
      </c>
      <c r="AQ61" s="6">
        <v>0</v>
      </c>
      <c r="AR61" s="6">
        <v>35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4">
        <v>109154</v>
      </c>
      <c r="AY61" s="5">
        <v>39069</v>
      </c>
    </row>
    <row r="62" spans="1:51" x14ac:dyDescent="0.25">
      <c r="A62" t="s">
        <v>15</v>
      </c>
      <c r="B62" s="3">
        <v>1248</v>
      </c>
      <c r="C62" s="5">
        <v>1029834867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5">
        <v>1533486141</v>
      </c>
      <c r="N62" s="5">
        <v>2004725086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4">
        <v>98707389</v>
      </c>
      <c r="Y62" s="5">
        <v>38465841</v>
      </c>
      <c r="AA62" t="s">
        <v>15</v>
      </c>
      <c r="AB62" s="3">
        <v>2</v>
      </c>
      <c r="AC62" s="5">
        <v>205321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5">
        <v>344641</v>
      </c>
      <c r="AN62" s="5">
        <v>459987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4">
        <v>21014</v>
      </c>
      <c r="AY62" s="5">
        <v>8380</v>
      </c>
    </row>
    <row r="63" spans="1:51" x14ac:dyDescent="0.25">
      <c r="A63" t="s">
        <v>16</v>
      </c>
      <c r="B63" s="3">
        <v>0</v>
      </c>
      <c r="C63" s="5">
        <v>1182728288</v>
      </c>
      <c r="D63" s="6">
        <v>0</v>
      </c>
      <c r="E63" s="6">
        <v>27066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5">
        <v>1005938305</v>
      </c>
      <c r="N63" s="5">
        <v>1140646881</v>
      </c>
      <c r="O63" s="6">
        <v>59826</v>
      </c>
      <c r="P63" s="6">
        <v>0</v>
      </c>
      <c r="Q63" s="6">
        <v>5882</v>
      </c>
      <c r="R63" s="6">
        <v>71507</v>
      </c>
      <c r="S63" s="6">
        <v>0</v>
      </c>
      <c r="T63" s="6">
        <v>0</v>
      </c>
      <c r="U63" s="6">
        <v>0</v>
      </c>
      <c r="V63" s="6">
        <v>0</v>
      </c>
      <c r="W63" s="6">
        <v>1974</v>
      </c>
      <c r="X63" s="4">
        <v>12723198</v>
      </c>
      <c r="Y63" s="5">
        <v>20442328</v>
      </c>
      <c r="AA63" t="s">
        <v>16</v>
      </c>
      <c r="AB63" s="3">
        <v>0</v>
      </c>
      <c r="AC63" s="5">
        <v>259463</v>
      </c>
      <c r="AD63" s="6">
        <v>0</v>
      </c>
      <c r="AE63" s="6">
        <v>19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5">
        <v>228396</v>
      </c>
      <c r="AN63" s="5">
        <v>272537</v>
      </c>
      <c r="AO63" s="6">
        <v>20</v>
      </c>
      <c r="AP63" s="6">
        <v>0</v>
      </c>
      <c r="AQ63" s="6">
        <v>6</v>
      </c>
      <c r="AR63" s="6">
        <v>47</v>
      </c>
      <c r="AS63" s="6">
        <v>0</v>
      </c>
      <c r="AT63" s="6">
        <v>0</v>
      </c>
      <c r="AU63" s="6">
        <v>0</v>
      </c>
      <c r="AV63" s="6">
        <v>0</v>
      </c>
      <c r="AW63" s="6">
        <v>3</v>
      </c>
      <c r="AX63" s="4">
        <v>3194</v>
      </c>
      <c r="AY63" s="5">
        <v>4333</v>
      </c>
    </row>
    <row r="65" spans="1:54" ht="21" x14ac:dyDescent="0.35">
      <c r="A65" s="14" t="s">
        <v>27</v>
      </c>
      <c r="F65" s="14" t="s">
        <v>26</v>
      </c>
      <c r="AA65" s="14" t="s">
        <v>27</v>
      </c>
      <c r="AF65" s="14" t="s">
        <v>35</v>
      </c>
      <c r="AZ65" s="6"/>
      <c r="BA65" s="6"/>
      <c r="BB65" s="6"/>
    </row>
    <row r="66" spans="1:54" x14ac:dyDescent="0.25">
      <c r="AZ66" s="6"/>
      <c r="BA66" s="6"/>
      <c r="BB66" s="6"/>
    </row>
    <row r="67" spans="1:54" x14ac:dyDescent="0.25">
      <c r="B67" s="1" t="s">
        <v>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8" t="s">
        <v>23</v>
      </c>
      <c r="N67" s="8"/>
      <c r="O67" s="1"/>
      <c r="P67" s="1"/>
      <c r="Q67" s="1"/>
      <c r="R67" s="1"/>
      <c r="S67" s="1"/>
      <c r="T67" s="1"/>
      <c r="U67" s="1"/>
      <c r="V67" s="1"/>
      <c r="W67" s="1"/>
      <c r="X67" s="9" t="s">
        <v>24</v>
      </c>
      <c r="Y67" s="8" t="s">
        <v>25</v>
      </c>
      <c r="AB67" s="1" t="s">
        <v>23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8" t="s">
        <v>23</v>
      </c>
      <c r="AN67" s="8"/>
      <c r="AO67" s="1"/>
      <c r="AP67" s="1"/>
      <c r="AQ67" s="1"/>
      <c r="AR67" s="1"/>
      <c r="AS67" s="1"/>
      <c r="AT67" s="1"/>
      <c r="AU67" s="1"/>
      <c r="AV67" s="1"/>
      <c r="AW67" s="1"/>
      <c r="AX67" s="9" t="s">
        <v>24</v>
      </c>
      <c r="AY67" s="8" t="s">
        <v>25</v>
      </c>
      <c r="AZ67" s="7"/>
      <c r="BA67" s="6"/>
      <c r="BB67" s="6"/>
    </row>
    <row r="68" spans="1:54" x14ac:dyDescent="0.25">
      <c r="A68" t="s">
        <v>1</v>
      </c>
      <c r="B68" s="5"/>
      <c r="C68" s="5"/>
      <c r="D68" s="6"/>
      <c r="E68" s="6"/>
      <c r="F68" s="6"/>
      <c r="G68" s="6">
        <f t="shared" ref="G68:T68" si="0">G48/G24</f>
        <v>0</v>
      </c>
      <c r="H68" s="6">
        <f t="shared" si="0"/>
        <v>0.3736962352239992</v>
      </c>
      <c r="I68" s="6"/>
      <c r="J68" s="6">
        <f t="shared" si="0"/>
        <v>0</v>
      </c>
      <c r="K68" s="6"/>
      <c r="L68" s="6"/>
      <c r="M68" s="5">
        <f t="shared" si="0"/>
        <v>130544.37189520245</v>
      </c>
      <c r="N68" s="5"/>
      <c r="O68" s="6"/>
      <c r="P68" s="6"/>
      <c r="Q68" s="6"/>
      <c r="R68" s="6">
        <f t="shared" si="0"/>
        <v>0</v>
      </c>
      <c r="S68" s="6">
        <f t="shared" si="0"/>
        <v>0</v>
      </c>
      <c r="T68" s="6">
        <f t="shared" si="0"/>
        <v>0</v>
      </c>
      <c r="U68" s="6"/>
      <c r="V68" s="6"/>
      <c r="W68" s="6"/>
      <c r="X68" s="4"/>
      <c r="Y68" s="5"/>
      <c r="AA68" t="s">
        <v>1</v>
      </c>
      <c r="AB68" s="5"/>
      <c r="AC68" s="5"/>
      <c r="AD68" s="6"/>
      <c r="AE68" s="6"/>
      <c r="AF68" s="6"/>
      <c r="AG68" s="6">
        <f t="shared" ref="AG68:AY68" si="1">AG48/AG24</f>
        <v>0</v>
      </c>
      <c r="AH68" s="6">
        <f t="shared" si="1"/>
        <v>3.973378364954803E-4</v>
      </c>
      <c r="AI68" s="6"/>
      <c r="AJ68" s="6">
        <f t="shared" ref="AJ68:AY68" si="2">AJ48/AJ24</f>
        <v>0</v>
      </c>
      <c r="AK68" s="6"/>
      <c r="AL68" s="6"/>
      <c r="AM68" s="18">
        <f t="shared" ref="AM68:AY68" si="3">AM48/AM24</f>
        <v>32.105052739026881</v>
      </c>
      <c r="AN68" s="18"/>
      <c r="AO68" s="6"/>
      <c r="AP68" s="6"/>
      <c r="AQ68" s="6"/>
      <c r="AR68" s="6">
        <f t="shared" ref="AR68:AY68" si="4">AR48/AR24</f>
        <v>0</v>
      </c>
      <c r="AS68" s="6">
        <f t="shared" si="4"/>
        <v>0</v>
      </c>
      <c r="AT68" s="6">
        <f t="shared" si="4"/>
        <v>0</v>
      </c>
      <c r="AU68" s="6"/>
      <c r="AV68" s="6"/>
      <c r="AW68" s="6"/>
      <c r="AX68" s="4"/>
      <c r="AY68" s="5"/>
      <c r="AZ68" s="6"/>
      <c r="BA68" s="6"/>
      <c r="BB68" s="6"/>
    </row>
    <row r="69" spans="1:54" x14ac:dyDescent="0.25">
      <c r="A69" t="s">
        <v>2</v>
      </c>
      <c r="B69" s="5"/>
      <c r="C69" s="5"/>
      <c r="D69" s="6"/>
      <c r="E69" s="6"/>
      <c r="F69" s="6">
        <f t="shared" ref="F69:U69" si="5">F49/F25</f>
        <v>0</v>
      </c>
      <c r="G69" s="6">
        <f t="shared" si="5"/>
        <v>0</v>
      </c>
      <c r="H69" s="6">
        <f t="shared" si="5"/>
        <v>0</v>
      </c>
      <c r="I69" s="6">
        <f t="shared" si="5"/>
        <v>0</v>
      </c>
      <c r="J69" s="6">
        <f t="shared" si="5"/>
        <v>0</v>
      </c>
      <c r="K69" s="6">
        <f t="shared" si="5"/>
        <v>0</v>
      </c>
      <c r="L69" s="6">
        <f t="shared" si="5"/>
        <v>0</v>
      </c>
      <c r="M69" s="5">
        <f t="shared" si="5"/>
        <v>101435.4275047619</v>
      </c>
      <c r="N69" s="5">
        <f t="shared" si="5"/>
        <v>117622.37118575476</v>
      </c>
      <c r="O69" s="6">
        <f t="shared" si="5"/>
        <v>0</v>
      </c>
      <c r="P69" s="6">
        <f t="shared" si="5"/>
        <v>0</v>
      </c>
      <c r="Q69" s="6">
        <f t="shared" si="5"/>
        <v>0</v>
      </c>
      <c r="R69" s="6">
        <f t="shared" si="5"/>
        <v>0</v>
      </c>
      <c r="S69" s="6">
        <f t="shared" si="5"/>
        <v>0</v>
      </c>
      <c r="T69" s="6">
        <f t="shared" si="5"/>
        <v>0</v>
      </c>
      <c r="U69" s="6">
        <f t="shared" si="5"/>
        <v>0</v>
      </c>
      <c r="V69" s="6"/>
      <c r="W69" s="6"/>
      <c r="X69" s="4"/>
      <c r="Y69" s="5"/>
      <c r="AA69" t="s">
        <v>2</v>
      </c>
      <c r="AB69" s="5"/>
      <c r="AC69" s="5"/>
      <c r="AD69" s="6"/>
      <c r="AE69" s="6"/>
      <c r="AF69" s="6">
        <f t="shared" ref="AF69:AY69" si="6">AF49/AF25</f>
        <v>0</v>
      </c>
      <c r="AG69" s="6">
        <f t="shared" si="6"/>
        <v>0</v>
      </c>
      <c r="AH69" s="6">
        <f t="shared" si="6"/>
        <v>0</v>
      </c>
      <c r="AI69" s="6">
        <f t="shared" si="6"/>
        <v>0</v>
      </c>
      <c r="AJ69" s="6">
        <f t="shared" si="6"/>
        <v>0</v>
      </c>
      <c r="AK69" s="6">
        <f t="shared" si="6"/>
        <v>0</v>
      </c>
      <c r="AL69" s="6">
        <f t="shared" si="6"/>
        <v>0</v>
      </c>
      <c r="AM69" s="18">
        <f t="shared" si="6"/>
        <v>25.226285714285716</v>
      </c>
      <c r="AN69" s="18">
        <f t="shared" si="6"/>
        <v>28.690327802509106</v>
      </c>
      <c r="AO69" s="6">
        <f t="shared" si="6"/>
        <v>0</v>
      </c>
      <c r="AP69" s="6">
        <f t="shared" si="6"/>
        <v>0</v>
      </c>
      <c r="AQ69" s="6">
        <f t="shared" si="6"/>
        <v>0</v>
      </c>
      <c r="AR69" s="6">
        <f t="shared" si="6"/>
        <v>0</v>
      </c>
      <c r="AS69" s="6">
        <f t="shared" si="6"/>
        <v>0</v>
      </c>
      <c r="AT69" s="6">
        <f t="shared" si="6"/>
        <v>0</v>
      </c>
      <c r="AU69" s="6">
        <f t="shared" si="6"/>
        <v>0</v>
      </c>
      <c r="AV69" s="6"/>
      <c r="AW69" s="6"/>
      <c r="AX69" s="4"/>
      <c r="AY69" s="5"/>
      <c r="AZ69" s="6"/>
      <c r="BA69" s="6"/>
      <c r="BB69" s="6"/>
    </row>
    <row r="70" spans="1:54" x14ac:dyDescent="0.25">
      <c r="A70" t="s">
        <v>3</v>
      </c>
      <c r="B70" s="5"/>
      <c r="C70" s="5">
        <f t="shared" ref="C70:U70" si="7">C50/C26</f>
        <v>135540.04809149785</v>
      </c>
      <c r="D70" s="6">
        <f t="shared" si="7"/>
        <v>0</v>
      </c>
      <c r="E70" s="6">
        <f t="shared" si="7"/>
        <v>0</v>
      </c>
      <c r="F70" s="6">
        <f t="shared" si="7"/>
        <v>75.849071832122675</v>
      </c>
      <c r="G70" s="6">
        <f t="shared" si="7"/>
        <v>0</v>
      </c>
      <c r="H70" s="6">
        <f t="shared" si="7"/>
        <v>0</v>
      </c>
      <c r="I70" s="6">
        <f t="shared" si="7"/>
        <v>0.77442422449080239</v>
      </c>
      <c r="J70" s="6">
        <f t="shared" si="7"/>
        <v>0</v>
      </c>
      <c r="K70" s="6">
        <f t="shared" si="7"/>
        <v>0</v>
      </c>
      <c r="L70" s="6">
        <f t="shared" si="7"/>
        <v>0</v>
      </c>
      <c r="M70" s="5">
        <f t="shared" si="7"/>
        <v>114540.60167591172</v>
      </c>
      <c r="N70" s="5">
        <f t="shared" si="7"/>
        <v>106730.37297126951</v>
      </c>
      <c r="O70" s="6">
        <f t="shared" si="7"/>
        <v>0</v>
      </c>
      <c r="P70" s="6">
        <f t="shared" si="7"/>
        <v>0</v>
      </c>
      <c r="Q70" s="6">
        <f t="shared" si="7"/>
        <v>0</v>
      </c>
      <c r="R70" s="6">
        <f t="shared" si="7"/>
        <v>0</v>
      </c>
      <c r="S70" s="6">
        <f t="shared" si="7"/>
        <v>0</v>
      </c>
      <c r="T70" s="6">
        <f t="shared" si="7"/>
        <v>0</v>
      </c>
      <c r="U70" s="6">
        <f t="shared" si="7"/>
        <v>0</v>
      </c>
      <c r="V70" s="6"/>
      <c r="W70" s="6"/>
      <c r="X70" s="4"/>
      <c r="Y70" s="5"/>
      <c r="AA70" t="s">
        <v>3</v>
      </c>
      <c r="AB70" s="5"/>
      <c r="AC70" s="18">
        <f>AC50/AC26</f>
        <v>32.088673005374119</v>
      </c>
      <c r="AD70" s="6">
        <f t="shared" ref="AC70:AY70" si="8">AD50/AD26</f>
        <v>0</v>
      </c>
      <c r="AE70" s="6">
        <f t="shared" si="8"/>
        <v>0</v>
      </c>
      <c r="AF70" s="6">
        <f t="shared" si="8"/>
        <v>8.1719128329297824E-3</v>
      </c>
      <c r="AG70" s="6">
        <f t="shared" si="8"/>
        <v>0</v>
      </c>
      <c r="AH70" s="6">
        <f t="shared" si="8"/>
        <v>0</v>
      </c>
      <c r="AI70" s="6">
        <f t="shared" si="8"/>
        <v>5.9180352123095132E-4</v>
      </c>
      <c r="AJ70" s="6">
        <f t="shared" si="8"/>
        <v>0</v>
      </c>
      <c r="AK70" s="6">
        <f t="shared" si="8"/>
        <v>0</v>
      </c>
      <c r="AL70" s="6">
        <f t="shared" si="8"/>
        <v>0</v>
      </c>
      <c r="AM70" s="18">
        <f t="shared" si="8"/>
        <v>28.342322672016994</v>
      </c>
      <c r="AN70" s="18">
        <f t="shared" si="8"/>
        <v>28.316665791270548</v>
      </c>
      <c r="AO70" s="6">
        <f t="shared" si="8"/>
        <v>0</v>
      </c>
      <c r="AP70" s="6">
        <f t="shared" si="8"/>
        <v>0</v>
      </c>
      <c r="AQ70" s="6">
        <f t="shared" si="8"/>
        <v>0</v>
      </c>
      <c r="AR70" s="6">
        <f t="shared" si="8"/>
        <v>0</v>
      </c>
      <c r="AS70" s="6">
        <f t="shared" si="8"/>
        <v>0</v>
      </c>
      <c r="AT70" s="6">
        <f t="shared" si="8"/>
        <v>0</v>
      </c>
      <c r="AU70" s="6">
        <f t="shared" si="8"/>
        <v>0</v>
      </c>
      <c r="AV70" s="6"/>
      <c r="AW70" s="6"/>
      <c r="AX70" s="4"/>
      <c r="AY70" s="5"/>
      <c r="AZ70" s="6"/>
      <c r="BA70" s="6"/>
      <c r="BB70" s="6"/>
    </row>
    <row r="71" spans="1:54" x14ac:dyDescent="0.25">
      <c r="A71" t="s">
        <v>4</v>
      </c>
      <c r="B71" s="5"/>
      <c r="C71" s="5">
        <f t="shared" ref="C71:V71" si="9">C51/C27</f>
        <v>118444.16480732957</v>
      </c>
      <c r="D71" s="6">
        <f t="shared" si="9"/>
        <v>0</v>
      </c>
      <c r="E71" s="6">
        <f t="shared" si="9"/>
        <v>4.9798611479145691</v>
      </c>
      <c r="F71" s="6">
        <f t="shared" si="9"/>
        <v>0</v>
      </c>
      <c r="G71" s="6">
        <f t="shared" si="9"/>
        <v>0</v>
      </c>
      <c r="H71" s="6">
        <f t="shared" si="9"/>
        <v>0</v>
      </c>
      <c r="I71" s="6">
        <f t="shared" si="9"/>
        <v>0</v>
      </c>
      <c r="J71" s="15">
        <f t="shared" si="9"/>
        <v>0</v>
      </c>
      <c r="K71" s="6">
        <f t="shared" si="9"/>
        <v>0</v>
      </c>
      <c r="L71" s="6">
        <f t="shared" si="9"/>
        <v>0</v>
      </c>
      <c r="M71" s="5">
        <f t="shared" si="9"/>
        <v>127348.35941881214</v>
      </c>
      <c r="N71" s="5">
        <f t="shared" si="9"/>
        <v>120672.64964704633</v>
      </c>
      <c r="O71" s="6">
        <f t="shared" si="9"/>
        <v>0</v>
      </c>
      <c r="P71" s="16">
        <f t="shared" si="9"/>
        <v>8.3745488571046647E-2</v>
      </c>
      <c r="Q71" s="6">
        <f t="shared" si="9"/>
        <v>0</v>
      </c>
      <c r="R71" s="6">
        <f t="shared" si="9"/>
        <v>0</v>
      </c>
      <c r="S71" s="6">
        <f t="shared" si="9"/>
        <v>0.37316970399241545</v>
      </c>
      <c r="T71" s="6">
        <f t="shared" si="9"/>
        <v>4.2860120908901393</v>
      </c>
      <c r="U71" s="6">
        <f t="shared" si="9"/>
        <v>0.45570410445820109</v>
      </c>
      <c r="V71" s="6">
        <f t="shared" si="9"/>
        <v>0</v>
      </c>
      <c r="W71" s="6"/>
      <c r="X71" s="4"/>
      <c r="Y71" s="5"/>
      <c r="AA71" t="s">
        <v>4</v>
      </c>
      <c r="AB71" s="5"/>
      <c r="AC71" s="18">
        <f>AC51/AC27</f>
        <v>29.683158178388574</v>
      </c>
      <c r="AD71" s="6">
        <f t="shared" ref="AC71:AY71" si="10">AD51/AD27</f>
        <v>0</v>
      </c>
      <c r="AE71" s="6">
        <f t="shared" si="10"/>
        <v>2.7558429169537335E-3</v>
      </c>
      <c r="AF71" s="6">
        <f t="shared" si="10"/>
        <v>0</v>
      </c>
      <c r="AG71" s="6">
        <f t="shared" si="10"/>
        <v>0</v>
      </c>
      <c r="AH71" s="6">
        <f t="shared" si="10"/>
        <v>0</v>
      </c>
      <c r="AI71" s="6">
        <f t="shared" si="10"/>
        <v>0</v>
      </c>
      <c r="AJ71" s="15">
        <f t="shared" si="10"/>
        <v>0</v>
      </c>
      <c r="AK71" s="6">
        <f t="shared" si="10"/>
        <v>0</v>
      </c>
      <c r="AL71" s="6">
        <f t="shared" si="10"/>
        <v>0</v>
      </c>
      <c r="AM71" s="18">
        <f t="shared" si="10"/>
        <v>32.460158042314553</v>
      </c>
      <c r="AN71" s="18">
        <f t="shared" si="10"/>
        <v>29.551456929037737</v>
      </c>
      <c r="AO71" s="6">
        <f t="shared" si="10"/>
        <v>0</v>
      </c>
      <c r="AP71" s="16">
        <f t="shared" si="10"/>
        <v>1.3367196898810319E-4</v>
      </c>
      <c r="AQ71" s="6">
        <f t="shared" si="10"/>
        <v>0</v>
      </c>
      <c r="AR71" s="6">
        <f t="shared" si="10"/>
        <v>0</v>
      </c>
      <c r="AS71" s="6">
        <f t="shared" si="10"/>
        <v>4.7403349836721794E-4</v>
      </c>
      <c r="AT71" s="6">
        <f t="shared" si="10"/>
        <v>3.1269543464665416E-3</v>
      </c>
      <c r="AU71" s="6">
        <f t="shared" si="10"/>
        <v>3.1212609894397338E-4</v>
      </c>
      <c r="AV71" s="6">
        <f t="shared" si="10"/>
        <v>0</v>
      </c>
      <c r="AW71" s="6"/>
      <c r="AX71" s="4"/>
      <c r="AY71" s="5"/>
      <c r="AZ71" s="6"/>
      <c r="BA71" s="6"/>
      <c r="BB71" s="6"/>
    </row>
    <row r="72" spans="1:54" x14ac:dyDescent="0.25">
      <c r="A72" t="s">
        <v>5</v>
      </c>
      <c r="B72" s="5">
        <f t="shared" ref="B72:X72" si="11">B52/B28</f>
        <v>75348.468983721948</v>
      </c>
      <c r="C72" s="5">
        <f t="shared" si="11"/>
        <v>137999.69777412346</v>
      </c>
      <c r="D72" s="6">
        <f t="shared" si="11"/>
        <v>0</v>
      </c>
      <c r="E72" s="6">
        <f t="shared" si="11"/>
        <v>0</v>
      </c>
      <c r="F72" s="15">
        <f t="shared" si="11"/>
        <v>0</v>
      </c>
      <c r="G72" s="6">
        <f t="shared" si="11"/>
        <v>0</v>
      </c>
      <c r="H72" s="6">
        <f t="shared" si="11"/>
        <v>0</v>
      </c>
      <c r="I72" s="6">
        <f t="shared" si="11"/>
        <v>0</v>
      </c>
      <c r="J72" s="6">
        <f t="shared" si="11"/>
        <v>0</v>
      </c>
      <c r="K72" s="6">
        <f t="shared" si="11"/>
        <v>0</v>
      </c>
      <c r="L72" s="6">
        <f t="shared" si="11"/>
        <v>3.1754488784698172E-2</v>
      </c>
      <c r="M72" s="5">
        <f t="shared" si="11"/>
        <v>126701.72567244782</v>
      </c>
      <c r="N72" s="5">
        <f t="shared" si="11"/>
        <v>136351.66233127494</v>
      </c>
      <c r="O72" s="6">
        <f t="shared" si="11"/>
        <v>0</v>
      </c>
      <c r="P72" s="6">
        <f t="shared" si="11"/>
        <v>0</v>
      </c>
      <c r="Q72" s="6">
        <f t="shared" si="11"/>
        <v>0</v>
      </c>
      <c r="R72" s="6">
        <f t="shared" si="11"/>
        <v>0</v>
      </c>
      <c r="S72" s="6">
        <f t="shared" si="11"/>
        <v>0</v>
      </c>
      <c r="T72" s="6">
        <f t="shared" si="11"/>
        <v>0</v>
      </c>
      <c r="U72" s="6">
        <f t="shared" si="11"/>
        <v>0</v>
      </c>
      <c r="V72" s="6">
        <f t="shared" si="11"/>
        <v>0</v>
      </c>
      <c r="W72" s="6">
        <f t="shared" si="11"/>
        <v>0</v>
      </c>
      <c r="X72" s="4">
        <f t="shared" si="11"/>
        <v>150501.08663758921</v>
      </c>
      <c r="Y72" s="5"/>
      <c r="AA72" t="s">
        <v>5</v>
      </c>
      <c r="AB72" s="18">
        <f>AB52/AB28</f>
        <v>26.082446106467224</v>
      </c>
      <c r="AC72" s="18">
        <f>AC52/AC28</f>
        <v>34.652845480707114</v>
      </c>
      <c r="AD72" s="6">
        <f t="shared" ref="AB72:AY72" si="12">AD52/AD28</f>
        <v>0</v>
      </c>
      <c r="AE72" s="6">
        <f t="shared" si="12"/>
        <v>0</v>
      </c>
      <c r="AF72" s="15">
        <f t="shared" si="12"/>
        <v>0</v>
      </c>
      <c r="AG72" s="6">
        <f t="shared" si="12"/>
        <v>0</v>
      </c>
      <c r="AH72" s="6">
        <f t="shared" si="12"/>
        <v>0</v>
      </c>
      <c r="AI72" s="6">
        <f t="shared" si="12"/>
        <v>0</v>
      </c>
      <c r="AJ72" s="6">
        <f t="shared" si="12"/>
        <v>0</v>
      </c>
      <c r="AK72" s="6">
        <f t="shared" si="12"/>
        <v>0</v>
      </c>
      <c r="AL72" s="6">
        <f t="shared" si="12"/>
        <v>5.3279343598486864E-5</v>
      </c>
      <c r="AM72" s="18">
        <f t="shared" si="12"/>
        <v>32.273704434520717</v>
      </c>
      <c r="AN72" s="18">
        <f t="shared" si="12"/>
        <v>35.500901688616864</v>
      </c>
      <c r="AO72" s="6">
        <f t="shared" si="12"/>
        <v>0</v>
      </c>
      <c r="AP72" s="6">
        <f t="shared" si="12"/>
        <v>0</v>
      </c>
      <c r="AQ72" s="6">
        <f t="shared" si="12"/>
        <v>0</v>
      </c>
      <c r="AR72" s="6">
        <f t="shared" si="12"/>
        <v>0</v>
      </c>
      <c r="AS72" s="6">
        <f t="shared" si="12"/>
        <v>0</v>
      </c>
      <c r="AT72" s="6">
        <f t="shared" si="12"/>
        <v>0</v>
      </c>
      <c r="AU72" s="6">
        <f t="shared" si="12"/>
        <v>0</v>
      </c>
      <c r="AV72" s="6">
        <f t="shared" si="12"/>
        <v>0</v>
      </c>
      <c r="AW72" s="6">
        <f t="shared" si="12"/>
        <v>0</v>
      </c>
      <c r="AX72" s="20">
        <f t="shared" si="12"/>
        <v>40.375594766058683</v>
      </c>
      <c r="AY72" s="18"/>
      <c r="AZ72" s="6"/>
      <c r="BA72" s="6"/>
      <c r="BB72" s="6"/>
    </row>
    <row r="73" spans="1:54" x14ac:dyDescent="0.25">
      <c r="A73" t="s">
        <v>6</v>
      </c>
      <c r="B73" s="5">
        <f t="shared" ref="B73:Y73" si="13">B53/B29</f>
        <v>65828.645234684416</v>
      </c>
      <c r="C73" s="5">
        <f t="shared" si="13"/>
        <v>133185.12908201254</v>
      </c>
      <c r="D73" s="6">
        <f t="shared" si="13"/>
        <v>2.9101768356950462E-2</v>
      </c>
      <c r="E73" s="6">
        <f t="shared" si="13"/>
        <v>0.1182562620423892</v>
      </c>
      <c r="F73" s="6">
        <f t="shared" si="13"/>
        <v>0</v>
      </c>
      <c r="G73" s="15">
        <f t="shared" si="13"/>
        <v>0</v>
      </c>
      <c r="H73" s="6">
        <f t="shared" si="13"/>
        <v>0</v>
      </c>
      <c r="I73" s="6">
        <f t="shared" si="13"/>
        <v>0</v>
      </c>
      <c r="J73" s="6">
        <f t="shared" si="13"/>
        <v>0</v>
      </c>
      <c r="K73" s="15">
        <f t="shared" si="13"/>
        <v>0</v>
      </c>
      <c r="L73" s="6">
        <f t="shared" si="13"/>
        <v>0</v>
      </c>
      <c r="M73" s="5">
        <f t="shared" si="13"/>
        <v>141020.32444185184</v>
      </c>
      <c r="N73" s="5">
        <f t="shared" si="13"/>
        <v>112855.91934336525</v>
      </c>
      <c r="O73" s="6">
        <f t="shared" si="13"/>
        <v>2.9638016438952697</v>
      </c>
      <c r="P73" s="6">
        <f t="shared" si="13"/>
        <v>0</v>
      </c>
      <c r="Q73" s="6">
        <f t="shared" si="13"/>
        <v>0</v>
      </c>
      <c r="R73" s="6">
        <f t="shared" si="13"/>
        <v>0</v>
      </c>
      <c r="S73" s="6">
        <f t="shared" si="13"/>
        <v>0</v>
      </c>
      <c r="T73" s="16">
        <f t="shared" si="13"/>
        <v>0</v>
      </c>
      <c r="U73" s="6">
        <f t="shared" si="13"/>
        <v>0</v>
      </c>
      <c r="V73" s="6">
        <f t="shared" si="13"/>
        <v>0</v>
      </c>
      <c r="W73" s="6">
        <f t="shared" si="13"/>
        <v>0</v>
      </c>
      <c r="X73" s="4">
        <f t="shared" si="13"/>
        <v>128937.27538448466</v>
      </c>
      <c r="Y73" s="5">
        <f t="shared" si="13"/>
        <v>91710.464796961736</v>
      </c>
      <c r="AA73" t="s">
        <v>6</v>
      </c>
      <c r="AB73" s="18">
        <f>AB53/AB29</f>
        <v>22.629392432796831</v>
      </c>
      <c r="AC73" s="18">
        <f>AC53/AC29</f>
        <v>33.747739602169979</v>
      </c>
      <c r="AD73" s="6">
        <f t="shared" ref="AD73:AY73" si="14">AD53/AD29</f>
        <v>5.8554865909357071E-5</v>
      </c>
      <c r="AE73" s="6">
        <f t="shared" si="14"/>
        <v>1.9267822736030829E-4</v>
      </c>
      <c r="AF73" s="6">
        <f t="shared" si="14"/>
        <v>0</v>
      </c>
      <c r="AG73" s="15">
        <f t="shared" si="14"/>
        <v>0</v>
      </c>
      <c r="AH73" s="6">
        <f t="shared" si="14"/>
        <v>0</v>
      </c>
      <c r="AI73" s="6">
        <f t="shared" si="14"/>
        <v>0</v>
      </c>
      <c r="AJ73" s="6">
        <f t="shared" si="14"/>
        <v>0</v>
      </c>
      <c r="AK73" s="15">
        <f t="shared" si="14"/>
        <v>0</v>
      </c>
      <c r="AL73" s="6">
        <f t="shared" si="14"/>
        <v>0</v>
      </c>
      <c r="AM73" s="18">
        <f t="shared" si="14"/>
        <v>35.510844779127112</v>
      </c>
      <c r="AN73" s="18">
        <f t="shared" si="14"/>
        <v>28.479015047879617</v>
      </c>
      <c r="AO73" s="6">
        <f t="shared" si="14"/>
        <v>1.8507430188884656E-3</v>
      </c>
      <c r="AP73" s="6">
        <f t="shared" si="14"/>
        <v>0</v>
      </c>
      <c r="AQ73" s="6">
        <f t="shared" si="14"/>
        <v>0</v>
      </c>
      <c r="AR73" s="6">
        <f t="shared" si="14"/>
        <v>0</v>
      </c>
      <c r="AS73" s="6">
        <f t="shared" si="14"/>
        <v>0</v>
      </c>
      <c r="AT73" s="16">
        <f t="shared" si="14"/>
        <v>0</v>
      </c>
      <c r="AU73" s="6">
        <f t="shared" si="14"/>
        <v>0</v>
      </c>
      <c r="AV73" s="6">
        <f t="shared" si="14"/>
        <v>0</v>
      </c>
      <c r="AW73" s="6">
        <f t="shared" si="14"/>
        <v>0</v>
      </c>
      <c r="AX73" s="20">
        <f t="shared" si="14"/>
        <v>36.086753335032711</v>
      </c>
      <c r="AY73" s="18">
        <f t="shared" si="14"/>
        <v>21.846333625474731</v>
      </c>
      <c r="AZ73" s="6"/>
      <c r="BA73" s="6"/>
      <c r="BB73" s="6"/>
    </row>
    <row r="74" spans="1:54" x14ac:dyDescent="0.25">
      <c r="A74" t="s">
        <v>7</v>
      </c>
      <c r="B74" s="5">
        <f t="shared" ref="B74:X74" si="15">B54/B30</f>
        <v>83081.185205554793</v>
      </c>
      <c r="C74" s="5">
        <f t="shared" si="15"/>
        <v>153356.02213620418</v>
      </c>
      <c r="D74" s="6">
        <f t="shared" si="15"/>
        <v>2.5246812011517895E-2</v>
      </c>
      <c r="E74" s="6">
        <f t="shared" si="15"/>
        <v>3.9897039897039896E-2</v>
      </c>
      <c r="F74" s="6">
        <f t="shared" si="15"/>
        <v>0</v>
      </c>
      <c r="G74" s="6">
        <f t="shared" si="15"/>
        <v>0</v>
      </c>
      <c r="H74" s="6">
        <f t="shared" si="15"/>
        <v>0</v>
      </c>
      <c r="I74" s="6">
        <f t="shared" si="15"/>
        <v>5.4465621230398069</v>
      </c>
      <c r="J74" s="6">
        <f t="shared" si="15"/>
        <v>8.8150576082638057E-2</v>
      </c>
      <c r="K74" s="6">
        <f t="shared" si="15"/>
        <v>0</v>
      </c>
      <c r="L74" s="6">
        <f t="shared" si="15"/>
        <v>0</v>
      </c>
      <c r="M74" s="5">
        <f t="shared" si="15"/>
        <v>121406.06734791126</v>
      </c>
      <c r="N74" s="5">
        <f t="shared" si="15"/>
        <v>122866.61368725763</v>
      </c>
      <c r="O74" s="6">
        <f t="shared" si="15"/>
        <v>0</v>
      </c>
      <c r="P74" s="6">
        <f t="shared" si="15"/>
        <v>0</v>
      </c>
      <c r="Q74" s="6">
        <f t="shared" si="15"/>
        <v>0</v>
      </c>
      <c r="R74" s="6">
        <f t="shared" si="15"/>
        <v>0</v>
      </c>
      <c r="S74" s="6">
        <f t="shared" si="15"/>
        <v>0</v>
      </c>
      <c r="T74" s="6">
        <f t="shared" si="15"/>
        <v>0</v>
      </c>
      <c r="U74" s="6">
        <f t="shared" si="15"/>
        <v>0</v>
      </c>
      <c r="V74" s="6">
        <f t="shared" si="15"/>
        <v>0</v>
      </c>
      <c r="W74" s="6">
        <f t="shared" si="15"/>
        <v>0</v>
      </c>
      <c r="X74" s="4">
        <f t="shared" si="15"/>
        <v>135857.59696494727</v>
      </c>
      <c r="Y74" s="5"/>
      <c r="AA74" t="s">
        <v>7</v>
      </c>
      <c r="AB74" s="18">
        <f>AB54/AB30</f>
        <v>27.031142582153169</v>
      </c>
      <c r="AC74" s="18">
        <f>AC54/AC30</f>
        <v>36.203943389379461</v>
      </c>
      <c r="AD74" s="6">
        <f t="shared" ref="AD74:AX74" si="16">AD54/AD30</f>
        <v>5.1419169066227893E-5</v>
      </c>
      <c r="AE74" s="6">
        <f t="shared" si="16"/>
        <v>5.1480051480051479E-5</v>
      </c>
      <c r="AF74" s="6">
        <f t="shared" si="16"/>
        <v>0</v>
      </c>
      <c r="AG74" s="6">
        <f t="shared" si="16"/>
        <v>0</v>
      </c>
      <c r="AH74" s="6">
        <f t="shared" si="16"/>
        <v>0</v>
      </c>
      <c r="AI74" s="6">
        <f t="shared" si="16"/>
        <v>1.2545235223160435E-3</v>
      </c>
      <c r="AJ74" s="6">
        <f t="shared" si="16"/>
        <v>1.4898688915375446E-4</v>
      </c>
      <c r="AK74" s="6">
        <f t="shared" si="16"/>
        <v>0</v>
      </c>
      <c r="AL74" s="6">
        <f t="shared" si="16"/>
        <v>0</v>
      </c>
      <c r="AM74" s="18">
        <f t="shared" si="16"/>
        <v>32.216762852755863</v>
      </c>
      <c r="AN74" s="18">
        <f t="shared" si="16"/>
        <v>31.88634005134087</v>
      </c>
      <c r="AO74" s="6">
        <f t="shared" si="16"/>
        <v>0</v>
      </c>
      <c r="AP74" s="6">
        <f t="shared" si="16"/>
        <v>0</v>
      </c>
      <c r="AQ74" s="6">
        <f t="shared" si="16"/>
        <v>0</v>
      </c>
      <c r="AR74" s="6">
        <f t="shared" si="16"/>
        <v>0</v>
      </c>
      <c r="AS74" s="6">
        <f t="shared" si="16"/>
        <v>0</v>
      </c>
      <c r="AT74" s="6">
        <f t="shared" si="16"/>
        <v>0</v>
      </c>
      <c r="AU74" s="6">
        <f t="shared" si="16"/>
        <v>0</v>
      </c>
      <c r="AV74" s="6">
        <f t="shared" si="16"/>
        <v>0</v>
      </c>
      <c r="AW74" s="6">
        <f t="shared" si="16"/>
        <v>0</v>
      </c>
      <c r="AX74" s="20">
        <f t="shared" si="16"/>
        <v>39.049871758335705</v>
      </c>
      <c r="AY74" s="18"/>
      <c r="AZ74" s="6"/>
      <c r="BA74" s="6"/>
      <c r="BB74" s="6"/>
    </row>
    <row r="75" spans="1:54" x14ac:dyDescent="0.25">
      <c r="A75" t="s">
        <v>8</v>
      </c>
      <c r="B75" s="5">
        <f t="shared" ref="B75:Y75" si="17">B55/B31</f>
        <v>91440.895853899303</v>
      </c>
      <c r="C75" s="5">
        <f t="shared" si="17"/>
        <v>147456.97493431423</v>
      </c>
      <c r="D75" s="6">
        <f t="shared" si="17"/>
        <v>0</v>
      </c>
      <c r="E75" s="6">
        <f t="shared" si="17"/>
        <v>0</v>
      </c>
      <c r="F75" s="6">
        <f t="shared" si="17"/>
        <v>3.3527592768791625</v>
      </c>
      <c r="G75" s="6">
        <f t="shared" si="17"/>
        <v>7.6817153535949645E-2</v>
      </c>
      <c r="H75" s="6">
        <f t="shared" si="17"/>
        <v>0</v>
      </c>
      <c r="I75" s="6">
        <f t="shared" si="17"/>
        <v>0</v>
      </c>
      <c r="J75" s="6">
        <f t="shared" si="17"/>
        <v>0.16857838025721236</v>
      </c>
      <c r="K75" s="6">
        <f t="shared" si="17"/>
        <v>0</v>
      </c>
      <c r="L75" s="6">
        <f t="shared" si="17"/>
        <v>0</v>
      </c>
      <c r="M75" s="5">
        <f t="shared" si="17"/>
        <v>131614.42332848837</v>
      </c>
      <c r="N75" s="5">
        <f t="shared" si="17"/>
        <v>122364.48142275779</v>
      </c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6">
        <f t="shared" si="17"/>
        <v>0</v>
      </c>
      <c r="T75" s="6">
        <f t="shared" si="17"/>
        <v>0</v>
      </c>
      <c r="U75" s="6">
        <f t="shared" si="17"/>
        <v>0</v>
      </c>
      <c r="V75" s="6">
        <f t="shared" si="17"/>
        <v>0</v>
      </c>
      <c r="W75" s="16">
        <f t="shared" si="17"/>
        <v>0</v>
      </c>
      <c r="X75" s="4">
        <f t="shared" si="17"/>
        <v>135297.77967150023</v>
      </c>
      <c r="Y75" s="5">
        <f t="shared" si="17"/>
        <v>105731.75091991705</v>
      </c>
      <c r="AA75" t="s">
        <v>8</v>
      </c>
      <c r="AB75" s="18">
        <f>AB55/AB31</f>
        <v>29.357601184600199</v>
      </c>
      <c r="AC75" s="18">
        <f>AC55/AC31</f>
        <v>36.397057277982135</v>
      </c>
      <c r="AD75" s="6">
        <f t="shared" ref="AD75:AY75" si="18">AD55/AD31</f>
        <v>0</v>
      </c>
      <c r="AE75" s="6">
        <f t="shared" si="18"/>
        <v>0</v>
      </c>
      <c r="AF75" s="6">
        <f t="shared" si="18"/>
        <v>1.8553758325404377E-3</v>
      </c>
      <c r="AG75" s="6">
        <f t="shared" si="18"/>
        <v>9.8357430903904796E-5</v>
      </c>
      <c r="AH75" s="6">
        <f t="shared" si="18"/>
        <v>0</v>
      </c>
      <c r="AI75" s="6">
        <f t="shared" si="18"/>
        <v>0</v>
      </c>
      <c r="AJ75" s="6">
        <f t="shared" si="18"/>
        <v>4.9654898455732659E-5</v>
      </c>
      <c r="AK75" s="6">
        <f t="shared" si="18"/>
        <v>0</v>
      </c>
      <c r="AL75" s="6">
        <f t="shared" si="18"/>
        <v>0</v>
      </c>
      <c r="AM75" s="18">
        <f t="shared" si="18"/>
        <v>34.240396594684384</v>
      </c>
      <c r="AN75" s="18">
        <f t="shared" si="18"/>
        <v>31.641773690608318</v>
      </c>
      <c r="AO75" s="6">
        <f t="shared" si="18"/>
        <v>0</v>
      </c>
      <c r="AP75" s="6">
        <f t="shared" si="18"/>
        <v>0</v>
      </c>
      <c r="AQ75" s="6">
        <f t="shared" si="18"/>
        <v>0</v>
      </c>
      <c r="AR75" s="6">
        <f t="shared" si="18"/>
        <v>0</v>
      </c>
      <c r="AS75" s="6">
        <f t="shared" si="18"/>
        <v>0</v>
      </c>
      <c r="AT75" s="6">
        <f t="shared" si="18"/>
        <v>0</v>
      </c>
      <c r="AU75" s="6">
        <f t="shared" si="18"/>
        <v>0</v>
      </c>
      <c r="AV75" s="6">
        <f t="shared" si="18"/>
        <v>0</v>
      </c>
      <c r="AW75" s="16">
        <f t="shared" si="18"/>
        <v>0</v>
      </c>
      <c r="AX75" s="20">
        <f t="shared" si="18"/>
        <v>38.016906054566697</v>
      </c>
      <c r="AY75" s="18">
        <f t="shared" si="18"/>
        <v>26.105840636917108</v>
      </c>
      <c r="AZ75" s="6"/>
      <c r="BA75" s="6"/>
      <c r="BB75" s="6"/>
    </row>
    <row r="76" spans="1:54" x14ac:dyDescent="0.25">
      <c r="A76" t="s">
        <v>9</v>
      </c>
      <c r="B76" s="3">
        <f t="shared" ref="B76:X76" si="19">B56/B32</f>
        <v>0</v>
      </c>
      <c r="C76" s="5">
        <f t="shared" si="19"/>
        <v>170704.34451038577</v>
      </c>
      <c r="D76" s="6">
        <f t="shared" si="19"/>
        <v>0</v>
      </c>
      <c r="E76" s="6">
        <f t="shared" si="19"/>
        <v>0</v>
      </c>
      <c r="F76" s="6">
        <f t="shared" si="19"/>
        <v>0</v>
      </c>
      <c r="G76" s="15">
        <f t="shared" si="19"/>
        <v>0</v>
      </c>
      <c r="H76" s="6">
        <f t="shared" si="19"/>
        <v>2.6894865525672371E-2</v>
      </c>
      <c r="I76" s="6">
        <f t="shared" si="19"/>
        <v>0</v>
      </c>
      <c r="J76" s="6">
        <f t="shared" si="19"/>
        <v>0</v>
      </c>
      <c r="K76" s="6">
        <f t="shared" si="19"/>
        <v>0</v>
      </c>
      <c r="L76" s="6">
        <f t="shared" si="19"/>
        <v>0</v>
      </c>
      <c r="M76" s="5">
        <f t="shared" si="19"/>
        <v>122518.09022721052</v>
      </c>
      <c r="N76" s="5">
        <f t="shared" si="19"/>
        <v>127770.32643019357</v>
      </c>
      <c r="O76" s="6">
        <f t="shared" si="19"/>
        <v>0</v>
      </c>
      <c r="P76" s="6">
        <f t="shared" si="19"/>
        <v>0</v>
      </c>
      <c r="Q76" s="6">
        <f t="shared" si="19"/>
        <v>0</v>
      </c>
      <c r="R76" s="6">
        <f t="shared" si="19"/>
        <v>0</v>
      </c>
      <c r="S76" s="6">
        <f t="shared" si="19"/>
        <v>0</v>
      </c>
      <c r="T76" s="6">
        <f t="shared" si="19"/>
        <v>0</v>
      </c>
      <c r="U76" s="16">
        <f t="shared" si="19"/>
        <v>0</v>
      </c>
      <c r="V76" s="6">
        <f t="shared" si="19"/>
        <v>0</v>
      </c>
      <c r="W76" s="6">
        <f t="shared" si="19"/>
        <v>0</v>
      </c>
      <c r="X76" s="4">
        <f t="shared" si="19"/>
        <v>134426.02400059445</v>
      </c>
      <c r="Y76" s="5"/>
      <c r="AA76" t="s">
        <v>9</v>
      </c>
      <c r="AB76" s="3">
        <f>AB56/AB32</f>
        <v>0</v>
      </c>
      <c r="AC76" s="18">
        <f>AC56/AC32</f>
        <v>41.430637982195847</v>
      </c>
      <c r="AD76" s="6">
        <f t="shared" ref="AD76:AX76" si="20">AD56/AD32</f>
        <v>0</v>
      </c>
      <c r="AE76" s="6">
        <f t="shared" si="20"/>
        <v>0</v>
      </c>
      <c r="AF76" s="6">
        <f t="shared" si="20"/>
        <v>0</v>
      </c>
      <c r="AG76" s="15">
        <f t="shared" si="20"/>
        <v>0</v>
      </c>
      <c r="AH76" s="6">
        <f t="shared" si="20"/>
        <v>5.0937245313773429E-5</v>
      </c>
      <c r="AI76" s="6">
        <f t="shared" si="20"/>
        <v>0</v>
      </c>
      <c r="AJ76" s="6">
        <f t="shared" si="20"/>
        <v>0</v>
      </c>
      <c r="AK76" s="6">
        <f t="shared" si="20"/>
        <v>0</v>
      </c>
      <c r="AL76" s="6">
        <f t="shared" si="20"/>
        <v>0</v>
      </c>
      <c r="AM76" s="18">
        <f t="shared" si="20"/>
        <v>32.494059676977827</v>
      </c>
      <c r="AN76" s="18">
        <f t="shared" si="20"/>
        <v>32.593489780469341</v>
      </c>
      <c r="AO76" s="6">
        <f t="shared" si="20"/>
        <v>0</v>
      </c>
      <c r="AP76" s="6">
        <f t="shared" si="20"/>
        <v>0</v>
      </c>
      <c r="AQ76" s="6">
        <f t="shared" si="20"/>
        <v>0</v>
      </c>
      <c r="AR76" s="6">
        <f t="shared" si="20"/>
        <v>0</v>
      </c>
      <c r="AS76" s="6">
        <f t="shared" si="20"/>
        <v>0</v>
      </c>
      <c r="AT76" s="6">
        <f t="shared" si="20"/>
        <v>0</v>
      </c>
      <c r="AU76" s="16">
        <f t="shared" si="20"/>
        <v>0</v>
      </c>
      <c r="AV76" s="6">
        <f t="shared" si="20"/>
        <v>0</v>
      </c>
      <c r="AW76" s="6">
        <f t="shared" si="20"/>
        <v>0</v>
      </c>
      <c r="AX76" s="20">
        <f t="shared" si="20"/>
        <v>36.958017536038042</v>
      </c>
      <c r="AY76" s="18"/>
      <c r="AZ76" s="6"/>
      <c r="BA76" s="6"/>
      <c r="BB76" s="6"/>
    </row>
    <row r="77" spans="1:54" x14ac:dyDescent="0.25">
      <c r="A77" t="s">
        <v>10</v>
      </c>
      <c r="B77" s="3"/>
      <c r="C77" s="5">
        <f t="shared" ref="C77:Y77" si="21">C57/C33</f>
        <v>162165.66494282175</v>
      </c>
      <c r="D77" s="6">
        <f t="shared" si="21"/>
        <v>0</v>
      </c>
      <c r="E77" s="6">
        <f t="shared" si="21"/>
        <v>0</v>
      </c>
      <c r="F77" s="6">
        <f t="shared" si="21"/>
        <v>0</v>
      </c>
      <c r="G77" s="15">
        <f t="shared" si="21"/>
        <v>0</v>
      </c>
      <c r="H77" s="6">
        <f t="shared" si="21"/>
        <v>0</v>
      </c>
      <c r="I77" s="6">
        <f t="shared" si="21"/>
        <v>0</v>
      </c>
      <c r="J77" s="6">
        <f t="shared" si="21"/>
        <v>0</v>
      </c>
      <c r="K77" s="6">
        <f t="shared" si="21"/>
        <v>0</v>
      </c>
      <c r="L77" s="6">
        <f t="shared" si="21"/>
        <v>1.8933165327873156</v>
      </c>
      <c r="M77" s="5">
        <f t="shared" si="21"/>
        <v>139450.15253203173</v>
      </c>
      <c r="N77" s="5">
        <f t="shared" si="21"/>
        <v>115208.81851083081</v>
      </c>
      <c r="O77" s="6">
        <f t="shared" si="21"/>
        <v>0</v>
      </c>
      <c r="P77" s="6">
        <f t="shared" si="21"/>
        <v>0</v>
      </c>
      <c r="Q77" s="6">
        <f t="shared" si="21"/>
        <v>0</v>
      </c>
      <c r="R77" s="6">
        <f t="shared" si="21"/>
        <v>0</v>
      </c>
      <c r="S77" s="6">
        <f t="shared" si="21"/>
        <v>0</v>
      </c>
      <c r="T77" s="6">
        <f t="shared" si="21"/>
        <v>0</v>
      </c>
      <c r="U77" s="6">
        <f t="shared" si="21"/>
        <v>0</v>
      </c>
      <c r="V77" s="6">
        <f t="shared" si="21"/>
        <v>0</v>
      </c>
      <c r="W77" s="6">
        <f t="shared" si="21"/>
        <v>0</v>
      </c>
      <c r="X77" s="4">
        <f t="shared" si="21"/>
        <v>167314.03280407429</v>
      </c>
      <c r="Y77" s="5">
        <f t="shared" si="21"/>
        <v>98622.256568407567</v>
      </c>
      <c r="AA77" t="s">
        <v>10</v>
      </c>
      <c r="AB77" s="3"/>
      <c r="AC77" s="18">
        <f>AC57/AC33</f>
        <v>38.895622405127831</v>
      </c>
      <c r="AD77" s="6">
        <f t="shared" ref="AD77:AY77" si="22">AD57/AD33</f>
        <v>0</v>
      </c>
      <c r="AE77" s="6">
        <f t="shared" si="22"/>
        <v>0</v>
      </c>
      <c r="AF77" s="6">
        <f t="shared" si="22"/>
        <v>0</v>
      </c>
      <c r="AG77" s="15">
        <f t="shared" si="22"/>
        <v>0</v>
      </c>
      <c r="AH77" s="6">
        <f t="shared" si="22"/>
        <v>0</v>
      </c>
      <c r="AI77" s="6">
        <f t="shared" si="22"/>
        <v>0</v>
      </c>
      <c r="AJ77" s="6">
        <f t="shared" si="22"/>
        <v>0</v>
      </c>
      <c r="AK77" s="6">
        <f t="shared" si="22"/>
        <v>0</v>
      </c>
      <c r="AL77" s="6">
        <f t="shared" si="22"/>
        <v>7.8752559458182395E-4</v>
      </c>
      <c r="AM77" s="18">
        <f t="shared" si="22"/>
        <v>34.939763714016308</v>
      </c>
      <c r="AN77" s="18">
        <f t="shared" si="22"/>
        <v>30.301133642024588</v>
      </c>
      <c r="AO77" s="6">
        <f t="shared" si="22"/>
        <v>0</v>
      </c>
      <c r="AP77" s="6">
        <f t="shared" si="22"/>
        <v>0</v>
      </c>
      <c r="AQ77" s="6">
        <f t="shared" si="22"/>
        <v>0</v>
      </c>
      <c r="AR77" s="6">
        <f t="shared" si="22"/>
        <v>0</v>
      </c>
      <c r="AS77" s="6">
        <f t="shared" si="22"/>
        <v>0</v>
      </c>
      <c r="AT77" s="6">
        <f t="shared" si="22"/>
        <v>0</v>
      </c>
      <c r="AU77" s="6">
        <f t="shared" si="22"/>
        <v>0</v>
      </c>
      <c r="AV77" s="6">
        <f t="shared" si="22"/>
        <v>0</v>
      </c>
      <c r="AW77" s="6">
        <f t="shared" si="22"/>
        <v>0</v>
      </c>
      <c r="AX77" s="20">
        <f t="shared" si="22"/>
        <v>45.327516476932296</v>
      </c>
      <c r="AY77" s="18">
        <f t="shared" si="22"/>
        <v>22.804469721243191</v>
      </c>
      <c r="AZ77" s="6"/>
      <c r="BA77" s="6"/>
      <c r="BB77" s="6"/>
    </row>
    <row r="78" spans="1:54" x14ac:dyDescent="0.25">
      <c r="A78" t="s">
        <v>11</v>
      </c>
      <c r="B78" s="3"/>
      <c r="C78" s="5">
        <f t="shared" ref="C78:X78" si="23">C58/C34</f>
        <v>207068.53433476394</v>
      </c>
      <c r="D78" s="6">
        <f t="shared" si="23"/>
        <v>0</v>
      </c>
      <c r="E78" s="6">
        <f t="shared" si="23"/>
        <v>0</v>
      </c>
      <c r="F78" s="6">
        <f t="shared" si="23"/>
        <v>0</v>
      </c>
      <c r="G78" s="6">
        <f t="shared" si="23"/>
        <v>0</v>
      </c>
      <c r="H78" s="6">
        <f t="shared" si="23"/>
        <v>0</v>
      </c>
      <c r="I78" s="6">
        <f t="shared" si="23"/>
        <v>0</v>
      </c>
      <c r="J78" s="6">
        <f t="shared" si="23"/>
        <v>0</v>
      </c>
      <c r="K78" s="6">
        <f t="shared" si="23"/>
        <v>0</v>
      </c>
      <c r="L78" s="6">
        <f t="shared" si="23"/>
        <v>2.131112801564877</v>
      </c>
      <c r="M78" s="5">
        <f t="shared" si="23"/>
        <v>152402.89398847104</v>
      </c>
      <c r="N78" s="5">
        <f t="shared" si="23"/>
        <v>131571.3164085685</v>
      </c>
      <c r="O78" s="6">
        <f t="shared" si="23"/>
        <v>0</v>
      </c>
      <c r="P78" s="6">
        <f t="shared" si="23"/>
        <v>0</v>
      </c>
      <c r="Q78" s="6">
        <f t="shared" si="23"/>
        <v>0</v>
      </c>
      <c r="R78" s="6">
        <f t="shared" si="23"/>
        <v>0</v>
      </c>
      <c r="S78" s="6">
        <f t="shared" si="23"/>
        <v>0</v>
      </c>
      <c r="T78" s="6">
        <f t="shared" si="23"/>
        <v>0</v>
      </c>
      <c r="U78" s="6">
        <f t="shared" si="23"/>
        <v>9.0237284221465278E-2</v>
      </c>
      <c r="V78" s="6">
        <f t="shared" si="23"/>
        <v>0</v>
      </c>
      <c r="W78" s="6"/>
      <c r="X78" s="4">
        <f t="shared" si="23"/>
        <v>136814.11984514393</v>
      </c>
      <c r="Y78" s="5"/>
      <c r="AA78" t="s">
        <v>11</v>
      </c>
      <c r="AB78" s="3"/>
      <c r="AC78" s="18">
        <f>AC58/AC34</f>
        <v>47.341591884510336</v>
      </c>
      <c r="AD78" s="6">
        <f t="shared" ref="AD78:AV78" si="24">AD58/AD34</f>
        <v>0</v>
      </c>
      <c r="AE78" s="6">
        <f t="shared" si="24"/>
        <v>0</v>
      </c>
      <c r="AF78" s="6">
        <f t="shared" si="24"/>
        <v>0</v>
      </c>
      <c r="AG78" s="6">
        <f t="shared" si="24"/>
        <v>0</v>
      </c>
      <c r="AH78" s="6">
        <f t="shared" si="24"/>
        <v>0</v>
      </c>
      <c r="AI78" s="6">
        <f t="shared" si="24"/>
        <v>0</v>
      </c>
      <c r="AJ78" s="6">
        <f t="shared" si="24"/>
        <v>0</v>
      </c>
      <c r="AK78" s="6">
        <f t="shared" si="24"/>
        <v>0</v>
      </c>
      <c r="AL78" s="6">
        <f t="shared" si="24"/>
        <v>1.1953923060204303E-3</v>
      </c>
      <c r="AM78" s="18">
        <f t="shared" si="24"/>
        <v>38.338567115015096</v>
      </c>
      <c r="AN78" s="18">
        <f t="shared" si="24"/>
        <v>34.243241784924187</v>
      </c>
      <c r="AO78" s="6">
        <f t="shared" si="24"/>
        <v>0</v>
      </c>
      <c r="AP78" s="6">
        <f t="shared" si="24"/>
        <v>0</v>
      </c>
      <c r="AQ78" s="6">
        <f t="shared" si="24"/>
        <v>0</v>
      </c>
      <c r="AR78" s="6">
        <f t="shared" si="24"/>
        <v>0</v>
      </c>
      <c r="AS78" s="6">
        <f t="shared" si="24"/>
        <v>0</v>
      </c>
      <c r="AT78" s="6">
        <f t="shared" si="24"/>
        <v>0</v>
      </c>
      <c r="AU78" s="6">
        <f t="shared" si="24"/>
        <v>1.1546677443565614E-4</v>
      </c>
      <c r="AV78" s="6">
        <f t="shared" si="24"/>
        <v>0</v>
      </c>
      <c r="AW78" s="6"/>
      <c r="AX78" s="20">
        <f t="shared" ref="AX78:AY78" si="25">AX58/AX34</f>
        <v>38.395556303652583</v>
      </c>
      <c r="AY78" s="18"/>
      <c r="AZ78" s="6"/>
      <c r="BA78" s="6"/>
      <c r="BB78" s="6"/>
    </row>
    <row r="79" spans="1:54" x14ac:dyDescent="0.25">
      <c r="A79" t="s">
        <v>12</v>
      </c>
      <c r="B79" s="3"/>
      <c r="C79" s="5">
        <f t="shared" ref="C79:V79" si="26">C59/C35</f>
        <v>200910.81369285396</v>
      </c>
      <c r="D79" s="6">
        <f t="shared" si="26"/>
        <v>0</v>
      </c>
      <c r="E79" s="6">
        <f t="shared" si="26"/>
        <v>0</v>
      </c>
      <c r="F79" s="6">
        <f t="shared" si="26"/>
        <v>0</v>
      </c>
      <c r="G79" s="6">
        <f t="shared" si="26"/>
        <v>0</v>
      </c>
      <c r="H79" s="6">
        <f t="shared" si="26"/>
        <v>0</v>
      </c>
      <c r="I79" s="6">
        <f t="shared" si="26"/>
        <v>0</v>
      </c>
      <c r="J79" s="6">
        <f t="shared" si="26"/>
        <v>0.66053528468323974</v>
      </c>
      <c r="K79" s="6">
        <f t="shared" si="26"/>
        <v>0</v>
      </c>
      <c r="L79" s="16">
        <f t="shared" si="26"/>
        <v>0</v>
      </c>
      <c r="M79" s="5">
        <f t="shared" si="26"/>
        <v>148868.45707350536</v>
      </c>
      <c r="N79" s="5">
        <f t="shared" si="26"/>
        <v>134637.13316732529</v>
      </c>
      <c r="O79" s="6">
        <f t="shared" si="26"/>
        <v>0</v>
      </c>
      <c r="P79" s="6">
        <f t="shared" si="26"/>
        <v>0</v>
      </c>
      <c r="Q79" s="6">
        <f t="shared" si="26"/>
        <v>0</v>
      </c>
      <c r="R79" s="15">
        <f t="shared" si="26"/>
        <v>0</v>
      </c>
      <c r="S79" s="6">
        <f t="shared" si="26"/>
        <v>0</v>
      </c>
      <c r="T79" s="6">
        <f t="shared" si="26"/>
        <v>0</v>
      </c>
      <c r="U79" s="6">
        <f t="shared" si="26"/>
        <v>0</v>
      </c>
      <c r="V79" s="6">
        <f t="shared" si="26"/>
        <v>3.6126522824012914</v>
      </c>
      <c r="W79" s="6"/>
      <c r="X79" s="4"/>
      <c r="Y79" s="5"/>
      <c r="AA79" t="s">
        <v>12</v>
      </c>
      <c r="AB79" s="3"/>
      <c r="AC79" s="18">
        <f>AC59/AC35</f>
        <v>43.399911229471819</v>
      </c>
      <c r="AD79" s="6">
        <f t="shared" ref="AD79:AV79" si="27">AD59/AD35</f>
        <v>0</v>
      </c>
      <c r="AE79" s="6">
        <f t="shared" si="27"/>
        <v>0</v>
      </c>
      <c r="AF79" s="6">
        <f t="shared" si="27"/>
        <v>0</v>
      </c>
      <c r="AG79" s="6">
        <f t="shared" si="27"/>
        <v>0</v>
      </c>
      <c r="AH79" s="6">
        <f t="shared" si="27"/>
        <v>0</v>
      </c>
      <c r="AI79" s="6">
        <f t="shared" si="27"/>
        <v>0</v>
      </c>
      <c r="AJ79" s="6">
        <f t="shared" si="27"/>
        <v>5.5132317562149157E-4</v>
      </c>
      <c r="AK79" s="6">
        <f t="shared" si="27"/>
        <v>0</v>
      </c>
      <c r="AL79" s="16">
        <f t="shared" si="27"/>
        <v>0</v>
      </c>
      <c r="AM79" s="18">
        <f t="shared" si="27"/>
        <v>37.169173130705502</v>
      </c>
      <c r="AN79" s="18">
        <f t="shared" si="27"/>
        <v>34.1470253884047</v>
      </c>
      <c r="AO79" s="6">
        <f t="shared" si="27"/>
        <v>0</v>
      </c>
      <c r="AP79" s="6">
        <f t="shared" si="27"/>
        <v>0</v>
      </c>
      <c r="AQ79" s="6">
        <f t="shared" si="27"/>
        <v>0</v>
      </c>
      <c r="AR79" s="15">
        <f t="shared" si="27"/>
        <v>0</v>
      </c>
      <c r="AS79" s="6">
        <f t="shared" si="27"/>
        <v>0</v>
      </c>
      <c r="AT79" s="6">
        <f t="shared" si="27"/>
        <v>0</v>
      </c>
      <c r="AU79" s="6">
        <f t="shared" si="27"/>
        <v>0</v>
      </c>
      <c r="AV79" s="6">
        <f t="shared" si="27"/>
        <v>1.9081168354616175E-3</v>
      </c>
      <c r="AW79" s="6"/>
      <c r="AX79" s="20"/>
      <c r="AY79" s="18"/>
      <c r="AZ79" s="6"/>
      <c r="BA79" s="6"/>
      <c r="BB79" s="6"/>
    </row>
    <row r="80" spans="1:54" x14ac:dyDescent="0.25">
      <c r="A80" t="s">
        <v>13</v>
      </c>
      <c r="B80" s="3">
        <f t="shared" ref="B80:U80" si="28">B60/B36</f>
        <v>0</v>
      </c>
      <c r="C80" s="5">
        <f t="shared" si="28"/>
        <v>223721.63933415536</v>
      </c>
      <c r="D80" s="6">
        <f t="shared" si="28"/>
        <v>0</v>
      </c>
      <c r="E80" s="16">
        <f t="shared" si="28"/>
        <v>0</v>
      </c>
      <c r="F80" s="6">
        <f t="shared" si="28"/>
        <v>0</v>
      </c>
      <c r="G80" s="6">
        <f t="shared" si="28"/>
        <v>0</v>
      </c>
      <c r="H80" s="6">
        <f t="shared" si="28"/>
        <v>0</v>
      </c>
      <c r="I80" s="16">
        <f t="shared" si="28"/>
        <v>0</v>
      </c>
      <c r="J80" s="6">
        <f t="shared" si="28"/>
        <v>0</v>
      </c>
      <c r="K80" s="16">
        <f t="shared" si="28"/>
        <v>0</v>
      </c>
      <c r="L80" s="6">
        <f t="shared" si="28"/>
        <v>0</v>
      </c>
      <c r="M80" s="5">
        <f t="shared" si="28"/>
        <v>144106.23525542644</v>
      </c>
      <c r="N80" s="5">
        <f t="shared" si="28"/>
        <v>124114.24136253042</v>
      </c>
      <c r="O80" s="6">
        <f t="shared" si="28"/>
        <v>0</v>
      </c>
      <c r="P80" s="6">
        <f t="shared" si="28"/>
        <v>0</v>
      </c>
      <c r="Q80" s="6">
        <f t="shared" si="28"/>
        <v>0</v>
      </c>
      <c r="R80" s="6">
        <f t="shared" si="28"/>
        <v>0</v>
      </c>
      <c r="S80" s="15">
        <f t="shared" si="28"/>
        <v>4.353992341511842E-2</v>
      </c>
      <c r="T80" s="6">
        <f t="shared" si="28"/>
        <v>0</v>
      </c>
      <c r="U80" s="6">
        <f t="shared" si="28"/>
        <v>0</v>
      </c>
      <c r="V80" s="6"/>
      <c r="W80" s="6"/>
      <c r="X80" s="4"/>
      <c r="Y80" s="5"/>
      <c r="AA80" t="s">
        <v>13</v>
      </c>
      <c r="AB80" s="3">
        <f>AB60/AB36</f>
        <v>0</v>
      </c>
      <c r="AC80" s="18">
        <f>AC60/AC36</f>
        <v>48.276510480887794</v>
      </c>
      <c r="AD80" s="6">
        <f t="shared" ref="AD80:AU80" si="29">AD60/AD36</f>
        <v>0</v>
      </c>
      <c r="AE80" s="16">
        <f t="shared" si="29"/>
        <v>0</v>
      </c>
      <c r="AF80" s="6">
        <f t="shared" si="29"/>
        <v>0</v>
      </c>
      <c r="AG80" s="6">
        <f t="shared" si="29"/>
        <v>0</v>
      </c>
      <c r="AH80" s="6">
        <f t="shared" si="29"/>
        <v>0</v>
      </c>
      <c r="AI80" s="16">
        <f t="shared" si="29"/>
        <v>0</v>
      </c>
      <c r="AJ80" s="6">
        <f t="shared" si="29"/>
        <v>0</v>
      </c>
      <c r="AK80" s="16">
        <f t="shared" si="29"/>
        <v>0</v>
      </c>
      <c r="AL80" s="6">
        <f t="shared" si="29"/>
        <v>0</v>
      </c>
      <c r="AM80" s="18">
        <f t="shared" si="29"/>
        <v>35.551030475772855</v>
      </c>
      <c r="AN80" s="18">
        <f t="shared" si="29"/>
        <v>31.817734522844013</v>
      </c>
      <c r="AO80" s="6">
        <f t="shared" si="29"/>
        <v>0</v>
      </c>
      <c r="AP80" s="6">
        <f t="shared" si="29"/>
        <v>0</v>
      </c>
      <c r="AQ80" s="6">
        <f t="shared" si="29"/>
        <v>0</v>
      </c>
      <c r="AR80" s="6">
        <f t="shared" si="29"/>
        <v>0</v>
      </c>
      <c r="AS80" s="15">
        <f t="shared" si="29"/>
        <v>7.0911927386186358E-5</v>
      </c>
      <c r="AT80" s="6">
        <f t="shared" si="29"/>
        <v>0</v>
      </c>
      <c r="AU80" s="6">
        <f t="shared" si="29"/>
        <v>0</v>
      </c>
      <c r="AV80" s="6"/>
      <c r="AW80" s="6"/>
      <c r="AX80" s="4"/>
      <c r="AY80" s="5"/>
      <c r="AZ80" s="6"/>
      <c r="BA80" s="6"/>
      <c r="BB80" s="6"/>
    </row>
    <row r="81" spans="1:54" x14ac:dyDescent="0.25">
      <c r="A81" t="s">
        <v>14</v>
      </c>
      <c r="B81" s="3"/>
      <c r="C81" s="5"/>
      <c r="D81" s="6">
        <f t="shared" ref="D81:U81" si="30">D61/D37</f>
        <v>0</v>
      </c>
      <c r="E81" s="6">
        <f t="shared" si="30"/>
        <v>0</v>
      </c>
      <c r="F81" s="6">
        <f t="shared" si="30"/>
        <v>0</v>
      </c>
      <c r="G81" s="6">
        <f t="shared" si="30"/>
        <v>0</v>
      </c>
      <c r="H81" s="6">
        <f t="shared" si="30"/>
        <v>0</v>
      </c>
      <c r="I81" s="6">
        <f t="shared" si="30"/>
        <v>0</v>
      </c>
      <c r="J81" s="6">
        <f t="shared" si="30"/>
        <v>0</v>
      </c>
      <c r="K81" s="6">
        <f t="shared" si="30"/>
        <v>0</v>
      </c>
      <c r="L81" s="6">
        <f t="shared" si="30"/>
        <v>0</v>
      </c>
      <c r="M81" s="5">
        <f t="shared" si="30"/>
        <v>139743.03627365673</v>
      </c>
      <c r="N81" s="5">
        <f t="shared" si="30"/>
        <v>131722.00669450927</v>
      </c>
      <c r="O81" s="6">
        <f t="shared" si="30"/>
        <v>0</v>
      </c>
      <c r="P81" s="6">
        <f t="shared" si="30"/>
        <v>0</v>
      </c>
      <c r="Q81" s="6">
        <f t="shared" si="30"/>
        <v>0</v>
      </c>
      <c r="R81" s="6">
        <f t="shared" si="30"/>
        <v>4.451567353854843</v>
      </c>
      <c r="S81" s="6">
        <f t="shared" si="30"/>
        <v>0</v>
      </c>
      <c r="T81" s="6">
        <f t="shared" si="30"/>
        <v>0</v>
      </c>
      <c r="U81" s="6">
        <f t="shared" si="30"/>
        <v>0</v>
      </c>
      <c r="V81" s="6"/>
      <c r="W81" s="6"/>
      <c r="X81" s="4"/>
      <c r="Y81" s="5"/>
      <c r="AA81" t="s">
        <v>14</v>
      </c>
      <c r="AB81" s="3"/>
      <c r="AC81" s="5"/>
      <c r="AD81" s="6">
        <f t="shared" ref="AD81:AY81" si="31">AD61/AD37</f>
        <v>0</v>
      </c>
      <c r="AE81" s="6">
        <f t="shared" si="31"/>
        <v>0</v>
      </c>
      <c r="AF81" s="6">
        <f t="shared" si="31"/>
        <v>0</v>
      </c>
      <c r="AG81" s="6">
        <f t="shared" si="31"/>
        <v>0</v>
      </c>
      <c r="AH81" s="6">
        <f t="shared" si="31"/>
        <v>0</v>
      </c>
      <c r="AI81" s="6">
        <f t="shared" si="31"/>
        <v>0</v>
      </c>
      <c r="AJ81" s="6">
        <f t="shared" si="31"/>
        <v>0</v>
      </c>
      <c r="AK81" s="6">
        <f t="shared" si="31"/>
        <v>0</v>
      </c>
      <c r="AL81" s="6">
        <f t="shared" si="31"/>
        <v>0</v>
      </c>
      <c r="AM81" s="18">
        <f t="shared" si="31"/>
        <v>34.297911681531431</v>
      </c>
      <c r="AN81" s="18">
        <f t="shared" si="31"/>
        <v>31.539675715514065</v>
      </c>
      <c r="AO81" s="6">
        <f t="shared" si="31"/>
        <v>0</v>
      </c>
      <c r="AP81" s="6">
        <f t="shared" si="31"/>
        <v>0</v>
      </c>
      <c r="AQ81" s="6">
        <f t="shared" si="31"/>
        <v>0</v>
      </c>
      <c r="AR81" s="6">
        <f t="shared" si="31"/>
        <v>3.2947378330038597E-3</v>
      </c>
      <c r="AS81" s="6">
        <f t="shared" si="31"/>
        <v>0</v>
      </c>
      <c r="AT81" s="6">
        <f t="shared" si="31"/>
        <v>0</v>
      </c>
      <c r="AU81" s="6">
        <f t="shared" si="31"/>
        <v>0</v>
      </c>
      <c r="AV81" s="6"/>
      <c r="AW81" s="6"/>
      <c r="AX81" s="4"/>
      <c r="AY81" s="5"/>
      <c r="AZ81" s="6"/>
      <c r="BA81" s="6"/>
      <c r="BB81" s="6"/>
    </row>
    <row r="82" spans="1:54" x14ac:dyDescent="0.25">
      <c r="A82" t="s">
        <v>15</v>
      </c>
      <c r="B82" s="3"/>
      <c r="C82" s="5"/>
      <c r="D82" s="6">
        <f t="shared" ref="D82:T82" si="32">D62/D38</f>
        <v>0</v>
      </c>
      <c r="E82" s="6">
        <f t="shared" si="32"/>
        <v>0</v>
      </c>
      <c r="F82" s="6">
        <f t="shared" si="32"/>
        <v>0</v>
      </c>
      <c r="G82" s="6">
        <f t="shared" si="32"/>
        <v>0</v>
      </c>
      <c r="H82" s="6">
        <f t="shared" si="32"/>
        <v>0</v>
      </c>
      <c r="I82" s="6">
        <f t="shared" si="32"/>
        <v>0</v>
      </c>
      <c r="J82" s="6">
        <f t="shared" si="32"/>
        <v>0</v>
      </c>
      <c r="K82" s="6">
        <f t="shared" si="32"/>
        <v>0</v>
      </c>
      <c r="L82" s="6">
        <f t="shared" si="32"/>
        <v>0</v>
      </c>
      <c r="M82" s="5">
        <f t="shared" si="32"/>
        <v>135120.8160190325</v>
      </c>
      <c r="N82" s="5">
        <f t="shared" si="32"/>
        <v>149028.03196550699</v>
      </c>
      <c r="O82" s="6"/>
      <c r="P82" s="6"/>
      <c r="Q82" s="6"/>
      <c r="R82" s="6"/>
      <c r="S82" s="6"/>
      <c r="T82" s="6">
        <f t="shared" si="32"/>
        <v>0</v>
      </c>
      <c r="U82" s="6"/>
      <c r="V82" s="6"/>
      <c r="W82" s="6"/>
      <c r="X82" s="4"/>
      <c r="Y82" s="5"/>
      <c r="AA82" t="s">
        <v>15</v>
      </c>
      <c r="AB82" s="3"/>
      <c r="AC82" s="5"/>
      <c r="AD82" s="6">
        <f t="shared" ref="AD82:AY82" si="33">AD62/AD38</f>
        <v>0</v>
      </c>
      <c r="AE82" s="6">
        <f t="shared" si="33"/>
        <v>0</v>
      </c>
      <c r="AF82" s="6">
        <f t="shared" si="33"/>
        <v>0</v>
      </c>
      <c r="AG82" s="6">
        <f t="shared" si="33"/>
        <v>0</v>
      </c>
      <c r="AH82" s="6">
        <f t="shared" si="33"/>
        <v>0</v>
      </c>
      <c r="AI82" s="6">
        <f t="shared" si="33"/>
        <v>0</v>
      </c>
      <c r="AJ82" s="6">
        <f t="shared" si="33"/>
        <v>0</v>
      </c>
      <c r="AK82" s="6">
        <f t="shared" si="33"/>
        <v>0</v>
      </c>
      <c r="AL82" s="6">
        <f t="shared" si="33"/>
        <v>0</v>
      </c>
      <c r="AM82" s="18">
        <f t="shared" si="33"/>
        <v>30.367521367521366</v>
      </c>
      <c r="AN82" s="18">
        <f t="shared" si="33"/>
        <v>34.194692239072253</v>
      </c>
      <c r="AO82" s="6"/>
      <c r="AP82" s="6"/>
      <c r="AQ82" s="6"/>
      <c r="AR82" s="6"/>
      <c r="AS82" s="6"/>
      <c r="AT82" s="6">
        <f t="shared" ref="AT82:AY82" si="34">AT62/AT38</f>
        <v>0</v>
      </c>
      <c r="AU82" s="6"/>
      <c r="AV82" s="6"/>
      <c r="AW82" s="6"/>
      <c r="AX82" s="4"/>
      <c r="AY82" s="5"/>
      <c r="AZ82" s="6"/>
      <c r="BA82" s="6"/>
      <c r="BB82" s="6"/>
    </row>
    <row r="83" spans="1:54" x14ac:dyDescent="0.25">
      <c r="A83" t="s">
        <v>16</v>
      </c>
      <c r="B83" s="3"/>
      <c r="C83" s="5"/>
      <c r="D83" s="6"/>
      <c r="E83" s="6">
        <f t="shared" ref="E83:T83" si="35">E63/E39</f>
        <v>2.6974287422762608</v>
      </c>
      <c r="F83" s="6">
        <f t="shared" si="35"/>
        <v>0</v>
      </c>
      <c r="G83" s="6">
        <f t="shared" si="35"/>
        <v>0</v>
      </c>
      <c r="H83" s="6"/>
      <c r="I83" s="6"/>
      <c r="J83" s="6"/>
      <c r="K83" s="6">
        <f t="shared" si="35"/>
        <v>0</v>
      </c>
      <c r="L83" s="6">
        <f t="shared" si="35"/>
        <v>0</v>
      </c>
      <c r="M83" s="5"/>
      <c r="N83" s="5">
        <f t="shared" si="35"/>
        <v>105919.48008171604</v>
      </c>
      <c r="O83" s="6">
        <f t="shared" si="35"/>
        <v>4.6233384853168467</v>
      </c>
      <c r="P83" s="6">
        <f t="shared" si="35"/>
        <v>0</v>
      </c>
      <c r="Q83" s="6"/>
      <c r="R83" s="6"/>
      <c r="S83" s="6"/>
      <c r="T83" s="6">
        <f t="shared" si="35"/>
        <v>0</v>
      </c>
      <c r="U83" s="6"/>
      <c r="V83" s="6"/>
      <c r="W83" s="6"/>
      <c r="X83" s="4"/>
      <c r="Y83" s="5"/>
      <c r="AA83" t="s">
        <v>16</v>
      </c>
      <c r="AB83" s="3"/>
      <c r="AC83" s="5"/>
      <c r="AD83" s="6"/>
      <c r="AE83" s="6">
        <f t="shared" ref="AE83:AY83" si="36">AE63/AE39</f>
        <v>1.8935618895754435E-3</v>
      </c>
      <c r="AF83" s="6">
        <f t="shared" si="36"/>
        <v>0</v>
      </c>
      <c r="AG83" s="6">
        <f t="shared" si="36"/>
        <v>0</v>
      </c>
      <c r="AH83" s="6"/>
      <c r="AI83" s="6"/>
      <c r="AJ83" s="6"/>
      <c r="AK83" s="6">
        <f t="shared" ref="AK83:AY83" si="37">AK63/AK39</f>
        <v>0</v>
      </c>
      <c r="AL83" s="6">
        <f t="shared" si="37"/>
        <v>0</v>
      </c>
      <c r="AM83" s="18"/>
      <c r="AN83" s="18">
        <f t="shared" ref="AN83:AY83" si="38">AN63/AN39</f>
        <v>25.30754944748816</v>
      </c>
      <c r="AO83" s="6">
        <f t="shared" si="38"/>
        <v>1.5455950540958269E-3</v>
      </c>
      <c r="AP83" s="6">
        <f t="shared" si="38"/>
        <v>0</v>
      </c>
      <c r="AQ83" s="6"/>
      <c r="AR83" s="6"/>
      <c r="AS83" s="6"/>
      <c r="AT83" s="6">
        <f t="shared" ref="AT83:AY83" si="39">AT63/AT39</f>
        <v>0</v>
      </c>
      <c r="AU83" s="6"/>
      <c r="AV83" s="6"/>
      <c r="AW83" s="6"/>
      <c r="AX83" s="4"/>
      <c r="AY83" s="5"/>
      <c r="AZ83" s="6"/>
      <c r="BA83" s="6"/>
      <c r="BB83" s="6"/>
    </row>
    <row r="84" spans="1:54" x14ac:dyDescent="0.25">
      <c r="F84" s="11" t="s">
        <v>29</v>
      </c>
      <c r="G84" s="11" t="s">
        <v>30</v>
      </c>
      <c r="H84" s="11" t="s">
        <v>31</v>
      </c>
      <c r="AB84" s="6"/>
      <c r="AC84" s="6"/>
      <c r="AD84" s="6"/>
      <c r="AF84" s="11" t="s">
        <v>29</v>
      </c>
      <c r="AG84" s="11" t="s">
        <v>30</v>
      </c>
      <c r="AH84" s="11" t="s">
        <v>31</v>
      </c>
      <c r="AI84" s="23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</row>
    <row r="85" spans="1:54" x14ac:dyDescent="0.25">
      <c r="E85" s="1" t="s">
        <v>19</v>
      </c>
      <c r="F85" s="12">
        <f>AVERAGE(B76:B83,D68:L83,O68:W83)</f>
        <v>0.4848066150141434</v>
      </c>
      <c r="G85" s="13">
        <f>AVERAGE(B68:B75,C68:C83,M68:N83,Y68:Y83)</f>
        <v>129970.27310558829</v>
      </c>
      <c r="H85" s="13">
        <f>AVERAGE(X68:X83)</f>
        <v>141306.84504404772</v>
      </c>
      <c r="AB85" s="6"/>
      <c r="AC85" s="6"/>
      <c r="AD85" s="6"/>
      <c r="AE85" s="1" t="s">
        <v>19</v>
      </c>
      <c r="AF85" s="12">
        <f>AVERAGE(AB76:AB83,AD68:AL83,AO68:AW83)</f>
        <v>1.3377451378763022E-4</v>
      </c>
      <c r="AG85" s="13">
        <f>AVERAGE(AB68:AB75,AC68:AC83,AM68:AN83,AY68:AY83)</f>
        <v>32.535822827460926</v>
      </c>
      <c r="AH85" s="13">
        <f>AVERAGE(AX68:AX83)</f>
        <v>39.172888032945245</v>
      </c>
      <c r="AI85" s="25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</row>
    <row r="86" spans="1:54" x14ac:dyDescent="0.25">
      <c r="E86" s="1" t="s">
        <v>28</v>
      </c>
      <c r="F86" s="12">
        <f>STDEV(B76:B83,D68:L83,O68:W83)</f>
        <v>4.8803290406982711</v>
      </c>
      <c r="G86" s="13">
        <f>STDEV(B68:B75,C68:C83,M68:N83,Y68:Y83)</f>
        <v>30039.335753781601</v>
      </c>
      <c r="H86" s="13">
        <f>STDEV(X68:X83)</f>
        <v>13211.40666528039</v>
      </c>
      <c r="AB86" s="6"/>
      <c r="AC86" s="6"/>
      <c r="AD86" s="6"/>
      <c r="AE86" s="1" t="s">
        <v>28</v>
      </c>
      <c r="AF86" s="12">
        <f>STDEV(AB76:AB83,AD68:AL83,AO68:AW83)</f>
        <v>6.7459654941855651E-4</v>
      </c>
      <c r="AG86" s="13">
        <f>STDEV(AB68:AB75,AC68:AC83,AM68:AN83,AY68:AY83)</f>
        <v>5.599495294206438</v>
      </c>
      <c r="AH86" s="13">
        <f>STDEV(AX68:AX83)</f>
        <v>3.0471709671064957</v>
      </c>
      <c r="AI86" s="25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</row>
    <row r="87" spans="1:54" x14ac:dyDescent="0.25">
      <c r="E87" s="1" t="s">
        <v>21</v>
      </c>
      <c r="F87" s="10"/>
      <c r="G87" s="12">
        <f>(G86/G85)*100</f>
        <v>23.112466440212483</v>
      </c>
      <c r="H87" s="12">
        <f>(H86/H85)*100</f>
        <v>9.3494456416192531</v>
      </c>
      <c r="AB87" s="6"/>
      <c r="AC87" s="6"/>
      <c r="AD87" s="6"/>
      <c r="AE87" s="1" t="s">
        <v>21</v>
      </c>
      <c r="AF87" s="10"/>
      <c r="AG87" s="12">
        <f>(AG86/AG85)*100</f>
        <v>17.210246453273481</v>
      </c>
      <c r="AH87" s="12">
        <f>(AH86/AH85)*100</f>
        <v>7.7787753727623015</v>
      </c>
      <c r="AI87" s="24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</row>
    <row r="88" spans="1:54" x14ac:dyDescent="0.25"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</sheetData>
  <conditionalFormatting sqref="B4:Y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Y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K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4:AY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1:AK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workbookViewId="0">
      <selection activeCell="D31" sqref="D31"/>
    </sheetView>
  </sheetViews>
  <sheetFormatPr baseColWidth="10" defaultRowHeight="15" x14ac:dyDescent="0.25"/>
  <cols>
    <col min="2" max="2" width="31.28515625" customWidth="1"/>
    <col min="3" max="3" width="15" customWidth="1"/>
    <col min="4" max="4" width="20.5703125" bestFit="1" customWidth="1"/>
    <col min="5" max="5" width="31" bestFit="1" customWidth="1"/>
    <col min="6" max="6" width="8.5703125" customWidth="1"/>
    <col min="7" max="7" width="24.28515625" bestFit="1" customWidth="1"/>
    <col min="8" max="8" width="15" customWidth="1"/>
    <col min="9" max="9" width="20.5703125" bestFit="1" customWidth="1"/>
    <col min="10" max="10" width="31" bestFit="1" customWidth="1"/>
  </cols>
  <sheetData>
    <row r="2" spans="2:10" ht="18.75" x14ac:dyDescent="0.3">
      <c r="B2" s="34"/>
      <c r="C2" s="28" t="s">
        <v>37</v>
      </c>
      <c r="D2" s="28" t="s">
        <v>38</v>
      </c>
      <c r="G2" s="34"/>
      <c r="H2" s="28" t="s">
        <v>37</v>
      </c>
      <c r="I2" s="28" t="s">
        <v>38</v>
      </c>
    </row>
    <row r="3" spans="2:10" x14ac:dyDescent="0.25">
      <c r="B3" s="29" t="s">
        <v>42</v>
      </c>
      <c r="C3" s="31">
        <f>Plq1_bleu!AM41</f>
        <v>14019.385026737968</v>
      </c>
      <c r="D3" s="31">
        <f>Plq2_PBS!AL41</f>
        <v>17411.116666666665</v>
      </c>
      <c r="G3" s="29" t="s">
        <v>42</v>
      </c>
      <c r="H3" s="31">
        <v>14019.385026737968</v>
      </c>
      <c r="I3" s="31">
        <v>17411.116666666665</v>
      </c>
    </row>
    <row r="4" spans="2:10" x14ac:dyDescent="0.25">
      <c r="B4" s="27" t="s">
        <v>21</v>
      </c>
      <c r="C4" s="30">
        <f>Plq1_bleu!AM43</f>
        <v>18.428667553397574</v>
      </c>
      <c r="D4" s="30">
        <f>Plq2_PBS!AL43</f>
        <v>18.249985874814659</v>
      </c>
      <c r="G4" s="27" t="s">
        <v>21</v>
      </c>
      <c r="H4" s="30">
        <v>18.428667553397574</v>
      </c>
      <c r="I4" s="30">
        <v>18.249985874814659</v>
      </c>
    </row>
    <row r="7" spans="2:10" ht="18.75" x14ac:dyDescent="0.3">
      <c r="B7" s="33" t="s">
        <v>39</v>
      </c>
      <c r="C7" s="33" t="s">
        <v>47</v>
      </c>
      <c r="D7" s="33" t="s">
        <v>45</v>
      </c>
      <c r="G7" s="33" t="s">
        <v>44</v>
      </c>
      <c r="H7" s="33" t="s">
        <v>47</v>
      </c>
      <c r="I7" s="33" t="s">
        <v>45</v>
      </c>
    </row>
    <row r="8" spans="2:10" x14ac:dyDescent="0.25">
      <c r="B8" s="1"/>
      <c r="C8" s="26"/>
      <c r="D8" s="13"/>
      <c r="G8" s="1"/>
      <c r="H8" s="26"/>
      <c r="I8" s="13"/>
    </row>
    <row r="9" spans="2:10" x14ac:dyDescent="0.25">
      <c r="B9" s="27"/>
      <c r="C9" s="28" t="s">
        <v>29</v>
      </c>
      <c r="D9" s="29" t="s">
        <v>40</v>
      </c>
      <c r="E9" s="29" t="s">
        <v>41</v>
      </c>
      <c r="G9" s="27"/>
      <c r="H9" s="28" t="s">
        <v>29</v>
      </c>
      <c r="I9" s="29" t="s">
        <v>40</v>
      </c>
      <c r="J9" s="29" t="s">
        <v>41</v>
      </c>
    </row>
    <row r="10" spans="2:10" x14ac:dyDescent="0.25">
      <c r="B10" s="29" t="s">
        <v>19</v>
      </c>
      <c r="C10" s="30">
        <v>0.58815652684865927</v>
      </c>
      <c r="D10" s="31">
        <v>58922.819128209987</v>
      </c>
      <c r="E10" s="31">
        <v>68741.229264160618</v>
      </c>
      <c r="G10" s="29" t="s">
        <v>19</v>
      </c>
      <c r="H10" s="30">
        <v>2.4718324490672602E-4</v>
      </c>
      <c r="I10" s="31">
        <v>20.737636499865811</v>
      </c>
      <c r="J10" s="31">
        <v>26.226534566966052</v>
      </c>
    </row>
    <row r="11" spans="2:10" x14ac:dyDescent="0.25">
      <c r="B11" s="29" t="s">
        <v>28</v>
      </c>
      <c r="C11" s="30">
        <v>3.7126139477987743</v>
      </c>
      <c r="D11" s="31">
        <v>10956.63399074368</v>
      </c>
      <c r="E11" s="31">
        <v>14822.867287900079</v>
      </c>
      <c r="G11" s="29" t="s">
        <v>28</v>
      </c>
      <c r="H11" s="30">
        <v>1.3674040011891649E-3</v>
      </c>
      <c r="I11" s="31">
        <v>3.1993064013131471</v>
      </c>
      <c r="J11" s="31">
        <v>3.0969575516122685</v>
      </c>
    </row>
    <row r="12" spans="2:10" x14ac:dyDescent="0.25">
      <c r="B12" s="29" t="s">
        <v>21</v>
      </c>
      <c r="C12" s="32"/>
      <c r="D12" s="30">
        <v>18.594890999534787</v>
      </c>
      <c r="E12" s="30">
        <v>21.563285158806764</v>
      </c>
      <c r="G12" s="29" t="s">
        <v>21</v>
      </c>
      <c r="H12" s="32"/>
      <c r="I12" s="30">
        <v>15.427536312220774</v>
      </c>
      <c r="J12" s="30">
        <v>11.808489389646921</v>
      </c>
    </row>
    <row r="14" spans="2:10" ht="18.75" x14ac:dyDescent="0.3">
      <c r="B14" s="22" t="s">
        <v>39</v>
      </c>
      <c r="C14" s="22" t="s">
        <v>48</v>
      </c>
      <c r="D14" s="22" t="s">
        <v>46</v>
      </c>
      <c r="G14" s="22" t="s">
        <v>44</v>
      </c>
      <c r="H14" s="22" t="s">
        <v>48</v>
      </c>
      <c r="I14" s="22" t="s">
        <v>46</v>
      </c>
    </row>
    <row r="15" spans="2:10" x14ac:dyDescent="0.25">
      <c r="B15" s="1"/>
      <c r="C15" s="26"/>
      <c r="D15" s="13"/>
      <c r="G15" s="1"/>
      <c r="H15" s="26"/>
      <c r="I15" s="13"/>
    </row>
    <row r="16" spans="2:10" x14ac:dyDescent="0.25">
      <c r="B16" s="27"/>
      <c r="C16" s="28" t="s">
        <v>29</v>
      </c>
      <c r="D16" s="29" t="s">
        <v>40</v>
      </c>
      <c r="E16" s="29" t="s">
        <v>41</v>
      </c>
      <c r="G16" s="27"/>
      <c r="H16" s="28" t="s">
        <v>29</v>
      </c>
      <c r="I16" s="29" t="s">
        <v>40</v>
      </c>
      <c r="J16" s="29" t="s">
        <v>41</v>
      </c>
    </row>
    <row r="17" spans="2:10" x14ac:dyDescent="0.25">
      <c r="B17" s="29" t="s">
        <v>19</v>
      </c>
      <c r="C17" s="30">
        <v>0.4848066150141434</v>
      </c>
      <c r="D17" s="31">
        <v>129970.27310558829</v>
      </c>
      <c r="E17" s="31">
        <v>141306.84504404772</v>
      </c>
      <c r="G17" s="29" t="s">
        <v>19</v>
      </c>
      <c r="H17" s="30">
        <v>1.3377451378763022E-4</v>
      </c>
      <c r="I17" s="31">
        <v>32.535822827460926</v>
      </c>
      <c r="J17" s="31">
        <v>39.172888032945245</v>
      </c>
    </row>
    <row r="18" spans="2:10" x14ac:dyDescent="0.25">
      <c r="B18" s="29" t="s">
        <v>28</v>
      </c>
      <c r="C18" s="30">
        <v>4.8803290406982711</v>
      </c>
      <c r="D18" s="31">
        <v>30039.335753781601</v>
      </c>
      <c r="E18" s="31">
        <v>13211.40666528039</v>
      </c>
      <c r="G18" s="29" t="s">
        <v>28</v>
      </c>
      <c r="H18" s="30">
        <v>6.7459654941855651E-4</v>
      </c>
      <c r="I18" s="31">
        <v>5.599495294206438</v>
      </c>
      <c r="J18" s="31">
        <v>3.0471709671064957</v>
      </c>
    </row>
    <row r="19" spans="2:10" x14ac:dyDescent="0.25">
      <c r="B19" s="29" t="s">
        <v>21</v>
      </c>
      <c r="C19" s="32"/>
      <c r="D19" s="30">
        <v>23.112466440212483</v>
      </c>
      <c r="E19" s="30">
        <v>9.3494456416192531</v>
      </c>
      <c r="G19" s="29" t="s">
        <v>21</v>
      </c>
      <c r="H19" s="32"/>
      <c r="I19" s="30">
        <v>17.210246453273481</v>
      </c>
      <c r="J19" s="30">
        <v>7.7787753727623015</v>
      </c>
    </row>
    <row r="21" spans="2:10" ht="18.75" x14ac:dyDescent="0.3">
      <c r="B21" s="22" t="s">
        <v>43</v>
      </c>
      <c r="G21" s="22" t="s">
        <v>43</v>
      </c>
    </row>
    <row r="23" spans="2:10" x14ac:dyDescent="0.25">
      <c r="B23" s="27"/>
      <c r="C23" s="28"/>
      <c r="D23" s="29" t="s">
        <v>40</v>
      </c>
      <c r="E23" s="29" t="s">
        <v>41</v>
      </c>
      <c r="G23" s="27"/>
      <c r="H23" s="28"/>
      <c r="I23" s="29" t="s">
        <v>40</v>
      </c>
      <c r="J23" s="29" t="s">
        <v>41</v>
      </c>
    </row>
    <row r="24" spans="2:10" x14ac:dyDescent="0.25">
      <c r="B24" s="29" t="s">
        <v>19</v>
      </c>
      <c r="C24" s="30"/>
      <c r="D24" s="30">
        <f>D10*100/D17</f>
        <v>45.335612306008535</v>
      </c>
      <c r="E24" s="30">
        <f>E10*100/E17</f>
        <v>48.646779455540759</v>
      </c>
      <c r="G24" s="29" t="s">
        <v>19</v>
      </c>
      <c r="H24" s="30"/>
      <c r="I24" s="30">
        <f>I10*100/I17</f>
        <v>63.737857837001762</v>
      </c>
      <c r="J24" s="30">
        <f>J10*100/J17</f>
        <v>66.950730170593928</v>
      </c>
    </row>
  </sheetData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Plq1_bleu</vt:lpstr>
      <vt:lpstr>Plq2_PBS</vt:lpstr>
      <vt:lpstr>Bilan</vt:lpstr>
      <vt:lpstr>Bilan!Zone_d_impression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Anaïs POTEY</dc:creator>
  <cp:lastModifiedBy>apotey</cp:lastModifiedBy>
  <cp:lastPrinted>2018-07-26T15:45:06Z</cp:lastPrinted>
  <dcterms:created xsi:type="dcterms:W3CDTF">2018-07-25T15:27:00Z</dcterms:created>
  <dcterms:modified xsi:type="dcterms:W3CDTF">2018-07-26T15:46:54Z</dcterms:modified>
</cp:coreProperties>
</file>