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13"/>
  </bookViews>
  <sheets>
    <sheet name="ELISA" sheetId="1" r:id="rId1"/>
    <sheet name="MTS" sheetId="2" r:id="rId2"/>
  </sheets>
  <calcPr calcId="152511"/>
</workbook>
</file>

<file path=xl/calcChain.xml><?xml version="1.0" encoding="utf-8"?>
<calcChain xmlns="http://schemas.openxmlformats.org/spreadsheetml/2006/main">
  <c r="AG12" i="1" l="1"/>
  <c r="O30" i="1"/>
  <c r="N30" i="1"/>
  <c r="AM8" i="1"/>
  <c r="AT14" i="2" l="1"/>
  <c r="AT15" i="2"/>
  <c r="AT16" i="2"/>
  <c r="AT17" i="2"/>
  <c r="AT18" i="2"/>
  <c r="AT19" i="2"/>
  <c r="AT20" i="2"/>
  <c r="AT21" i="2"/>
  <c r="AT22" i="2"/>
  <c r="AT23" i="2"/>
  <c r="AT24" i="2"/>
  <c r="AT25" i="2"/>
  <c r="AT13" i="2"/>
  <c r="AT12" i="2"/>
  <c r="AT11" i="2"/>
  <c r="AT10" i="2"/>
  <c r="AP9" i="2"/>
  <c r="AQ9" i="2"/>
  <c r="AR9" i="2"/>
  <c r="AS9" i="2"/>
  <c r="AP10" i="2"/>
  <c r="AQ10" i="2"/>
  <c r="AR10" i="2"/>
  <c r="AS10" i="2"/>
  <c r="AP11" i="2"/>
  <c r="AQ11" i="2"/>
  <c r="AR11" i="2"/>
  <c r="AS11" i="2"/>
  <c r="AP12" i="2"/>
  <c r="AQ12" i="2"/>
  <c r="AR12" i="2"/>
  <c r="AS12" i="2"/>
  <c r="AP13" i="2"/>
  <c r="AQ13" i="2"/>
  <c r="AR13" i="2"/>
  <c r="AS13" i="2"/>
  <c r="AP14" i="2"/>
  <c r="AQ14" i="2"/>
  <c r="AR14" i="2"/>
  <c r="AS14" i="2"/>
  <c r="AP15" i="2"/>
  <c r="AQ15" i="2"/>
  <c r="AR15" i="2"/>
  <c r="AS15" i="2"/>
  <c r="AP16" i="2"/>
  <c r="AQ16" i="2"/>
  <c r="AR16" i="2"/>
  <c r="AS16" i="2"/>
  <c r="AP17" i="2"/>
  <c r="AQ17" i="2"/>
  <c r="AR17" i="2"/>
  <c r="AS17" i="2"/>
  <c r="AP18" i="2"/>
  <c r="AQ18" i="2"/>
  <c r="AR18" i="2"/>
  <c r="AS18" i="2"/>
  <c r="AP19" i="2"/>
  <c r="AQ19" i="2"/>
  <c r="AR19" i="2"/>
  <c r="AS19" i="2"/>
  <c r="AP20" i="2"/>
  <c r="AQ20" i="2"/>
  <c r="AR20" i="2"/>
  <c r="AS20" i="2"/>
  <c r="AP21" i="2"/>
  <c r="AQ21" i="2"/>
  <c r="AR21" i="2"/>
  <c r="AS21" i="2"/>
  <c r="AP22" i="2"/>
  <c r="AQ22" i="2"/>
  <c r="AR22" i="2"/>
  <c r="AS22" i="2"/>
  <c r="AP23" i="2"/>
  <c r="AQ23" i="2"/>
  <c r="AR23" i="2"/>
  <c r="AS23" i="2"/>
  <c r="AP24" i="2"/>
  <c r="AQ24" i="2"/>
  <c r="AR24" i="2"/>
  <c r="AS24" i="2"/>
  <c r="AP25" i="2"/>
  <c r="AQ25" i="2"/>
  <c r="AR25" i="2"/>
  <c r="AS25" i="2"/>
  <c r="AQ8" i="2"/>
  <c r="AS8" i="2" s="1"/>
  <c r="AP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8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13" i="2"/>
  <c r="AJ12" i="2"/>
  <c r="AJ11" i="2"/>
  <c r="AJ10" i="2"/>
  <c r="AF9" i="2"/>
  <c r="AG9" i="2"/>
  <c r="AI9" i="2"/>
  <c r="AF10" i="2"/>
  <c r="AI10" i="2" s="1"/>
  <c r="AG10" i="2"/>
  <c r="AF11" i="2"/>
  <c r="AG11" i="2"/>
  <c r="AI11" i="2" s="1"/>
  <c r="AF12" i="2"/>
  <c r="AG12" i="2"/>
  <c r="AI12" i="2"/>
  <c r="AF13" i="2"/>
  <c r="AG13" i="2"/>
  <c r="AI13" i="2"/>
  <c r="AF14" i="2"/>
  <c r="AI14" i="2" s="1"/>
  <c r="AG14" i="2"/>
  <c r="AF15" i="2"/>
  <c r="AG15" i="2"/>
  <c r="AI15" i="2" s="1"/>
  <c r="AF16" i="2"/>
  <c r="AG16" i="2"/>
  <c r="AI16" i="2"/>
  <c r="AF17" i="2"/>
  <c r="AG17" i="2"/>
  <c r="AI17" i="2"/>
  <c r="AF18" i="2"/>
  <c r="AI18" i="2" s="1"/>
  <c r="AG18" i="2"/>
  <c r="AF19" i="2"/>
  <c r="AG19" i="2"/>
  <c r="AI19" i="2" s="1"/>
  <c r="AF20" i="2"/>
  <c r="AG20" i="2"/>
  <c r="AI20" i="2"/>
  <c r="AF21" i="2"/>
  <c r="AG21" i="2"/>
  <c r="AI21" i="2"/>
  <c r="AF22" i="2"/>
  <c r="AI22" i="2" s="1"/>
  <c r="AG22" i="2"/>
  <c r="AF23" i="2"/>
  <c r="AG23" i="2"/>
  <c r="AI23" i="2" s="1"/>
  <c r="AF24" i="2"/>
  <c r="AG24" i="2"/>
  <c r="AI24" i="2"/>
  <c r="AF25" i="2"/>
  <c r="AG25" i="2"/>
  <c r="AI25" i="2"/>
  <c r="AG8" i="2"/>
  <c r="AI8" i="2" s="1"/>
  <c r="AF8" i="2"/>
  <c r="Z15" i="2"/>
  <c r="Z23" i="2"/>
  <c r="Y15" i="2"/>
  <c r="V9" i="2"/>
  <c r="W9" i="2"/>
  <c r="Y9" i="2"/>
  <c r="V10" i="2"/>
  <c r="Y10" i="2" s="1"/>
  <c r="Z10" i="2" s="1"/>
  <c r="W10" i="2"/>
  <c r="V11" i="2"/>
  <c r="W11" i="2"/>
  <c r="Y11" i="2" s="1"/>
  <c r="Z11" i="2" s="1"/>
  <c r="V12" i="2"/>
  <c r="W12" i="2"/>
  <c r="Y12" i="2"/>
  <c r="Z12" i="2" s="1"/>
  <c r="V13" i="2"/>
  <c r="W13" i="2"/>
  <c r="Y13" i="2"/>
  <c r="Z13" i="2" s="1"/>
  <c r="V14" i="2"/>
  <c r="Y14" i="2" s="1"/>
  <c r="Z14" i="2" s="1"/>
  <c r="W14" i="2"/>
  <c r="V15" i="2"/>
  <c r="W15" i="2"/>
  <c r="V16" i="2"/>
  <c r="W16" i="2"/>
  <c r="Y16" i="2"/>
  <c r="Z16" i="2" s="1"/>
  <c r="V17" i="2"/>
  <c r="W17" i="2"/>
  <c r="Y17" i="2"/>
  <c r="Z17" i="2" s="1"/>
  <c r="V18" i="2"/>
  <c r="Y18" i="2" s="1"/>
  <c r="Z18" i="2" s="1"/>
  <c r="W18" i="2"/>
  <c r="V19" i="2"/>
  <c r="W19" i="2"/>
  <c r="Y19" i="2" s="1"/>
  <c r="Z19" i="2" s="1"/>
  <c r="V20" i="2"/>
  <c r="W20" i="2"/>
  <c r="Y20" i="2"/>
  <c r="Z20" i="2" s="1"/>
  <c r="V21" i="2"/>
  <c r="W21" i="2"/>
  <c r="Y21" i="2"/>
  <c r="Z21" i="2" s="1"/>
  <c r="V22" i="2"/>
  <c r="Y22" i="2" s="1"/>
  <c r="Z22" i="2" s="1"/>
  <c r="W22" i="2"/>
  <c r="V23" i="2"/>
  <c r="W23" i="2"/>
  <c r="Y23" i="2" s="1"/>
  <c r="V24" i="2"/>
  <c r="W24" i="2"/>
  <c r="Y24" i="2"/>
  <c r="Z24" i="2" s="1"/>
  <c r="W8" i="2"/>
  <c r="Y8" i="2" s="1"/>
  <c r="V8" i="2"/>
  <c r="P13" i="2"/>
  <c r="P11" i="2"/>
  <c r="P10" i="2"/>
  <c r="P14" i="2"/>
  <c r="P38" i="2"/>
  <c r="P36" i="2"/>
  <c r="P34" i="2"/>
  <c r="P32" i="2"/>
  <c r="P30" i="2"/>
  <c r="P28" i="2"/>
  <c r="P26" i="2"/>
  <c r="P24" i="2"/>
  <c r="P22" i="2"/>
  <c r="P20" i="2"/>
  <c r="P18" i="2"/>
  <c r="P16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8" i="2"/>
  <c r="L9" i="2"/>
  <c r="M9" i="2"/>
  <c r="L10" i="2"/>
  <c r="M10" i="2"/>
  <c r="L11" i="2"/>
  <c r="M11" i="2"/>
  <c r="L12" i="2"/>
  <c r="M12" i="2"/>
  <c r="L13" i="2"/>
  <c r="M13" i="2"/>
  <c r="L14" i="2"/>
  <c r="M14" i="2"/>
  <c r="L15" i="2"/>
  <c r="M15" i="2"/>
  <c r="L16" i="2"/>
  <c r="M16" i="2"/>
  <c r="L17" i="2"/>
  <c r="M17" i="2"/>
  <c r="L18" i="2"/>
  <c r="M18" i="2"/>
  <c r="L19" i="2"/>
  <c r="M19" i="2"/>
  <c r="L20" i="2"/>
  <c r="M20" i="2"/>
  <c r="L21" i="2"/>
  <c r="M21" i="2"/>
  <c r="L22" i="2"/>
  <c r="M22" i="2"/>
  <c r="L23" i="2"/>
  <c r="M23" i="2"/>
  <c r="L24" i="2"/>
  <c r="M24" i="2"/>
  <c r="L25" i="2"/>
  <c r="M25" i="2"/>
  <c r="L26" i="2"/>
  <c r="M26" i="2"/>
  <c r="L27" i="2"/>
  <c r="M27" i="2"/>
  <c r="L28" i="2"/>
  <c r="M28" i="2"/>
  <c r="L29" i="2"/>
  <c r="M29" i="2"/>
  <c r="L30" i="2"/>
  <c r="M30" i="2"/>
  <c r="L31" i="2"/>
  <c r="M31" i="2"/>
  <c r="L32" i="2"/>
  <c r="M32" i="2"/>
  <c r="L33" i="2"/>
  <c r="M33" i="2"/>
  <c r="L34" i="2"/>
  <c r="M34" i="2"/>
  <c r="L35" i="2"/>
  <c r="M35" i="2"/>
  <c r="L36" i="2"/>
  <c r="M36" i="2"/>
  <c r="L37" i="2"/>
  <c r="M37" i="2"/>
  <c r="L38" i="2"/>
  <c r="M38" i="2"/>
  <c r="L39" i="2"/>
  <c r="M39" i="2"/>
  <c r="L40" i="2"/>
  <c r="M40" i="2"/>
  <c r="L41" i="2"/>
  <c r="M41" i="2"/>
  <c r="L42" i="2"/>
  <c r="M42" i="2"/>
  <c r="L43" i="2"/>
  <c r="M43" i="2"/>
  <c r="L44" i="2"/>
  <c r="M44" i="2"/>
  <c r="L45" i="2"/>
  <c r="M45" i="2"/>
  <c r="L46" i="2"/>
  <c r="M46" i="2"/>
  <c r="L47" i="2"/>
  <c r="M47" i="2"/>
  <c r="M8" i="2"/>
  <c r="L8" i="2"/>
  <c r="I81" i="1"/>
  <c r="J81" i="1"/>
  <c r="K81" i="1" s="1"/>
  <c r="AO12" i="1"/>
  <c r="E13" i="1"/>
  <c r="M22" i="1"/>
  <c r="AR8" i="2" l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J82" i="1"/>
  <c r="I82" i="1"/>
  <c r="AO14" i="1"/>
  <c r="AO16" i="1"/>
  <c r="AO18" i="1"/>
  <c r="AO20" i="1"/>
  <c r="AO22" i="1"/>
  <c r="AO24" i="1"/>
  <c r="AO26" i="1"/>
  <c r="AO28" i="1"/>
  <c r="AO30" i="1"/>
  <c r="AO32" i="1"/>
  <c r="AO34" i="1"/>
  <c r="AO36" i="1"/>
  <c r="AO38" i="1"/>
  <c r="AO10" i="1"/>
  <c r="AN10" i="1"/>
  <c r="AN12" i="1"/>
  <c r="AN14" i="1"/>
  <c r="AN16" i="1"/>
  <c r="AN18" i="1"/>
  <c r="AN20" i="1"/>
  <c r="AN22" i="1"/>
  <c r="AN24" i="1"/>
  <c r="AN26" i="1"/>
  <c r="AN28" i="1"/>
  <c r="AN30" i="1"/>
  <c r="AN32" i="1"/>
  <c r="AN34" i="1"/>
  <c r="AN36" i="1"/>
  <c r="AN38" i="1"/>
  <c r="AN8" i="1"/>
  <c r="AM10" i="1"/>
  <c r="AM12" i="1"/>
  <c r="AM14" i="1"/>
  <c r="AM16" i="1"/>
  <c r="AM18" i="1"/>
  <c r="AM20" i="1"/>
  <c r="AM22" i="1"/>
  <c r="AM24" i="1"/>
  <c r="AM26" i="1"/>
  <c r="AM28" i="1"/>
  <c r="AM30" i="1"/>
  <c r="AM32" i="1"/>
  <c r="AM34" i="1"/>
  <c r="AM36" i="1"/>
  <c r="AM38" i="1"/>
  <c r="AG14" i="1" l="1"/>
  <c r="AF10" i="1"/>
  <c r="AF12" i="1"/>
  <c r="AF14" i="1"/>
  <c r="AF16" i="1"/>
  <c r="AF18" i="1"/>
  <c r="AF20" i="1"/>
  <c r="AF22" i="1"/>
  <c r="AF24" i="1"/>
  <c r="AF26" i="1"/>
  <c r="AF28" i="1"/>
  <c r="AF30" i="1"/>
  <c r="AF32" i="1"/>
  <c r="AF34" i="1"/>
  <c r="AF36" i="1"/>
  <c r="AF38" i="1"/>
  <c r="AF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8" i="1"/>
  <c r="N26" i="1"/>
  <c r="N28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24" i="1"/>
  <c r="M24" i="1" l="1"/>
  <c r="K93" i="1"/>
  <c r="K85" i="1"/>
  <c r="K89" i="1"/>
  <c r="K84" i="1"/>
  <c r="K88" i="1"/>
  <c r="K92" i="1"/>
  <c r="K83" i="1"/>
  <c r="K87" i="1"/>
  <c r="K91" i="1"/>
  <c r="K82" i="1"/>
  <c r="M30" i="1"/>
  <c r="AG22" i="1"/>
  <c r="AG30" i="1"/>
  <c r="AG3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8" i="1"/>
  <c r="V30" i="1"/>
  <c r="V10" i="1"/>
  <c r="V12" i="1"/>
  <c r="V14" i="1"/>
  <c r="V16" i="1"/>
  <c r="V18" i="1"/>
  <c r="V20" i="1"/>
  <c r="V22" i="1"/>
  <c r="V24" i="1"/>
  <c r="V26" i="1"/>
  <c r="V28" i="1"/>
  <c r="V32" i="1"/>
  <c r="V34" i="1"/>
  <c r="V36" i="1"/>
  <c r="V8" i="1"/>
  <c r="M18" i="1"/>
  <c r="M16" i="1"/>
  <c r="M66" i="1"/>
  <c r="M68" i="1"/>
  <c r="M70" i="1"/>
  <c r="M72" i="1"/>
  <c r="M74" i="1"/>
  <c r="M46" i="1"/>
  <c r="M48" i="1"/>
  <c r="M50" i="1"/>
  <c r="M52" i="1"/>
  <c r="M54" i="1"/>
  <c r="M56" i="1"/>
  <c r="M58" i="1"/>
  <c r="M60" i="1"/>
  <c r="M62" i="1"/>
  <c r="M64" i="1"/>
  <c r="M36" i="1"/>
  <c r="M38" i="1"/>
  <c r="M40" i="1"/>
  <c r="M42" i="1"/>
  <c r="M44" i="1"/>
  <c r="M26" i="1"/>
  <c r="M28" i="1"/>
  <c r="M32" i="1"/>
  <c r="M34" i="1"/>
  <c r="AD12" i="1"/>
  <c r="AD14" i="1"/>
  <c r="AD16" i="1"/>
  <c r="AG16" i="1" s="1"/>
  <c r="AD18" i="1"/>
  <c r="AG18" i="1" s="1"/>
  <c r="AD20" i="1"/>
  <c r="AG20" i="1" s="1"/>
  <c r="AD22" i="1"/>
  <c r="AD24" i="1"/>
  <c r="AG24" i="1" s="1"/>
  <c r="AD26" i="1"/>
  <c r="AG26" i="1" s="1"/>
  <c r="AD28" i="1"/>
  <c r="AG28" i="1" s="1"/>
  <c r="AD30" i="1"/>
  <c r="AD32" i="1"/>
  <c r="AG32" i="1" s="1"/>
  <c r="AD34" i="1"/>
  <c r="AG34" i="1" s="1"/>
  <c r="AD36" i="1"/>
  <c r="AG36" i="1" s="1"/>
  <c r="AD38" i="1"/>
  <c r="U12" i="1"/>
  <c r="U14" i="1"/>
  <c r="U16" i="1"/>
  <c r="U18" i="1"/>
  <c r="U20" i="1"/>
  <c r="U22" i="1"/>
  <c r="U24" i="1"/>
  <c r="U26" i="1"/>
  <c r="U28" i="1"/>
  <c r="U30" i="1"/>
  <c r="U32" i="1"/>
  <c r="U34" i="1"/>
  <c r="U36" i="1"/>
  <c r="L22" i="1"/>
  <c r="L24" i="1"/>
  <c r="L26" i="1"/>
  <c r="L28" i="1"/>
  <c r="L30" i="1"/>
  <c r="L32" i="1"/>
  <c r="L34" i="1"/>
  <c r="L36" i="1"/>
  <c r="L38" i="1"/>
  <c r="L40" i="1"/>
  <c r="L42" i="1"/>
  <c r="L44" i="1"/>
  <c r="L46" i="1"/>
  <c r="L48" i="1"/>
  <c r="L50" i="1"/>
  <c r="L52" i="1"/>
  <c r="L54" i="1"/>
  <c r="L56" i="1"/>
  <c r="L58" i="1"/>
  <c r="L60" i="1"/>
  <c r="L62" i="1"/>
  <c r="L64" i="1"/>
  <c r="L66" i="1"/>
  <c r="L68" i="1"/>
  <c r="L70" i="1"/>
  <c r="L72" i="1"/>
  <c r="L7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14" i="1"/>
  <c r="AD10" i="1"/>
  <c r="AD8" i="1"/>
  <c r="K94" i="1" l="1"/>
  <c r="K90" i="1"/>
  <c r="K86" i="1"/>
  <c r="U10" i="1" l="1"/>
  <c r="U8" i="1"/>
  <c r="X18" i="1" l="1"/>
  <c r="X34" i="1"/>
  <c r="X10" i="1"/>
  <c r="X26" i="1"/>
  <c r="X16" i="1"/>
  <c r="X28" i="1"/>
  <c r="X22" i="1"/>
  <c r="X20" i="1"/>
  <c r="X30" i="1"/>
  <c r="X32" i="1"/>
  <c r="X14" i="1"/>
  <c r="X12" i="1"/>
  <c r="X24" i="1"/>
  <c r="X36" i="1"/>
  <c r="L20" i="1"/>
  <c r="L18" i="1"/>
  <c r="L16" i="1"/>
  <c r="O34" i="1" l="1"/>
  <c r="O50" i="1"/>
  <c r="O66" i="1"/>
  <c r="O36" i="1"/>
  <c r="O52" i="1"/>
  <c r="O68" i="1"/>
  <c r="O26" i="1"/>
  <c r="O42" i="1"/>
  <c r="O58" i="1"/>
  <c r="O74" i="1"/>
  <c r="O28" i="1"/>
  <c r="O44" i="1"/>
  <c r="O60" i="1"/>
  <c r="O62" i="1"/>
  <c r="O64" i="1"/>
  <c r="O32" i="1"/>
  <c r="O46" i="1"/>
  <c r="O56" i="1"/>
  <c r="O24" i="1"/>
  <c r="O70" i="1"/>
  <c r="O48" i="1"/>
  <c r="O54" i="1"/>
  <c r="O72" i="1"/>
  <c r="O40" i="1"/>
  <c r="O38" i="1"/>
</calcChain>
</file>

<file path=xl/sharedStrings.xml><?xml version="1.0" encoding="utf-8"?>
<sst xmlns="http://schemas.openxmlformats.org/spreadsheetml/2006/main" count="457" uniqueCount="133">
  <si>
    <t>NT</t>
  </si>
  <si>
    <t>NT+DMSO</t>
  </si>
  <si>
    <t>LPS</t>
  </si>
  <si>
    <t>LPS+DMSO</t>
  </si>
  <si>
    <t>LPS+ATP</t>
  </si>
  <si>
    <t>LPS+DMSO+ATP</t>
  </si>
  <si>
    <t>LPS+EFOX+ATP</t>
  </si>
  <si>
    <t>LPS+NIG 1um</t>
  </si>
  <si>
    <t>LPS+NIG 1um+DMSO</t>
  </si>
  <si>
    <t>LPS+EFOX+NIG 1um</t>
  </si>
  <si>
    <t>Abs</t>
  </si>
  <si>
    <t>pg/ml</t>
  </si>
  <si>
    <t>LPS+NIG(1um)+Xn</t>
  </si>
  <si>
    <t>LN X1 10</t>
  </si>
  <si>
    <t>LN X1 50</t>
  </si>
  <si>
    <t>LN X2 10</t>
  </si>
  <si>
    <t>LN X2 50</t>
  </si>
  <si>
    <t>LN X3 10</t>
  </si>
  <si>
    <t>LN X3 50</t>
  </si>
  <si>
    <t>LN X4 10</t>
  </si>
  <si>
    <t>LN X4 50</t>
  </si>
  <si>
    <t>LN X5 10</t>
  </si>
  <si>
    <t>LN X5 50</t>
  </si>
  <si>
    <t>LN X6 10</t>
  </si>
  <si>
    <t>LN X6 50</t>
  </si>
  <si>
    <t>LN X7 10</t>
  </si>
  <si>
    <t>LN X7 50</t>
  </si>
  <si>
    <t>LN X8 10</t>
  </si>
  <si>
    <t>LN X8 50</t>
  </si>
  <si>
    <t>LN X9 10</t>
  </si>
  <si>
    <t>LN X9 50</t>
  </si>
  <si>
    <t>LN X10 10</t>
  </si>
  <si>
    <t>LN X10 50</t>
  </si>
  <si>
    <t>LN X11 10</t>
  </si>
  <si>
    <t>LN X11 50</t>
  </si>
  <si>
    <t>LN X12 10</t>
  </si>
  <si>
    <t>LN X12 50</t>
  </si>
  <si>
    <t>LN X13 10</t>
  </si>
  <si>
    <t>LN X13 50</t>
  </si>
  <si>
    <t>NT+DMSO 1:1000</t>
  </si>
  <si>
    <t>NT+DMSO 1:200</t>
  </si>
  <si>
    <t>LPS+DMSO 1:1000</t>
  </si>
  <si>
    <t>LPS+DMSO 1:200</t>
  </si>
  <si>
    <t>LPS+NIG 1um+DMSO 1:1000</t>
  </si>
  <si>
    <t>LPS+NIG 1um+DMSO 1:200</t>
  </si>
  <si>
    <t>384w/48hPMA/Change med</t>
  </si>
  <si>
    <t>384w/24hPMA/1% FBS (no Change med</t>
  </si>
  <si>
    <t>LPS+NIG 1um+dmso 1:1000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</si>
  <si>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</si>
  <si>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</si>
  <si>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</si>
  <si>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</si>
  <si>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</si>
  <si>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</si>
  <si>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</si>
  <si>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</si>
  <si>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</si>
  <si>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</si>
  <si>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</si>
  <si>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</si>
  <si>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</si>
  <si>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LPS+NIG 1um+efox</t>
  </si>
  <si>
    <t>Rel to CTRL</t>
  </si>
  <si>
    <t>Fold Change (vs Nig +DMSO)</t>
  </si>
  <si>
    <t>N=1</t>
  </si>
  <si>
    <t>N=2</t>
  </si>
  <si>
    <t>QC Filter (0,6&lt;x&lt;1,8)</t>
  </si>
  <si>
    <t>Duplicate Ratio</t>
  </si>
  <si>
    <t xml:space="preserve">NOTE: I removed one of the two LPS+Nig+DMSO </t>
  </si>
  <si>
    <t>Avg</t>
  </si>
  <si>
    <t>StDev</t>
  </si>
  <si>
    <t>%StDEV</t>
  </si>
  <si>
    <t>LA X1 10</t>
  </si>
  <si>
    <t>LA X1 50</t>
  </si>
  <si>
    <t>LA X2 10</t>
  </si>
  <si>
    <t>LA X2 50</t>
  </si>
  <si>
    <t>LA X3 10</t>
  </si>
  <si>
    <t xml:space="preserve">LA X3 50 </t>
  </si>
  <si>
    <t>LA X4 10</t>
  </si>
  <si>
    <t>LA X4 50</t>
  </si>
  <si>
    <t>LA X5 10</t>
  </si>
  <si>
    <t>LA X5 50</t>
  </si>
  <si>
    <t>LA X6 10</t>
  </si>
  <si>
    <t xml:space="preserve">LA X6 50 </t>
  </si>
  <si>
    <t>LA X7 10</t>
  </si>
  <si>
    <t>LA X7 50</t>
  </si>
  <si>
    <t>LA X8 10</t>
  </si>
  <si>
    <t>LA X8 50</t>
  </si>
  <si>
    <t>LA X9 10</t>
  </si>
  <si>
    <t>LA X9 50</t>
  </si>
  <si>
    <t>LA X10 10</t>
  </si>
  <si>
    <t>LA X10 50</t>
  </si>
  <si>
    <t>LA X11 10</t>
  </si>
  <si>
    <t>LA X11 50</t>
  </si>
  <si>
    <t>LA X12 10</t>
  </si>
  <si>
    <t>LA X12 50</t>
  </si>
  <si>
    <t>LA X13 10</t>
  </si>
  <si>
    <t>LA X13 50</t>
  </si>
  <si>
    <t xml:space="preserve">LN X10 10 </t>
  </si>
  <si>
    <t>LN</t>
  </si>
  <si>
    <t>LND 1:1000</t>
  </si>
  <si>
    <t>LND 1:200</t>
  </si>
  <si>
    <t>LEN</t>
  </si>
  <si>
    <t>5k 50ul</t>
  </si>
  <si>
    <t>5k 25ul</t>
  </si>
  <si>
    <t xml:space="preserve">10k 50ul </t>
  </si>
  <si>
    <t>10k 25ul</t>
  </si>
  <si>
    <t>15k 50ul</t>
  </si>
  <si>
    <t>15k 25ul</t>
  </si>
  <si>
    <t>20k 50ul</t>
  </si>
  <si>
    <t>20k 25ul</t>
  </si>
  <si>
    <t>LPS+NIG 1um+dmso</t>
  </si>
  <si>
    <t>EFOX (CTRL+)</t>
  </si>
  <si>
    <t>LPS+NIG</t>
  </si>
  <si>
    <t>LPS+NIG+DMSO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</si>
  <si>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</si>
  <si>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</si>
  <si>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</si>
  <si>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</si>
  <si>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</si>
  <si>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</si>
  <si>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</si>
  <si>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</si>
  <si>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</si>
  <si>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</si>
  <si>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</si>
  <si>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</si>
  <si>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</si>
  <si>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LPS+NIG+EFOX</t>
  </si>
  <si>
    <t>DevSt</t>
  </si>
  <si>
    <t>Ratio to CTRL</t>
  </si>
  <si>
    <t>%DevSt</t>
  </si>
  <si>
    <t>%DevST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</si>
</sst>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CC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1" fillId="0" borderId="0" xfId="0" applyFont="1"/>
    <xf numFmtId="0" fontId="2" fillId="3" borderId="0" xfId="0" applyFont="1" applyFill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left"/>
    </xf>
    <xf numFmtId="2" fontId="0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164" fontId="0" fillId="0" borderId="0" xfId="0" applyNumberFormat="1" applyAlignment="1">
      <alignment horizontal="center"/>
    </xf>
    <xf numFmtId="2" fontId="0" fillId="5" borderId="0" xfId="0" applyNumberForma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0" fillId="2" borderId="0" xfId="0" applyNumberFormat="1" applyFont="1" applyFill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/>
    <xf numFmtId="165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165" fontId="0" fillId="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2" fontId="1" fillId="6" borderId="0" xfId="0" applyNumberFormat="1" applyFont="1" applyFill="1" applyAlignment="1">
      <alignment horizontal="center"/>
    </xf>
    <xf numFmtId="2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65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763629948394829E-2"/>
          <c:y val="4.2902901857692577E-2"/>
          <c:w val="0.87924552820422874"/>
          <c:h val="0.86661773422312582"/>
        </c:manualLayout>
      </c:layout>
      <c:scatterChart>
        <c:scatterStyle val="lineMarker"/>
        <c:varyColors val="0"/>
        <c:ser>
          <c:idx val="0"/>
          <c:order val="0"/>
          <c:tx>
            <c:strRef>
              <c:f>ELISA!$C$80</c:f>
              <c:strCache>
                <c:ptCount val="1"/>
                <c:pt idx="0">
                  <c:v>16/08/2018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ELISA!$B$81:$B$94</c:f>
              <c:strCache>
                <c:ptCount val="14"/>
                <c:pt idx="0">
                  <c:v>EFOX (CTRL+)</c:v>
                </c:pt>
                <c:pt idx="1">
                  <c:v>LN X1 10</c:v>
                </c:pt>
                <c:pt idx="2">
                  <c:v>LN X2 10</c:v>
                </c:pt>
                <c:pt idx="3">
                  <c:v>LN X3 10</c:v>
                </c:pt>
                <c:pt idx="4">
                  <c:v>LN X4 10</c:v>
                </c:pt>
                <c:pt idx="5">
                  <c:v>LN X5 10</c:v>
                </c:pt>
                <c:pt idx="6">
                  <c:v>LN X6 10</c:v>
                </c:pt>
                <c:pt idx="7">
                  <c:v>LN X7 10</c:v>
                </c:pt>
                <c:pt idx="8">
                  <c:v>LN X8 10</c:v>
                </c:pt>
                <c:pt idx="9">
                  <c:v>LN X9 10</c:v>
                </c:pt>
                <c:pt idx="10">
                  <c:v>LN X10 10</c:v>
                </c:pt>
                <c:pt idx="11">
                  <c:v>LN X11 10</c:v>
                </c:pt>
                <c:pt idx="12">
                  <c:v>LN X12 10</c:v>
                </c:pt>
                <c:pt idx="13">
                  <c:v>LN X13 10</c:v>
                </c:pt>
              </c:strCache>
            </c:strRef>
          </c:xVal>
          <c:yVal>
            <c:numRef>
              <c:f>ELISA!$C$81:$C$94</c:f>
              <c:numCache>
                <c:formatCode>0.00</c:formatCode>
                <c:ptCount val="14"/>
                <c:pt idx="0">
                  <c:v>0.48</c:v>
                </c:pt>
                <c:pt idx="1">
                  <c:v>1.2538868099517824</c:v>
                </c:pt>
                <c:pt idx="2">
                  <c:v>0.90585030797621424</c:v>
                </c:pt>
                <c:pt idx="3">
                  <c:v>0.64561632777563716</c:v>
                </c:pt>
                <c:pt idx="4">
                  <c:v>0.5895496572446185</c:v>
                </c:pt>
                <c:pt idx="5">
                  <c:v>0.55675594429251318</c:v>
                </c:pt>
                <c:pt idx="6">
                  <c:v>0.62763267873738593</c:v>
                </c:pt>
                <c:pt idx="7">
                  <c:v>0.65725280656509377</c:v>
                </c:pt>
                <c:pt idx="8">
                  <c:v>0.54300374208679159</c:v>
                </c:pt>
                <c:pt idx="9">
                  <c:v>0.4308704010247546</c:v>
                </c:pt>
                <c:pt idx="10">
                  <c:v>0.51444147596721623</c:v>
                </c:pt>
                <c:pt idx="11">
                  <c:v>0.76409683908646886</c:v>
                </c:pt>
                <c:pt idx="12">
                  <c:v>0.48905279497203807</c:v>
                </c:pt>
                <c:pt idx="13">
                  <c:v>0.55675594429251318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ELISA!$D$80</c:f>
              <c:strCache>
                <c:ptCount val="1"/>
                <c:pt idx="0">
                  <c:v>31/08/2018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ELISA!$B$81:$B$94</c:f>
              <c:strCache>
                <c:ptCount val="14"/>
                <c:pt idx="0">
                  <c:v>EFOX (CTRL+)</c:v>
                </c:pt>
                <c:pt idx="1">
                  <c:v>LN X1 10</c:v>
                </c:pt>
                <c:pt idx="2">
                  <c:v>LN X2 10</c:v>
                </c:pt>
                <c:pt idx="3">
                  <c:v>LN X3 10</c:v>
                </c:pt>
                <c:pt idx="4">
                  <c:v>LN X4 10</c:v>
                </c:pt>
                <c:pt idx="5">
                  <c:v>LN X5 10</c:v>
                </c:pt>
                <c:pt idx="6">
                  <c:v>LN X6 10</c:v>
                </c:pt>
                <c:pt idx="7">
                  <c:v>LN X7 10</c:v>
                </c:pt>
                <c:pt idx="8">
                  <c:v>LN X8 10</c:v>
                </c:pt>
                <c:pt idx="9">
                  <c:v>LN X9 10</c:v>
                </c:pt>
                <c:pt idx="10">
                  <c:v>LN X10 10</c:v>
                </c:pt>
                <c:pt idx="11">
                  <c:v>LN X11 10</c:v>
                </c:pt>
                <c:pt idx="12">
                  <c:v>LN X12 10</c:v>
                </c:pt>
                <c:pt idx="13">
                  <c:v>LN X13 10</c:v>
                </c:pt>
              </c:strCache>
            </c:strRef>
          </c:xVal>
          <c:yVal>
            <c:numRef>
              <c:f>ELISA!$D$81:$D$94</c:f>
              <c:numCache>
                <c:formatCode>0.00</c:formatCode>
                <c:ptCount val="14"/>
                <c:pt idx="0">
                  <c:v>0.44</c:v>
                </c:pt>
                <c:pt idx="1">
                  <c:v>0.81252397777359209</c:v>
                </c:pt>
                <c:pt idx="2">
                  <c:v>0.56151441468156826</c:v>
                </c:pt>
                <c:pt idx="3">
                  <c:v>0.98177316450576602</c:v>
                </c:pt>
                <c:pt idx="4">
                  <c:v>0.72607670085808185</c:v>
                </c:pt>
                <c:pt idx="5">
                  <c:v>0.62036105499152394</c:v>
                </c:pt>
                <c:pt idx="6">
                  <c:v>1.403073447786777</c:v>
                </c:pt>
                <c:pt idx="7">
                  <c:v>1.7400095210659048</c:v>
                </c:pt>
                <c:pt idx="8">
                  <c:v>1.3088146699451664</c:v>
                </c:pt>
                <c:pt idx="10">
                  <c:v>0.74638660326594275</c:v>
                </c:pt>
                <c:pt idx="11">
                  <c:v>0.71774443320357484</c:v>
                </c:pt>
                <c:pt idx="12">
                  <c:v>0.65264859215273874</c:v>
                </c:pt>
                <c:pt idx="13">
                  <c:v>0.76617573894539681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ELISA!$E$80</c:f>
              <c:strCache>
                <c:ptCount val="1"/>
                <c:pt idx="0">
                  <c:v>18/10/2018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ELISA!$B$81:$B$94</c:f>
              <c:strCache>
                <c:ptCount val="14"/>
                <c:pt idx="0">
                  <c:v>EFOX (CTRL+)</c:v>
                </c:pt>
                <c:pt idx="1">
                  <c:v>LN X1 10</c:v>
                </c:pt>
                <c:pt idx="2">
                  <c:v>LN X2 10</c:v>
                </c:pt>
                <c:pt idx="3">
                  <c:v>LN X3 10</c:v>
                </c:pt>
                <c:pt idx="4">
                  <c:v>LN X4 10</c:v>
                </c:pt>
                <c:pt idx="5">
                  <c:v>LN X5 10</c:v>
                </c:pt>
                <c:pt idx="6">
                  <c:v>LN X6 10</c:v>
                </c:pt>
                <c:pt idx="7">
                  <c:v>LN X7 10</c:v>
                </c:pt>
                <c:pt idx="8">
                  <c:v>LN X8 10</c:v>
                </c:pt>
                <c:pt idx="9">
                  <c:v>LN X9 10</c:v>
                </c:pt>
                <c:pt idx="10">
                  <c:v>LN X10 10</c:v>
                </c:pt>
                <c:pt idx="11">
                  <c:v>LN X11 10</c:v>
                </c:pt>
                <c:pt idx="12">
                  <c:v>LN X12 10</c:v>
                </c:pt>
                <c:pt idx="13">
                  <c:v>LN X13 10</c:v>
                </c:pt>
              </c:strCache>
            </c:strRef>
          </c:xVal>
          <c:yVal>
            <c:numRef>
              <c:f>ELISA!$E$81:$E$94</c:f>
              <c:numCache>
                <c:formatCode>0.00</c:formatCode>
                <c:ptCount val="14"/>
                <c:pt idx="1">
                  <c:v>1.5266014776047374</c:v>
                </c:pt>
                <c:pt idx="2">
                  <c:v>1.1929134125878742</c:v>
                </c:pt>
                <c:pt idx="3">
                  <c:v>1.1268709830532866</c:v>
                </c:pt>
                <c:pt idx="4">
                  <c:v>1.0808150782462715</c:v>
                </c:pt>
                <c:pt idx="5">
                  <c:v>1.0530077394948663</c:v>
                </c:pt>
                <c:pt idx="6">
                  <c:v>1.4440484406865028</c:v>
                </c:pt>
                <c:pt idx="7">
                  <c:v>1.4622970067421128</c:v>
                </c:pt>
                <c:pt idx="8">
                  <c:v>1.2163758546593726</c:v>
                </c:pt>
                <c:pt idx="9">
                  <c:v>0.88355676897849067</c:v>
                </c:pt>
                <c:pt idx="10">
                  <c:v>0.82881107081166139</c:v>
                </c:pt>
                <c:pt idx="11">
                  <c:v>1.1659750531724502</c:v>
                </c:pt>
                <c:pt idx="12">
                  <c:v>1.0260693800794425</c:v>
                </c:pt>
                <c:pt idx="13">
                  <c:v>0.77493435198081384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ELISA!$F$80</c:f>
              <c:strCache>
                <c:ptCount val="1"/>
                <c:pt idx="0">
                  <c:v>26/10/2018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ELISA!$B$81:$B$94</c:f>
              <c:strCache>
                <c:ptCount val="14"/>
                <c:pt idx="0">
                  <c:v>EFOX (CTRL+)</c:v>
                </c:pt>
                <c:pt idx="1">
                  <c:v>LN X1 10</c:v>
                </c:pt>
                <c:pt idx="2">
                  <c:v>LN X2 10</c:v>
                </c:pt>
                <c:pt idx="3">
                  <c:v>LN X3 10</c:v>
                </c:pt>
                <c:pt idx="4">
                  <c:v>LN X4 10</c:v>
                </c:pt>
                <c:pt idx="5">
                  <c:v>LN X5 10</c:v>
                </c:pt>
                <c:pt idx="6">
                  <c:v>LN X6 10</c:v>
                </c:pt>
                <c:pt idx="7">
                  <c:v>LN X7 10</c:v>
                </c:pt>
                <c:pt idx="8">
                  <c:v>LN X8 10</c:v>
                </c:pt>
                <c:pt idx="9">
                  <c:v>LN X9 10</c:v>
                </c:pt>
                <c:pt idx="10">
                  <c:v>LN X10 10</c:v>
                </c:pt>
                <c:pt idx="11">
                  <c:v>LN X11 10</c:v>
                </c:pt>
                <c:pt idx="12">
                  <c:v>LN X12 10</c:v>
                </c:pt>
                <c:pt idx="13">
                  <c:v>LN X13 10</c:v>
                </c:pt>
              </c:strCache>
            </c:strRef>
          </c:xVal>
          <c:yVal>
            <c:numRef>
              <c:f>ELISA!$F$81:$F$94</c:f>
              <c:numCache>
                <c:formatCode>0.00</c:formatCode>
                <c:ptCount val="14"/>
                <c:pt idx="0">
                  <c:v>0.81</c:v>
                </c:pt>
                <c:pt idx="2">
                  <c:v>1.0294485703313216</c:v>
                </c:pt>
                <c:pt idx="4">
                  <c:v>0.7504621145609065</c:v>
                </c:pt>
                <c:pt idx="7">
                  <c:v>1.3355587093016386</c:v>
                </c:pt>
                <c:pt idx="8">
                  <c:v>1.3022353270846168</c:v>
                </c:pt>
                <c:pt idx="9">
                  <c:v>0.57067084306441651</c:v>
                </c:pt>
                <c:pt idx="12">
                  <c:v>0.71558880758960441</c:v>
                </c:pt>
                <c:pt idx="13">
                  <c:v>0.65126693028698091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ELISA!$G$80</c:f>
              <c:strCache>
                <c:ptCount val="1"/>
                <c:pt idx="0">
                  <c:v>07/11/2018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ELISA!$B$81:$B$94</c:f>
              <c:strCache>
                <c:ptCount val="14"/>
                <c:pt idx="0">
                  <c:v>EFOX (CTRL+)</c:v>
                </c:pt>
                <c:pt idx="1">
                  <c:v>LN X1 10</c:v>
                </c:pt>
                <c:pt idx="2">
                  <c:v>LN X2 10</c:v>
                </c:pt>
                <c:pt idx="3">
                  <c:v>LN X3 10</c:v>
                </c:pt>
                <c:pt idx="4">
                  <c:v>LN X4 10</c:v>
                </c:pt>
                <c:pt idx="5">
                  <c:v>LN X5 10</c:v>
                </c:pt>
                <c:pt idx="6">
                  <c:v>LN X6 10</c:v>
                </c:pt>
                <c:pt idx="7">
                  <c:v>LN X7 10</c:v>
                </c:pt>
                <c:pt idx="8">
                  <c:v>LN X8 10</c:v>
                </c:pt>
                <c:pt idx="9">
                  <c:v>LN X9 10</c:v>
                </c:pt>
                <c:pt idx="10">
                  <c:v>LN X10 10</c:v>
                </c:pt>
                <c:pt idx="11">
                  <c:v>LN X11 10</c:v>
                </c:pt>
                <c:pt idx="12">
                  <c:v>LN X12 10</c:v>
                </c:pt>
                <c:pt idx="13">
                  <c:v>LN X13 10</c:v>
                </c:pt>
              </c:strCache>
            </c:strRef>
          </c:xVal>
          <c:yVal>
            <c:numRef>
              <c:f>ELISA!$G$81:$G$94</c:f>
              <c:numCache>
                <c:formatCode>0.00</c:formatCode>
                <c:ptCount val="14"/>
                <c:pt idx="0">
                  <c:v>0.37</c:v>
                </c:pt>
                <c:pt idx="1">
                  <c:v>1.730019493177388</c:v>
                </c:pt>
                <c:pt idx="3">
                  <c:v>1.5341130604288498</c:v>
                </c:pt>
                <c:pt idx="5">
                  <c:v>1.1773879142300194</c:v>
                </c:pt>
                <c:pt idx="6">
                  <c:v>1.4473684210526314</c:v>
                </c:pt>
                <c:pt idx="7">
                  <c:v>1.307017543859649</c:v>
                </c:pt>
                <c:pt idx="8">
                  <c:v>1.1744639376218322</c:v>
                </c:pt>
                <c:pt idx="9">
                  <c:v>0.81578947368421062</c:v>
                </c:pt>
                <c:pt idx="10">
                  <c:v>1.5272904483430796</c:v>
                </c:pt>
                <c:pt idx="12">
                  <c:v>1.6773879142300194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30568"/>
        <c:axId val="197861704"/>
      </c:scatterChart>
      <c:valAx>
        <c:axId val="197730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861704"/>
        <c:crosses val="autoZero"/>
        <c:crossBetween val="midCat"/>
        <c:majorUnit val="1"/>
      </c:valAx>
      <c:valAx>
        <c:axId val="19786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%Inhibition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730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3343099140548991"/>
          <c:y val="5.0492680607632609E-2"/>
          <c:w val="5.1740348303869817E-2"/>
          <c:h val="0.242832325431619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MTS (%to ctrl)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MTS!$A$75:$A$90</c:f>
              <c:strCache>
                <c:ptCount val="16"/>
                <c:pt idx="0">
                  <c:v>LN</c:v>
                </c:pt>
                <c:pt idx="1">
                  <c:v>LND 1:1000</c:v>
                </c:pt>
                <c:pt idx="2">
                  <c:v>LEN</c:v>
                </c:pt>
                <c:pt idx="3">
                  <c:v>LN X1 10</c:v>
                </c:pt>
                <c:pt idx="4">
                  <c:v>LN X2 10</c:v>
                </c:pt>
                <c:pt idx="5">
                  <c:v>LN X3 10</c:v>
                </c:pt>
                <c:pt idx="6">
                  <c:v>LN X4 10</c:v>
                </c:pt>
                <c:pt idx="7">
                  <c:v>LN X5 10</c:v>
                </c:pt>
                <c:pt idx="8">
                  <c:v>LN X6 10</c:v>
                </c:pt>
                <c:pt idx="9">
                  <c:v>LN X7 10</c:v>
                </c:pt>
                <c:pt idx="10">
                  <c:v>LN X8 10</c:v>
                </c:pt>
                <c:pt idx="11">
                  <c:v>LN X9 10</c:v>
                </c:pt>
                <c:pt idx="12">
                  <c:v>LN X10 10 </c:v>
                </c:pt>
                <c:pt idx="13">
                  <c:v>LN X11 10</c:v>
                </c:pt>
                <c:pt idx="14">
                  <c:v>LN X12 10</c:v>
                </c:pt>
                <c:pt idx="15">
                  <c:v>LN X13 10</c:v>
                </c:pt>
              </c:strCache>
            </c:strRef>
          </c:xVal>
          <c:yVal>
            <c:numRef>
              <c:f>MTS!$B$75:$B$90</c:f>
              <c:numCache>
                <c:formatCode>0.00</c:formatCode>
                <c:ptCount val="16"/>
                <c:pt idx="0">
                  <c:v>0.99295112781954853</c:v>
                </c:pt>
                <c:pt idx="1">
                  <c:v>0.8102224325603411</c:v>
                </c:pt>
                <c:pt idx="2">
                  <c:v>0.86180785612872701</c:v>
                </c:pt>
                <c:pt idx="3">
                  <c:v>1.1793224299065419</c:v>
                </c:pt>
                <c:pt idx="4">
                  <c:v>0.98890186915887834</c:v>
                </c:pt>
                <c:pt idx="5">
                  <c:v>0.88726635514018692</c:v>
                </c:pt>
                <c:pt idx="6">
                  <c:v>1.2342289719626167</c:v>
                </c:pt>
                <c:pt idx="7">
                  <c:v>1.2003504672897196</c:v>
                </c:pt>
                <c:pt idx="8">
                  <c:v>1.2710280373831775</c:v>
                </c:pt>
                <c:pt idx="9">
                  <c:v>1.0928738317757007</c:v>
                </c:pt>
                <c:pt idx="10">
                  <c:v>1.0408878504672896</c:v>
                </c:pt>
                <c:pt idx="11">
                  <c:v>0.95969626168224276</c:v>
                </c:pt>
                <c:pt idx="12">
                  <c:v>0.85689252336448596</c:v>
                </c:pt>
                <c:pt idx="13">
                  <c:v>1.0379672897196262</c:v>
                </c:pt>
                <c:pt idx="14">
                  <c:v>1.2178738317757007</c:v>
                </c:pt>
                <c:pt idx="15">
                  <c:v>1.0064252336448596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MTS!$A$75:$A$90</c:f>
              <c:strCache>
                <c:ptCount val="16"/>
                <c:pt idx="0">
                  <c:v>LN</c:v>
                </c:pt>
                <c:pt idx="1">
                  <c:v>LND 1:1000</c:v>
                </c:pt>
                <c:pt idx="2">
                  <c:v>LEN</c:v>
                </c:pt>
                <c:pt idx="3">
                  <c:v>LN X1 10</c:v>
                </c:pt>
                <c:pt idx="4">
                  <c:v>LN X2 10</c:v>
                </c:pt>
                <c:pt idx="5">
                  <c:v>LN X3 10</c:v>
                </c:pt>
                <c:pt idx="6">
                  <c:v>LN X4 10</c:v>
                </c:pt>
                <c:pt idx="7">
                  <c:v>LN X5 10</c:v>
                </c:pt>
                <c:pt idx="8">
                  <c:v>LN X6 10</c:v>
                </c:pt>
                <c:pt idx="9">
                  <c:v>LN X7 10</c:v>
                </c:pt>
                <c:pt idx="10">
                  <c:v>LN X8 10</c:v>
                </c:pt>
                <c:pt idx="11">
                  <c:v>LN X9 10</c:v>
                </c:pt>
                <c:pt idx="12">
                  <c:v>LN X10 10 </c:v>
                </c:pt>
                <c:pt idx="13">
                  <c:v>LN X11 10</c:v>
                </c:pt>
                <c:pt idx="14">
                  <c:v>LN X12 10</c:v>
                </c:pt>
                <c:pt idx="15">
                  <c:v>LN X13 10</c:v>
                </c:pt>
              </c:strCache>
            </c:strRef>
          </c:xVal>
          <c:yVal>
            <c:numRef>
              <c:f>MTS!$C$75:$C$90</c:f>
              <c:numCache>
                <c:formatCode>0.00</c:formatCode>
                <c:ptCount val="16"/>
                <c:pt idx="0">
                  <c:v>0.87245934959349591</c:v>
                </c:pt>
                <c:pt idx="1">
                  <c:v>0.77926616191030862</c:v>
                </c:pt>
                <c:pt idx="3">
                  <c:v>1.0407687827606289</c:v>
                </c:pt>
                <c:pt idx="4">
                  <c:v>0.82294700058241121</c:v>
                </c:pt>
                <c:pt idx="5">
                  <c:v>0.7929490766648013</c:v>
                </c:pt>
                <c:pt idx="6">
                  <c:v>0.67909143855562026</c:v>
                </c:pt>
                <c:pt idx="7">
                  <c:v>0.86167960479887096</c:v>
                </c:pt>
                <c:pt idx="8">
                  <c:v>0.92079207920792083</c:v>
                </c:pt>
                <c:pt idx="9">
                  <c:v>1.3882063882063882</c:v>
                </c:pt>
                <c:pt idx="10">
                  <c:v>0.85730926033779842</c:v>
                </c:pt>
                <c:pt idx="11">
                  <c:v>0.99999999999999978</c:v>
                </c:pt>
                <c:pt idx="12">
                  <c:v>1.0133954571927779</c:v>
                </c:pt>
                <c:pt idx="13">
                  <c:v>1.1115044247787611</c:v>
                </c:pt>
                <c:pt idx="14">
                  <c:v>1.0355270821199767</c:v>
                </c:pt>
                <c:pt idx="15">
                  <c:v>1.0164543524416136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MTS!$A$75:$A$90</c:f>
              <c:strCache>
                <c:ptCount val="16"/>
                <c:pt idx="0">
                  <c:v>LN</c:v>
                </c:pt>
                <c:pt idx="1">
                  <c:v>LND 1:1000</c:v>
                </c:pt>
                <c:pt idx="2">
                  <c:v>LEN</c:v>
                </c:pt>
                <c:pt idx="3">
                  <c:v>LN X1 10</c:v>
                </c:pt>
                <c:pt idx="4">
                  <c:v>LN X2 10</c:v>
                </c:pt>
                <c:pt idx="5">
                  <c:v>LN X3 10</c:v>
                </c:pt>
                <c:pt idx="6">
                  <c:v>LN X4 10</c:v>
                </c:pt>
                <c:pt idx="7">
                  <c:v>LN X5 10</c:v>
                </c:pt>
                <c:pt idx="8">
                  <c:v>LN X6 10</c:v>
                </c:pt>
                <c:pt idx="9">
                  <c:v>LN X7 10</c:v>
                </c:pt>
                <c:pt idx="10">
                  <c:v>LN X8 10</c:v>
                </c:pt>
                <c:pt idx="11">
                  <c:v>LN X9 10</c:v>
                </c:pt>
                <c:pt idx="12">
                  <c:v>LN X10 10 </c:v>
                </c:pt>
                <c:pt idx="13">
                  <c:v>LN X11 10</c:v>
                </c:pt>
                <c:pt idx="14">
                  <c:v>LN X12 10</c:v>
                </c:pt>
                <c:pt idx="15">
                  <c:v>LN X13 10</c:v>
                </c:pt>
              </c:strCache>
            </c:strRef>
          </c:xVal>
          <c:yVal>
            <c:numRef>
              <c:f>MTS!$D$75:$D$90</c:f>
              <c:numCache>
                <c:formatCode>0.00</c:formatCode>
                <c:ptCount val="16"/>
                <c:pt idx="0">
                  <c:v>0.61987381703470024</c:v>
                </c:pt>
                <c:pt idx="1">
                  <c:v>0.9058524173027992</c:v>
                </c:pt>
                <c:pt idx="2">
                  <c:v>1.1136556403731979</c:v>
                </c:pt>
                <c:pt idx="3">
                  <c:v>0.9606741573033708</c:v>
                </c:pt>
                <c:pt idx="4">
                  <c:v>1.1292134831460672</c:v>
                </c:pt>
                <c:pt idx="5">
                  <c:v>0.92696629213483139</c:v>
                </c:pt>
                <c:pt idx="6">
                  <c:v>1.1591760299625467</c:v>
                </c:pt>
                <c:pt idx="7">
                  <c:v>0.92322097378277146</c:v>
                </c:pt>
                <c:pt idx="8">
                  <c:v>0.88764044943820219</c:v>
                </c:pt>
                <c:pt idx="9">
                  <c:v>0.91947565543071164</c:v>
                </c:pt>
                <c:pt idx="10">
                  <c:v>0.99531835205992503</c:v>
                </c:pt>
                <c:pt idx="11">
                  <c:v>0.92134831460674149</c:v>
                </c:pt>
                <c:pt idx="12">
                  <c:v>1.1750936329588015</c:v>
                </c:pt>
                <c:pt idx="13">
                  <c:v>1.2602996254681649</c:v>
                </c:pt>
                <c:pt idx="14">
                  <c:v>1.4700374531835203</c:v>
                </c:pt>
                <c:pt idx="15">
                  <c:v>1.5346441947565541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MTS!$A$75:$A$90</c:f>
              <c:strCache>
                <c:ptCount val="16"/>
                <c:pt idx="0">
                  <c:v>LN</c:v>
                </c:pt>
                <c:pt idx="1">
                  <c:v>LND 1:1000</c:v>
                </c:pt>
                <c:pt idx="2">
                  <c:v>LEN</c:v>
                </c:pt>
                <c:pt idx="3">
                  <c:v>LN X1 10</c:v>
                </c:pt>
                <c:pt idx="4">
                  <c:v>LN X2 10</c:v>
                </c:pt>
                <c:pt idx="5">
                  <c:v>LN X3 10</c:v>
                </c:pt>
                <c:pt idx="6">
                  <c:v>LN X4 10</c:v>
                </c:pt>
                <c:pt idx="7">
                  <c:v>LN X5 10</c:v>
                </c:pt>
                <c:pt idx="8">
                  <c:v>LN X6 10</c:v>
                </c:pt>
                <c:pt idx="9">
                  <c:v>LN X7 10</c:v>
                </c:pt>
                <c:pt idx="10">
                  <c:v>LN X8 10</c:v>
                </c:pt>
                <c:pt idx="11">
                  <c:v>LN X9 10</c:v>
                </c:pt>
                <c:pt idx="12">
                  <c:v>LN X10 10 </c:v>
                </c:pt>
                <c:pt idx="13">
                  <c:v>LN X11 10</c:v>
                </c:pt>
                <c:pt idx="14">
                  <c:v>LN X12 10</c:v>
                </c:pt>
                <c:pt idx="15">
                  <c:v>LN X13 10</c:v>
                </c:pt>
              </c:strCache>
            </c:strRef>
          </c:xVal>
          <c:yVal>
            <c:numRef>
              <c:f>MTS!$E$75:$E$90</c:f>
              <c:numCache>
                <c:formatCode>0.00</c:formatCode>
                <c:ptCount val="16"/>
                <c:pt idx="0">
                  <c:v>0.84084372003835106</c:v>
                </c:pt>
                <c:pt idx="1">
                  <c:v>0.73831242873432146</c:v>
                </c:pt>
                <c:pt idx="2">
                  <c:v>0.80216647662485752</c:v>
                </c:pt>
                <c:pt idx="3">
                  <c:v>1.5822393822393821</c:v>
                </c:pt>
                <c:pt idx="4">
                  <c:v>1.3930501930501933</c:v>
                </c:pt>
                <c:pt idx="5">
                  <c:v>1.6177606177606179</c:v>
                </c:pt>
                <c:pt idx="6">
                  <c:v>1.3142857142857145</c:v>
                </c:pt>
                <c:pt idx="7">
                  <c:v>1.6169884169884172</c:v>
                </c:pt>
                <c:pt idx="8">
                  <c:v>1.2509652509652509</c:v>
                </c:pt>
                <c:pt idx="9">
                  <c:v>1.3637065637065637</c:v>
                </c:pt>
                <c:pt idx="10">
                  <c:v>1.1191505791505794</c:v>
                </c:pt>
                <c:pt idx="11">
                  <c:v>1.2741312741312742</c:v>
                </c:pt>
                <c:pt idx="12">
                  <c:v>1.1181467181467182</c:v>
                </c:pt>
                <c:pt idx="13">
                  <c:v>1.3637065637065637</c:v>
                </c:pt>
                <c:pt idx="14">
                  <c:v>1.0200772200772203</c:v>
                </c:pt>
                <c:pt idx="15">
                  <c:v>1.3081081081081081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56456"/>
        <c:axId val="197956840"/>
      </c:scatterChart>
      <c:valAx>
        <c:axId val="197956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956840"/>
        <c:crosses val="autoZero"/>
        <c:crossBetween val="midCat"/>
      </c:valAx>
      <c:valAx>
        <c:axId val="19795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956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11207</xdr:colOff>
      <xdr:row>98</xdr:row>
      <xdr:rowOff>18328</xdr:rowOff>
    </xdr:from>
    <xdr:to>
      <xdr:col>16</xdr:col>
      <xdr:colOff>419421</xdr:colOff>
      <xdr:row>121</xdr:row>
      <xdr:rowOff>49626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680358</xdr:colOff>
      <xdr:row>111</xdr:row>
      <xdr:rowOff>0</xdr:rowOff>
    </xdr:from>
    <xdr:to>
      <xdr:col>14</xdr:col>
      <xdr:colOff>571500</xdr:colOff>
      <xdr:row>111</xdr:row>
      <xdr:rowOff>0</xdr:rowOff>
    </xdr:to>
    <xdr:cxnSp macro="">
      <xdr:nvCxnSpPr>
        <xdr:cNvPr id="4" name="Connettore 1 3"/>
        <xdr:cNvCxnSpPr/>
      </xdr:nvCxnSpPr>
      <xdr:spPr>
        <a:xfrm>
          <a:off x="1292679" y="21145500"/>
          <a:ext cx="12817928" cy="0"/>
        </a:xfrm>
        <a:prstGeom prst="line">
          <a:avLst/>
        </a:prstGeom>
        <a:ln w="12700">
          <a:solidFill>
            <a:srgbClr val="00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680358</xdr:colOff>
      <xdr:row>107</xdr:row>
      <xdr:rowOff>13607</xdr:rowOff>
    </xdr:from>
    <xdr:to>
      <xdr:col>14</xdr:col>
      <xdr:colOff>530679</xdr:colOff>
      <xdr:row>107</xdr:row>
      <xdr:rowOff>13607</xdr:rowOff>
    </xdr:to>
    <xdr:cxnSp macro="">
      <xdr:nvCxnSpPr>
        <xdr:cNvPr id="5" name="Connettore 1 4"/>
        <xdr:cNvCxnSpPr/>
      </xdr:nvCxnSpPr>
      <xdr:spPr>
        <a:xfrm>
          <a:off x="1292679" y="20397107"/>
          <a:ext cx="12777107" cy="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280146</xdr:colOff>
      <xdr:row>73</xdr:row>
      <xdr:rowOff>156882</xdr:rowOff>
    </xdr:from>
    <xdr:to>
      <xdr:col>22</xdr:col>
      <xdr:colOff>190500</xdr:colOff>
      <xdr:row>91</xdr:row>
      <xdr:rowOff>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0.03786</cdr:x>
      <cdr:y>0.57192</cdr:y>
    </cdr:from>
    <cdr:to>
      <cdr:x>0.95657</cdr:x>
      <cdr:y>0.57192</cdr:y>
    </cdr:to>
    <cdr:cxnSp macro="">
      <cdr:nvCxnSpPr>
        <cdr:cNvPr id="3" name="Connettore 1 2"/>
        <cdr:cNvCxnSpPr/>
      </cdr:nvCxnSpPr>
      <cdr:spPr>
        <a:xfrm xmlns:a="http://schemas.openxmlformats.org/drawingml/2006/main">
          <a:off x="381001" y="1871383"/>
          <a:ext cx="9244853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0.03675</cdr:x>
      <cdr:y>0.39726</cdr:y>
    </cdr:from>
    <cdr:to>
      <cdr:x>0.95546</cdr:x>
      <cdr:y>0.39726</cdr:y>
    </cdr:to>
    <cdr:cxnSp macro="">
      <cdr:nvCxnSpPr>
        <cdr:cNvPr id="4" name="Connettore 1 3"/>
        <cdr:cNvCxnSpPr/>
      </cdr:nvCxnSpPr>
      <cdr:spPr>
        <a:xfrm xmlns:a="http://schemas.openxmlformats.org/drawingml/2006/main">
          <a:off x="369795" y="1299883"/>
          <a:ext cx="9244853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9"/>
  <sheetViews>
    <sheetView tabSelected="1" topLeftCell="A76" zoomScale="70" zoomScaleNormal="70" workbookViewId="0">
      <selection activeCell="T118" sqref="T118"/>
    </sheetView>
  </sheetViews>
  <sheetFormatPr defaultRowHeight="15" x14ac:dyDescent="0.25"/>
  <cols>
    <col min="2" max="2" width="19.42578125" customWidth="1"/>
    <col min="3" max="3" width="16.140625" style="2" customWidth="1"/>
    <col min="4" max="4" width="15.5703125" style="1" customWidth="1"/>
    <col min="5" max="5" width="17" style="1" customWidth="1"/>
    <col min="6" max="7" width="9.140625" style="1" customWidth="1"/>
    <col min="9" max="9" width="24.28515625" style="10" customWidth="1"/>
    <col min="10" max="11" width="11.85546875" style="2" customWidth="1"/>
    <col min="12" max="12" width="10.7109375" style="9" customWidth="1"/>
    <col min="13" max="13" width="15.5703125" style="29" customWidth="1"/>
    <col min="14" max="14" width="12.28515625" style="37" customWidth="1"/>
    <col min="17" max="17" width="9.140625" style="19"/>
    <col min="18" max="18" width="13.42578125" customWidth="1"/>
    <col min="19" max="20" width="13.42578125" style="2" customWidth="1"/>
    <col min="21" max="21" width="11.140625" customWidth="1"/>
    <col min="22" max="22" width="16" customWidth="1"/>
    <col min="27" max="27" width="19.42578125" customWidth="1"/>
    <col min="28" max="29" width="13.140625" customWidth="1"/>
    <col min="30" max="30" width="11.42578125" customWidth="1"/>
    <col min="31" max="31" width="20" customWidth="1"/>
    <col min="36" max="36" width="19.28515625" customWidth="1"/>
    <col min="40" max="40" width="14.5703125" customWidth="1"/>
  </cols>
  <sheetData>
    <row r="1" spans="1:42" x14ac:dyDescent="0.25">
      <c r="B1" s="62" t="s">
        <v>45</v>
      </c>
      <c r="C1" s="62"/>
      <c r="D1" s="62"/>
      <c r="E1" s="8"/>
      <c r="F1" s="8"/>
      <c r="G1" s="8"/>
      <c r="I1" s="62" t="s">
        <v>45</v>
      </c>
      <c r="J1" s="62"/>
      <c r="K1" s="62"/>
      <c r="L1" s="62"/>
      <c r="M1" s="28"/>
      <c r="N1" s="36"/>
      <c r="R1" s="63" t="s">
        <v>46</v>
      </c>
      <c r="S1" s="63"/>
      <c r="T1" s="63"/>
      <c r="AA1" s="63" t="s">
        <v>46</v>
      </c>
      <c r="AB1" s="63"/>
      <c r="AC1" s="63"/>
      <c r="AJ1" s="63" t="s">
        <v>46</v>
      </c>
      <c r="AK1" s="63"/>
      <c r="AL1" s="63"/>
    </row>
    <row r="2" spans="1:42" x14ac:dyDescent="0.25">
      <c r="C2" s="61">
        <v>43328</v>
      </c>
      <c r="D2" s="61"/>
      <c r="E2" s="5"/>
      <c r="F2" s="5"/>
      <c r="G2" s="5"/>
      <c r="J2" s="61">
        <v>43343</v>
      </c>
      <c r="K2" s="61"/>
      <c r="S2" s="61">
        <v>43391</v>
      </c>
      <c r="T2" s="61"/>
      <c r="AB2" s="61">
        <v>43399</v>
      </c>
      <c r="AC2" s="61"/>
      <c r="AK2" s="61">
        <v>43411</v>
      </c>
      <c r="AL2" s="61"/>
    </row>
    <row r="3" spans="1:42" x14ac:dyDescent="0.25">
      <c r="C3" s="6" t="s">
        <v>10</v>
      </c>
      <c r="D3" s="7" t="s">
        <v>11</v>
      </c>
      <c r="E3" s="7" t="s">
        <v>62</v>
      </c>
      <c r="F3" s="7"/>
      <c r="G3" s="7"/>
      <c r="I3" s="3"/>
      <c r="J3" s="6" t="s">
        <v>10</v>
      </c>
      <c r="K3" s="7" t="s">
        <v>11</v>
      </c>
      <c r="S3" s="6" t="s">
        <v>10</v>
      </c>
      <c r="T3" s="7" t="s">
        <v>11</v>
      </c>
      <c r="AB3" s="6" t="s">
        <v>10</v>
      </c>
      <c r="AC3" s="7" t="s">
        <v>11</v>
      </c>
      <c r="AK3" s="6" t="s">
        <v>10</v>
      </c>
      <c r="AL3" s="7" t="s">
        <v>11</v>
      </c>
    </row>
    <row r="4" spans="1:42" x14ac:dyDescent="0.25">
      <c r="B4" t="s">
        <v>0</v>
      </c>
      <c r="C4" s="2">
        <v>0.33200000000000002</v>
      </c>
      <c r="D4" s="7">
        <v>407.08671199999998</v>
      </c>
      <c r="E4" s="7"/>
      <c r="F4" s="7"/>
      <c r="G4" s="7"/>
      <c r="I4" s="15" t="s">
        <v>0</v>
      </c>
      <c r="J4" s="14">
        <v>0.27800000000000002</v>
      </c>
      <c r="K4" s="18">
        <v>326.34933999999998</v>
      </c>
      <c r="R4" s="64" t="s">
        <v>0</v>
      </c>
      <c r="S4" s="14">
        <v>0.16400000000000001</v>
      </c>
      <c r="T4" s="14">
        <v>160.15439999999998</v>
      </c>
      <c r="AA4" s="69" t="s">
        <v>0</v>
      </c>
      <c r="AB4" s="34">
        <v>0.17699999999999999</v>
      </c>
      <c r="AC4" s="33">
        <v>44.40842</v>
      </c>
      <c r="AJ4" s="74" t="s">
        <v>0</v>
      </c>
      <c r="AK4" s="53">
        <v>0.154</v>
      </c>
      <c r="AL4" s="54">
        <v>157.46124000000003</v>
      </c>
      <c r="AM4" s="76"/>
    </row>
    <row r="5" spans="1:42" x14ac:dyDescent="0.25">
      <c r="B5" t="s">
        <v>1</v>
      </c>
      <c r="C5" s="2">
        <v>0.40400000000000003</v>
      </c>
      <c r="D5" s="7">
        <v>497.46586400000007</v>
      </c>
      <c r="E5" s="7"/>
      <c r="F5" s="7"/>
      <c r="G5" s="7"/>
      <c r="I5" s="15" t="s">
        <v>0</v>
      </c>
      <c r="J5" s="14">
        <v>0.27700000000000002</v>
      </c>
      <c r="K5" s="18">
        <v>325.14786000000004</v>
      </c>
      <c r="R5" s="64"/>
      <c r="S5" s="14">
        <v>0.183</v>
      </c>
      <c r="T5" s="14">
        <v>199.98979999999995</v>
      </c>
      <c r="AA5" s="69"/>
      <c r="AB5" s="34">
        <v>0.183</v>
      </c>
      <c r="AC5" s="33">
        <v>52.685180000000003</v>
      </c>
      <c r="AJ5" s="74" t="s">
        <v>0</v>
      </c>
      <c r="AK5" s="53">
        <v>0.12</v>
      </c>
      <c r="AL5" s="54">
        <v>98.027200000000008</v>
      </c>
      <c r="AM5" s="76"/>
    </row>
    <row r="6" spans="1:42" x14ac:dyDescent="0.25">
      <c r="B6" t="s">
        <v>2</v>
      </c>
      <c r="C6" s="2">
        <v>0.47700000000000004</v>
      </c>
      <c r="D6" s="1">
        <v>589.10028200000011</v>
      </c>
      <c r="I6" s="3" t="s">
        <v>39</v>
      </c>
      <c r="J6" s="2">
        <v>0.27300000000000002</v>
      </c>
      <c r="K6" s="7">
        <v>320.34194000000002</v>
      </c>
      <c r="R6" s="65" t="s">
        <v>2</v>
      </c>
      <c r="S6" s="2">
        <v>0.441</v>
      </c>
      <c r="T6" s="2">
        <v>740.91260000000011</v>
      </c>
      <c r="V6" s="68" t="s">
        <v>66</v>
      </c>
      <c r="W6" s="68"/>
      <c r="X6" s="68"/>
      <c r="AA6" s="65" t="s">
        <v>2</v>
      </c>
      <c r="AB6" s="31">
        <v>0.28100000000000003</v>
      </c>
      <c r="AC6" s="1">
        <v>187.87226000000004</v>
      </c>
      <c r="AE6" s="68" t="s">
        <v>66</v>
      </c>
      <c r="AF6" s="68"/>
      <c r="AG6" s="68"/>
      <c r="AJ6" s="73" t="s">
        <v>2</v>
      </c>
      <c r="AK6" s="2">
        <v>0.24000000000000002</v>
      </c>
      <c r="AL6" s="52">
        <v>307.79440000000011</v>
      </c>
      <c r="AM6" s="76"/>
      <c r="AN6" s="68" t="s">
        <v>66</v>
      </c>
      <c r="AO6" s="68"/>
      <c r="AP6" s="68"/>
    </row>
    <row r="7" spans="1:42" x14ac:dyDescent="0.25">
      <c r="B7" t="s">
        <v>3</v>
      </c>
      <c r="C7" s="2">
        <v>0.44500000000000001</v>
      </c>
      <c r="D7" s="1">
        <v>548.93177000000003</v>
      </c>
      <c r="I7" s="3" t="s">
        <v>39</v>
      </c>
      <c r="J7" s="2">
        <v>0.25900000000000001</v>
      </c>
      <c r="K7" s="7">
        <v>303.52121999999997</v>
      </c>
      <c r="R7" s="65" t="s">
        <v>2</v>
      </c>
      <c r="S7" s="2">
        <v>0.44</v>
      </c>
      <c r="T7" s="2">
        <v>738.81599999999992</v>
      </c>
      <c r="V7" s="27" t="s">
        <v>67</v>
      </c>
      <c r="W7" s="12"/>
      <c r="X7" s="12"/>
      <c r="AA7" s="65" t="s">
        <v>2</v>
      </c>
      <c r="AB7" s="31">
        <v>0.48100000000000004</v>
      </c>
      <c r="AC7" s="1">
        <v>463.76426000000009</v>
      </c>
      <c r="AE7" s="27" t="s">
        <v>67</v>
      </c>
      <c r="AF7" s="12"/>
      <c r="AG7" s="12"/>
      <c r="AJ7" s="73" t="s">
        <v>2</v>
      </c>
      <c r="AK7" s="2">
        <v>0.251</v>
      </c>
      <c r="AL7" s="52">
        <v>327.02305999999999</v>
      </c>
      <c r="AM7" s="76"/>
      <c r="AN7" s="46" t="s">
        <v>67</v>
      </c>
      <c r="AO7" s="12"/>
      <c r="AP7" s="12"/>
    </row>
    <row r="8" spans="1:42" x14ac:dyDescent="0.25">
      <c r="B8" t="s">
        <v>4</v>
      </c>
      <c r="C8" s="2">
        <v>0.41900000000000004</v>
      </c>
      <c r="D8" s="1">
        <v>516.29485399999999</v>
      </c>
      <c r="I8" s="15" t="s">
        <v>40</v>
      </c>
      <c r="J8" s="14">
        <v>0.28300000000000003</v>
      </c>
      <c r="K8" s="17">
        <v>332.35674000000006</v>
      </c>
      <c r="R8" s="64" t="s">
        <v>7</v>
      </c>
      <c r="S8" s="14">
        <v>0.70399999999999996</v>
      </c>
      <c r="T8" s="14">
        <v>1292.3184000000001</v>
      </c>
      <c r="U8" s="80">
        <f>AVERAGE(T8:T9)</f>
        <v>1373.0374999999999</v>
      </c>
      <c r="V8" s="70">
        <f>T9/T8</f>
        <v>1.1249213816037902</v>
      </c>
      <c r="W8" s="71">
        <f>IF(AND(T9/T8&gt;0.6,T9/T8&lt;1.8),1,0)</f>
        <v>1</v>
      </c>
      <c r="X8" s="70"/>
      <c r="Y8" s="26"/>
      <c r="AA8" s="69" t="s">
        <v>7</v>
      </c>
      <c r="AB8" s="34">
        <v>0.622</v>
      </c>
      <c r="AC8" s="32">
        <v>658.26812000000007</v>
      </c>
      <c r="AD8" s="80">
        <f>AVERAGE(AC8:AC9)</f>
        <v>722.41300999999999</v>
      </c>
      <c r="AE8" s="70">
        <f>AC9/AC8</f>
        <v>1.1948898573426281</v>
      </c>
      <c r="AF8" s="71">
        <f>IF(AND(AC9/AC8&gt;0.6,AC9/AC8&lt;1.8),1,0)</f>
        <v>1</v>
      </c>
      <c r="AG8" s="66"/>
      <c r="AJ8" s="74" t="s">
        <v>7</v>
      </c>
      <c r="AK8" s="53">
        <v>0.629</v>
      </c>
      <c r="AL8" s="54">
        <v>987.78974000000005</v>
      </c>
      <c r="AM8" s="82">
        <f>AVERAGE(AL8:AL9)</f>
        <v>1210.6673900000001</v>
      </c>
      <c r="AN8" s="71">
        <f>IF(AND(AK9/AK8&gt;0.6,AK9/AK8&lt;1.8),1,0)</f>
        <v>1</v>
      </c>
      <c r="AO8" s="71"/>
    </row>
    <row r="9" spans="1:42" x14ac:dyDescent="0.25">
      <c r="B9" t="s">
        <v>5</v>
      </c>
      <c r="C9" s="2">
        <v>0.47900000000000004</v>
      </c>
      <c r="D9" s="1">
        <v>591.610814</v>
      </c>
      <c r="I9" s="15" t="s">
        <v>40</v>
      </c>
      <c r="J9" s="14">
        <v>0.30000000000000004</v>
      </c>
      <c r="K9" s="17">
        <v>352.78190000000001</v>
      </c>
      <c r="R9" s="64" t="s">
        <v>7</v>
      </c>
      <c r="S9" s="14">
        <v>0.78099999999999992</v>
      </c>
      <c r="T9" s="14">
        <v>1453.7565999999997</v>
      </c>
      <c r="U9" s="81"/>
      <c r="V9" s="70"/>
      <c r="W9" s="71"/>
      <c r="X9" s="70"/>
      <c r="Y9" s="26"/>
      <c r="AA9" s="69" t="s">
        <v>7</v>
      </c>
      <c r="AB9" s="34">
        <v>0.71499999999999997</v>
      </c>
      <c r="AC9" s="32">
        <v>786.55790000000002</v>
      </c>
      <c r="AD9" s="81"/>
      <c r="AE9" s="72"/>
      <c r="AF9" s="71"/>
      <c r="AG9" s="67"/>
      <c r="AJ9" s="74" t="s">
        <v>7</v>
      </c>
      <c r="AK9" s="53">
        <v>0.88400000000000001</v>
      </c>
      <c r="AL9" s="54">
        <v>1433.54504</v>
      </c>
      <c r="AM9" s="83"/>
      <c r="AN9" s="71"/>
      <c r="AO9" s="71"/>
    </row>
    <row r="10" spans="1:42" x14ac:dyDescent="0.25">
      <c r="B10" t="s">
        <v>6</v>
      </c>
      <c r="C10" s="2">
        <v>0.42399999999999999</v>
      </c>
      <c r="D10" s="1">
        <v>522.57118400000002</v>
      </c>
      <c r="I10" s="3" t="s">
        <v>2</v>
      </c>
      <c r="J10" s="2">
        <v>0.32699999999999996</v>
      </c>
      <c r="K10" s="1">
        <v>385.22185999999988</v>
      </c>
      <c r="R10" s="65" t="s">
        <v>47</v>
      </c>
      <c r="S10" s="2">
        <v>0.7659999999999999</v>
      </c>
      <c r="T10" s="2">
        <v>1422.3075999999996</v>
      </c>
      <c r="U10" s="66">
        <f>AVERAGE(T10:T11)</f>
        <v>1206.3577999999998</v>
      </c>
      <c r="V10" s="70">
        <f t="shared" ref="V10" si="0">T11/T10</f>
        <v>0.69633882291003724</v>
      </c>
      <c r="W10" s="71">
        <f t="shared" ref="W10" si="1">IF(AND(T11/T10&gt;0.6,T11/T10&lt;1.8),1,0)</f>
        <v>1</v>
      </c>
      <c r="X10" s="66">
        <f>U10/U8*W10</f>
        <v>0.87860513642198401</v>
      </c>
      <c r="Y10" s="40"/>
      <c r="AA10" s="65" t="s">
        <v>47</v>
      </c>
      <c r="AB10" s="31">
        <v>0.44400000000000001</v>
      </c>
      <c r="AC10" s="42">
        <v>412.72424000000001</v>
      </c>
      <c r="AD10" s="66">
        <f>AVERAGE(AC10:AC11)</f>
        <v>651.37081999999987</v>
      </c>
      <c r="AE10" s="70">
        <f t="shared" ref="AE10" si="2">AC11/AC10</f>
        <v>2.1564456693893237</v>
      </c>
      <c r="AF10" s="71">
        <f t="shared" ref="AF10" si="3">IF(AND(AC11/AC10&gt;0.6,AC11/AC10&lt;1.8),1,0)</f>
        <v>0</v>
      </c>
      <c r="AG10" s="66"/>
      <c r="AJ10" s="73" t="s">
        <v>111</v>
      </c>
      <c r="AK10" s="2">
        <v>0.49000000000000005</v>
      </c>
      <c r="AL10" s="52">
        <v>744.8094000000001</v>
      </c>
      <c r="AM10" s="77">
        <f t="shared" ref="AM10" si="4">AVERAGE(AK10:AK11)</f>
        <v>0.51300000000000001</v>
      </c>
      <c r="AN10" s="71">
        <f t="shared" ref="AN10" si="5">IF(AND(AK11/AK10&gt;0.6,AK11/AK10&lt;1.8),1,0)</f>
        <v>1</v>
      </c>
      <c r="AO10" s="70">
        <f>AM10/AM8</f>
        <v>4.237332270096083E-4</v>
      </c>
    </row>
    <row r="11" spans="1:42" x14ac:dyDescent="0.25">
      <c r="B11" t="s">
        <v>7</v>
      </c>
      <c r="C11" s="2">
        <v>0.84299999999999997</v>
      </c>
      <c r="D11" s="79">
        <v>1048.527638</v>
      </c>
      <c r="E11" s="7"/>
      <c r="F11" s="7"/>
      <c r="G11" s="7"/>
      <c r="I11" s="3" t="s">
        <v>2</v>
      </c>
      <c r="J11" s="2">
        <v>0.36500000000000005</v>
      </c>
      <c r="K11" s="1">
        <v>430.87810000000002</v>
      </c>
      <c r="R11" s="65" t="s">
        <v>47</v>
      </c>
      <c r="S11" s="2">
        <v>0.55999999999999994</v>
      </c>
      <c r="T11" s="2">
        <v>990.4079999999999</v>
      </c>
      <c r="U11" s="67"/>
      <c r="V11" s="70"/>
      <c r="W11" s="71"/>
      <c r="X11" s="66"/>
      <c r="Y11" s="40"/>
      <c r="AA11" s="65" t="s">
        <v>47</v>
      </c>
      <c r="AB11" s="31">
        <v>0.78999999999999992</v>
      </c>
      <c r="AC11" s="1">
        <v>890.01739999999984</v>
      </c>
      <c r="AD11" s="67"/>
      <c r="AE11" s="72"/>
      <c r="AF11" s="71"/>
      <c r="AG11" s="67"/>
      <c r="AJ11" s="73" t="s">
        <v>111</v>
      </c>
      <c r="AK11" s="2">
        <v>0.53599999999999992</v>
      </c>
      <c r="AL11" s="52">
        <v>825.22015999999985</v>
      </c>
      <c r="AM11" s="77"/>
      <c r="AN11" s="71"/>
      <c r="AO11" s="70"/>
    </row>
    <row r="12" spans="1:42" x14ac:dyDescent="0.25">
      <c r="B12" t="s">
        <v>8</v>
      </c>
      <c r="C12" s="2">
        <v>0.95299999999999996</v>
      </c>
      <c r="D12" s="7">
        <v>1186.606898</v>
      </c>
      <c r="E12" s="7"/>
      <c r="F12" s="7"/>
      <c r="G12" s="7"/>
      <c r="I12" s="15" t="s">
        <v>41</v>
      </c>
      <c r="J12" s="14">
        <v>0.36799999999999999</v>
      </c>
      <c r="K12" s="17">
        <v>434.48253999999997</v>
      </c>
      <c r="R12" s="64" t="s">
        <v>48</v>
      </c>
      <c r="S12" s="14">
        <v>0.625</v>
      </c>
      <c r="T12" s="14">
        <v>1126.6869999999999</v>
      </c>
      <c r="U12" s="66">
        <f t="shared" ref="U12" si="6">AVERAGE(T12:T13)</f>
        <v>1841.6276</v>
      </c>
      <c r="V12" s="70">
        <f t="shared" ref="V12" si="7">T13/T12</f>
        <v>2.2691024215243458</v>
      </c>
      <c r="W12" s="71">
        <f t="shared" ref="W12" si="8">IF(AND(T13/T12&gt;0.6,T13/T12&lt;1.8),1,0)</f>
        <v>0</v>
      </c>
      <c r="X12" s="66">
        <f>U12/$U$10</f>
        <v>1.5266014776047374</v>
      </c>
      <c r="Y12" s="40"/>
      <c r="AA12" s="69" t="s">
        <v>61</v>
      </c>
      <c r="AB12" s="34">
        <v>0.60199999999999998</v>
      </c>
      <c r="AC12" s="32">
        <v>630.67892000000006</v>
      </c>
      <c r="AD12" s="66">
        <f t="shared" ref="AD12" si="9">AVERAGE(AC12:AC13)</f>
        <v>583.08754999999996</v>
      </c>
      <c r="AE12" s="70">
        <f t="shared" ref="AE12" si="10">AC13/AC12</f>
        <v>0.84907892592953604</v>
      </c>
      <c r="AF12" s="71">
        <f t="shared" ref="AF12" si="11">IF(AND(AC13/AC12&gt;0.6,AC13/AC12&lt;1.8),1,0)</f>
        <v>1</v>
      </c>
      <c r="AG12" s="66">
        <f>AD12/AD8</f>
        <v>0.8071387723208362</v>
      </c>
      <c r="AJ12" s="74" t="s">
        <v>61</v>
      </c>
      <c r="AK12" s="53">
        <v>0.22700000000000001</v>
      </c>
      <c r="AL12" s="54">
        <v>285.06961999999999</v>
      </c>
      <c r="AM12" s="77">
        <f t="shared" ref="AM12" si="12">AVERAGE(AK12:AK13)</f>
        <v>0.28200000000000003</v>
      </c>
      <c r="AN12" s="71">
        <f t="shared" ref="AN12" si="13">IF(AND(AK13/AK12&gt;0.6,AK13/AK12&lt;1.8),1,0)</f>
        <v>1</v>
      </c>
      <c r="AO12" s="66">
        <f>AM12/$AM$8*AN12</f>
        <v>2.329293762508958E-4</v>
      </c>
    </row>
    <row r="13" spans="1:42" x14ac:dyDescent="0.25">
      <c r="B13" t="s">
        <v>9</v>
      </c>
      <c r="C13" s="2">
        <v>0.40800000000000003</v>
      </c>
      <c r="D13" s="1">
        <v>502.48692800000003</v>
      </c>
      <c r="E13" s="7">
        <f>D13/D11</f>
        <v>0.47923098046176638</v>
      </c>
      <c r="I13" s="15" t="s">
        <v>41</v>
      </c>
      <c r="J13" s="14">
        <v>0.34300000000000003</v>
      </c>
      <c r="K13" s="17">
        <v>404.44554000000005</v>
      </c>
      <c r="R13" s="64" t="s">
        <v>48</v>
      </c>
      <c r="S13" s="14">
        <v>1.3070000000000002</v>
      </c>
      <c r="T13" s="14">
        <v>2556.5682000000002</v>
      </c>
      <c r="U13" s="67"/>
      <c r="V13" s="70"/>
      <c r="W13" s="71"/>
      <c r="X13" s="66"/>
      <c r="Y13" s="40"/>
      <c r="AA13" s="69" t="s">
        <v>47</v>
      </c>
      <c r="AB13" s="34">
        <v>0.53299999999999992</v>
      </c>
      <c r="AC13" s="32">
        <v>535.49617999999987</v>
      </c>
      <c r="AD13" s="67"/>
      <c r="AE13" s="72"/>
      <c r="AF13" s="71"/>
      <c r="AG13" s="67"/>
      <c r="AJ13" s="74" t="s">
        <v>61</v>
      </c>
      <c r="AK13" s="53">
        <v>0.33700000000000002</v>
      </c>
      <c r="AL13" s="54">
        <v>477.35622000000006</v>
      </c>
      <c r="AM13" s="77"/>
      <c r="AN13" s="71"/>
      <c r="AO13" s="66"/>
    </row>
    <row r="14" spans="1:42" x14ac:dyDescent="0.25">
      <c r="A14" s="58" t="s">
        <v>12</v>
      </c>
      <c r="B14" s="23" t="s">
        <v>13</v>
      </c>
      <c r="C14" s="24">
        <v>1.1930000000000001</v>
      </c>
      <c r="D14" s="25">
        <v>1487.8707380000001</v>
      </c>
      <c r="E14" s="25">
        <f>D14/$D$12</f>
        <v>1.2538868099517824</v>
      </c>
      <c r="I14" s="3" t="s">
        <v>42</v>
      </c>
      <c r="J14" s="2">
        <v>0.31</v>
      </c>
      <c r="K14" s="1">
        <v>364.79669999999999</v>
      </c>
      <c r="M14" s="68" t="s">
        <v>66</v>
      </c>
      <c r="N14" s="68"/>
      <c r="O14" s="68"/>
      <c r="P14" s="45"/>
      <c r="R14" s="65" t="s">
        <v>49</v>
      </c>
      <c r="S14" s="2">
        <v>0.77299999999999991</v>
      </c>
      <c r="T14" s="2">
        <v>1436.9838</v>
      </c>
      <c r="U14" s="66">
        <f t="shared" ref="U14" si="14">AVERAGE(T14:T15)</f>
        <v>1439.0803999999998</v>
      </c>
      <c r="V14" s="70">
        <f t="shared" ref="V14" si="15">T15/T14</f>
        <v>1.0029180565570746</v>
      </c>
      <c r="W14" s="71">
        <f t="shared" ref="W14" si="16">IF(AND(T15/T14&gt;0.6,T15/T14&lt;1.8),1,0)</f>
        <v>1</v>
      </c>
      <c r="X14" s="66">
        <f t="shared" ref="X14" si="17">U14/$U$10</f>
        <v>1.1929134125878742</v>
      </c>
      <c r="Y14" s="40"/>
      <c r="AA14" s="65" t="s">
        <v>48</v>
      </c>
      <c r="AB14" s="31">
        <v>0.51600000000000001</v>
      </c>
      <c r="AC14" s="1">
        <v>512.04536000000007</v>
      </c>
      <c r="AD14" s="66">
        <f t="shared" ref="AD14" si="18">AVERAGE(AC14:AC15)</f>
        <v>773.4530299999999</v>
      </c>
      <c r="AE14" s="70">
        <f t="shared" ref="AE14" si="19">AC15/AC14</f>
        <v>2.0210332537726727</v>
      </c>
      <c r="AF14" s="71">
        <f t="shared" ref="AF14" si="20">IF(AND(AC15/AC14&gt;0.6,AC15/AC14&lt;1.8),1,0)</f>
        <v>0</v>
      </c>
      <c r="AG14" s="66">
        <f>AD14/$AC$11*AF14</f>
        <v>0</v>
      </c>
      <c r="AJ14" s="73" t="s">
        <v>48</v>
      </c>
      <c r="AK14" s="2">
        <v>0.70599999999999996</v>
      </c>
      <c r="AL14" s="52">
        <v>1122.3903599999999</v>
      </c>
      <c r="AM14" s="77">
        <f t="shared" ref="AM14" si="21">AVERAGE(AK14:AK15)</f>
        <v>0.88750000000000007</v>
      </c>
      <c r="AN14" s="71">
        <f t="shared" ref="AN14" si="22">IF(AND(AK15/AK14&gt;0.6,AK15/AK14&lt;1.8),1,0)</f>
        <v>1</v>
      </c>
      <c r="AO14" s="70">
        <f t="shared" ref="AO14" si="23">AM14/$AM$10*AN14</f>
        <v>1.730019493177388</v>
      </c>
    </row>
    <row r="15" spans="1:42" x14ac:dyDescent="0.25">
      <c r="A15" s="59"/>
      <c r="B15" t="s">
        <v>14</v>
      </c>
      <c r="C15" s="2">
        <v>1.2270000000000001</v>
      </c>
      <c r="D15" s="1">
        <v>1530.5497820000003</v>
      </c>
      <c r="E15" s="1">
        <f t="shared" ref="E15:E39" si="24">D15/$D$12</f>
        <v>1.289854108028285</v>
      </c>
      <c r="I15" s="3" t="s">
        <v>42</v>
      </c>
      <c r="J15" s="2">
        <v>0.33400000000000002</v>
      </c>
      <c r="K15" s="1">
        <v>393.63222000000002</v>
      </c>
      <c r="M15" s="27" t="s">
        <v>67</v>
      </c>
      <c r="N15" s="41"/>
      <c r="O15" s="12"/>
      <c r="P15" s="12"/>
      <c r="Q15" s="35"/>
      <c r="R15" s="65" t="s">
        <v>49</v>
      </c>
      <c r="S15" s="2">
        <v>0.77499999999999991</v>
      </c>
      <c r="T15" s="2">
        <v>1441.1769999999999</v>
      </c>
      <c r="U15" s="67"/>
      <c r="V15" s="70"/>
      <c r="W15" s="71"/>
      <c r="X15" s="66"/>
      <c r="Y15" s="40"/>
      <c r="AA15" s="65" t="s">
        <v>48</v>
      </c>
      <c r="AB15" s="31">
        <v>0.89499999999999991</v>
      </c>
      <c r="AC15" s="1">
        <v>1034.8606999999997</v>
      </c>
      <c r="AD15" s="67"/>
      <c r="AE15" s="72"/>
      <c r="AF15" s="71"/>
      <c r="AG15" s="67"/>
      <c r="AJ15" s="73" t="s">
        <v>48</v>
      </c>
      <c r="AK15" s="2">
        <v>1.0690000000000002</v>
      </c>
      <c r="AL15" s="52">
        <v>1756.9361400000003</v>
      </c>
      <c r="AM15" s="77"/>
      <c r="AN15" s="71"/>
      <c r="AO15" s="70"/>
    </row>
    <row r="16" spans="1:42" x14ac:dyDescent="0.25">
      <c r="A16" s="59"/>
      <c r="B16" s="23" t="s">
        <v>15</v>
      </c>
      <c r="C16" s="24">
        <v>0.86399999999999999</v>
      </c>
      <c r="D16" s="25">
        <v>1074.8882240000003</v>
      </c>
      <c r="E16" s="25">
        <f t="shared" si="24"/>
        <v>0.90585030797621424</v>
      </c>
      <c r="I16" s="15" t="s">
        <v>7</v>
      </c>
      <c r="J16" s="14">
        <v>0.71399999999999997</v>
      </c>
      <c r="K16" s="16">
        <v>850.19461999999987</v>
      </c>
      <c r="L16" s="80">
        <f>AVERAGE(K16:K17)</f>
        <v>1298.3466599999999</v>
      </c>
      <c r="M16" s="70">
        <f>K17/K16</f>
        <v>2.0542340058562121</v>
      </c>
      <c r="R16" s="64" t="s">
        <v>50</v>
      </c>
      <c r="S16" s="14">
        <v>0.82699999999999996</v>
      </c>
      <c r="T16" s="14">
        <v>1550.2001999999998</v>
      </c>
      <c r="U16" s="66">
        <f t="shared" ref="U16" si="25">AVERAGE(T16:T17)</f>
        <v>1359.4096</v>
      </c>
      <c r="V16" s="70">
        <f t="shared" ref="V16" si="26">T17/T16</f>
        <v>0.75385037364851337</v>
      </c>
      <c r="W16" s="71">
        <f t="shared" ref="W16" si="27">IF(AND(T17/T16&gt;0.6,T17/T16&lt;1.8),1,0)</f>
        <v>1</v>
      </c>
      <c r="X16" s="66">
        <f t="shared" ref="X16" si="28">U16/$U$10</f>
        <v>1.1268709830532866</v>
      </c>
      <c r="Y16" s="40"/>
      <c r="AA16" s="69" t="s">
        <v>49</v>
      </c>
      <c r="AB16" s="34">
        <v>0.71899999999999997</v>
      </c>
      <c r="AC16" s="32">
        <v>792.07574</v>
      </c>
      <c r="AD16" s="66">
        <f t="shared" ref="AD16" si="29">AVERAGE(AC16:AC17)</f>
        <v>916.22713999999985</v>
      </c>
      <c r="AE16" s="70">
        <f t="shared" ref="AE16" si="30">AC17/AC16</f>
        <v>1.3134836575098232</v>
      </c>
      <c r="AF16" s="71">
        <f t="shared" ref="AF16" si="31">IF(AND(AC17/AC16&gt;0.6,AC17/AC16&lt;1.8),1,0)</f>
        <v>1</v>
      </c>
      <c r="AG16" s="66">
        <f t="shared" ref="AG16" si="32">AD16/$AC$11*AF16</f>
        <v>1.0294485703313216</v>
      </c>
      <c r="AJ16" s="74" t="s">
        <v>49</v>
      </c>
      <c r="AK16" s="53">
        <v>0.26800000000000002</v>
      </c>
      <c r="AL16" s="54">
        <v>356.74008000000009</v>
      </c>
      <c r="AM16" s="77">
        <f t="shared" ref="AM16" si="33">AVERAGE(AK16:AK17)</f>
        <v>0.61649999999999994</v>
      </c>
      <c r="AN16" s="71">
        <f t="shared" ref="AN16" si="34">IF(AND(AK17/AK16&gt;0.6,AK17/AK16&lt;1.8),1,0)</f>
        <v>0</v>
      </c>
      <c r="AO16" s="70">
        <f t="shared" ref="AO16" si="35">AM16/$AM$10*AN16</f>
        <v>0</v>
      </c>
    </row>
    <row r="17" spans="1:41" x14ac:dyDescent="0.25">
      <c r="A17" s="59"/>
      <c r="B17" t="s">
        <v>16</v>
      </c>
      <c r="C17" s="2">
        <v>0.7679999999999999</v>
      </c>
      <c r="D17" s="1">
        <v>954.38268799999992</v>
      </c>
      <c r="E17" s="1">
        <f t="shared" si="24"/>
        <v>0.80429558399550105</v>
      </c>
      <c r="I17" s="15" t="s">
        <v>7</v>
      </c>
      <c r="J17" s="14">
        <v>1.46</v>
      </c>
      <c r="K17" s="16">
        <v>1746.4986999999999</v>
      </c>
      <c r="L17" s="81"/>
      <c r="M17" s="70"/>
      <c r="R17" s="64" t="s">
        <v>50</v>
      </c>
      <c r="S17" s="14">
        <v>0.64499999999999991</v>
      </c>
      <c r="T17" s="14">
        <v>1168.6189999999999</v>
      </c>
      <c r="U17" s="67"/>
      <c r="V17" s="70"/>
      <c r="W17" s="71"/>
      <c r="X17" s="66"/>
      <c r="Y17" s="40"/>
      <c r="AA17" s="69" t="s">
        <v>49</v>
      </c>
      <c r="AB17" s="34">
        <v>0.89899999999999991</v>
      </c>
      <c r="AC17" s="32">
        <v>1040.3785399999997</v>
      </c>
      <c r="AD17" s="67"/>
      <c r="AE17" s="72"/>
      <c r="AF17" s="71"/>
      <c r="AG17" s="67"/>
      <c r="AJ17" s="74" t="s">
        <v>49</v>
      </c>
      <c r="AK17" s="53">
        <v>0.96499999999999986</v>
      </c>
      <c r="AL17" s="54">
        <v>1575.1378999999997</v>
      </c>
      <c r="AM17" s="77"/>
      <c r="AN17" s="71"/>
      <c r="AO17" s="70"/>
    </row>
    <row r="18" spans="1:41" x14ac:dyDescent="0.25">
      <c r="A18" s="59"/>
      <c r="B18" s="20" t="s">
        <v>17</v>
      </c>
      <c r="C18" s="21">
        <v>0.61799999999999999</v>
      </c>
      <c r="D18" s="22">
        <v>766.09278800000004</v>
      </c>
      <c r="E18" s="22">
        <f t="shared" si="24"/>
        <v>0.64561632777563716</v>
      </c>
      <c r="I18" s="3" t="s">
        <v>43</v>
      </c>
      <c r="J18" s="2">
        <v>0.79699999999999993</v>
      </c>
      <c r="K18" s="11">
        <v>949.91745999999989</v>
      </c>
      <c r="L18" s="66">
        <f>AVERAGE(K18:K19)</f>
        <v>1153.5683199999999</v>
      </c>
      <c r="M18" s="70">
        <f>K19/K18</f>
        <v>1.4287759064877068</v>
      </c>
      <c r="N18" s="38"/>
      <c r="R18" s="65" t="s">
        <v>51</v>
      </c>
      <c r="S18" s="2">
        <v>0.64599999999999991</v>
      </c>
      <c r="T18" s="2">
        <v>1170.7155999999998</v>
      </c>
      <c r="U18" s="66">
        <f t="shared" ref="U18" si="36">AVERAGE(T18:T19)</f>
        <v>1303.8496999999998</v>
      </c>
      <c r="V18" s="70">
        <f t="shared" ref="V18" si="37">T19/T18</f>
        <v>1.2274405500362344</v>
      </c>
      <c r="W18" s="71">
        <f t="shared" ref="W18" si="38">IF(AND(T19/T18&gt;0.6,T19/T18&lt;1.8),1,0)</f>
        <v>1</v>
      </c>
      <c r="X18" s="66">
        <f t="shared" ref="X18" si="39">U18/$U$10</f>
        <v>1.0808150782462715</v>
      </c>
      <c r="Y18" s="40"/>
      <c r="AA18" s="65" t="s">
        <v>50</v>
      </c>
      <c r="AB18" s="31">
        <v>0.51600000000000001</v>
      </c>
      <c r="AC18" s="1">
        <v>512.04536000000007</v>
      </c>
      <c r="AD18" s="66">
        <f t="shared" ref="AD18" si="40">AVERAGE(AC18:AC19)</f>
        <v>1068.6574699999999</v>
      </c>
      <c r="AE18" s="70">
        <f t="shared" ref="AE18" si="41">AC19/AC18</f>
        <v>3.1740734453681982</v>
      </c>
      <c r="AF18" s="71">
        <f t="shared" ref="AF18" si="42">IF(AND(AC19/AC18&gt;0.6,AC19/AC18&lt;1.8),1,0)</f>
        <v>0</v>
      </c>
      <c r="AG18" s="66">
        <f t="shared" ref="AG18" si="43">AD18/$AC$11*AF18</f>
        <v>0</v>
      </c>
      <c r="AJ18" s="73" t="s">
        <v>50</v>
      </c>
      <c r="AK18" s="2">
        <v>0.84299999999999997</v>
      </c>
      <c r="AL18" s="52">
        <v>1361.8745799999999</v>
      </c>
      <c r="AM18" s="77">
        <f t="shared" ref="AM18" si="44">AVERAGE(AK18:AK19)</f>
        <v>0.78699999999999992</v>
      </c>
      <c r="AN18" s="71">
        <f t="shared" ref="AN18" si="45">IF(AND(AK19/AK18&gt;0.6,AK19/AK18&lt;1.8),1,0)</f>
        <v>1</v>
      </c>
      <c r="AO18" s="70">
        <f t="shared" ref="AO18" si="46">AM18/$AM$10*AN18</f>
        <v>1.5341130604288498</v>
      </c>
    </row>
    <row r="19" spans="1:41" x14ac:dyDescent="0.25">
      <c r="A19" s="59"/>
      <c r="B19" t="s">
        <v>18</v>
      </c>
      <c r="C19" s="2">
        <v>0.71799999999999997</v>
      </c>
      <c r="D19" s="1">
        <v>891.61938799999996</v>
      </c>
      <c r="E19" s="1">
        <f t="shared" si="24"/>
        <v>0.75140249858887975</v>
      </c>
      <c r="I19" s="3" t="s">
        <v>43</v>
      </c>
      <c r="J19" s="2">
        <v>1.1359999999999999</v>
      </c>
      <c r="K19" s="11">
        <v>1357.2191799999998</v>
      </c>
      <c r="L19" s="67"/>
      <c r="M19" s="70"/>
      <c r="N19" s="38"/>
      <c r="R19" s="65" t="s">
        <v>51</v>
      </c>
      <c r="S19" s="2">
        <v>0.77299999999999991</v>
      </c>
      <c r="T19" s="2">
        <v>1436.9838</v>
      </c>
      <c r="U19" s="67"/>
      <c r="V19" s="70"/>
      <c r="W19" s="71"/>
      <c r="X19" s="66"/>
      <c r="Y19" s="40"/>
      <c r="AA19" s="65" t="s">
        <v>50</v>
      </c>
      <c r="AB19" s="31">
        <v>1.323</v>
      </c>
      <c r="AC19" s="1">
        <v>1625.2695799999997</v>
      </c>
      <c r="AD19" s="67"/>
      <c r="AE19" s="72"/>
      <c r="AF19" s="71"/>
      <c r="AG19" s="67"/>
      <c r="AJ19" s="73" t="s">
        <v>50</v>
      </c>
      <c r="AK19" s="2">
        <v>0.73099999999999998</v>
      </c>
      <c r="AL19" s="52">
        <v>1166.09186</v>
      </c>
      <c r="AM19" s="77"/>
      <c r="AN19" s="71"/>
      <c r="AO19" s="70"/>
    </row>
    <row r="20" spans="1:41" x14ac:dyDescent="0.25">
      <c r="A20" s="59"/>
      <c r="B20" s="20" t="s">
        <v>19</v>
      </c>
      <c r="C20" s="21">
        <v>0.56499999999999995</v>
      </c>
      <c r="D20" s="22">
        <v>699.56368999999995</v>
      </c>
      <c r="E20" s="22">
        <f t="shared" si="24"/>
        <v>0.5895496572446185</v>
      </c>
      <c r="I20" s="15" t="s">
        <v>44</v>
      </c>
      <c r="J20" s="14">
        <v>0.86499999999999999</v>
      </c>
      <c r="K20" s="16">
        <v>1031.6180999999999</v>
      </c>
      <c r="L20" s="66">
        <f>AVERAGE(K20:K21)</f>
        <v>1187.8105</v>
      </c>
      <c r="M20" s="70"/>
      <c r="N20" s="38"/>
      <c r="R20" s="64" t="s">
        <v>52</v>
      </c>
      <c r="S20" s="14">
        <v>0.67399999999999993</v>
      </c>
      <c r="T20" s="14">
        <v>1229.4204</v>
      </c>
      <c r="U20" s="66">
        <f t="shared" ref="U20" si="47">AVERAGE(T20:T21)</f>
        <v>1270.3040999999998</v>
      </c>
      <c r="V20" s="70">
        <f t="shared" ref="V20" si="48">T21/T20</f>
        <v>1.0665089012676217</v>
      </c>
      <c r="W20" s="71">
        <f t="shared" ref="W20" si="49">IF(AND(T21/T20&gt;0.6,T21/T20&lt;1.8),1,0)</f>
        <v>1</v>
      </c>
      <c r="X20" s="66">
        <f t="shared" ref="X20" si="50">U20/$U$10</f>
        <v>1.0530077394948663</v>
      </c>
      <c r="Y20" s="40"/>
      <c r="AA20" s="69" t="s">
        <v>51</v>
      </c>
      <c r="AB20" s="34">
        <v>0.51500000000000001</v>
      </c>
      <c r="AC20" s="32">
        <v>510.66590000000008</v>
      </c>
      <c r="AD20" s="66">
        <f t="shared" ref="AD20" si="51">AVERAGE(AC20:AC21)</f>
        <v>667.92434000000003</v>
      </c>
      <c r="AE20" s="70">
        <f t="shared" ref="AE20" si="52">AC21/AC20</f>
        <v>1.6158955982766812</v>
      </c>
      <c r="AF20" s="71">
        <f t="shared" ref="AF20" si="53">IF(AND(AC21/AC20&gt;0.6,AC21/AC20&lt;1.8),1,0)</f>
        <v>1</v>
      </c>
      <c r="AG20" s="66">
        <f t="shared" ref="AG20" si="54">AD20/$AC$11*AF20</f>
        <v>0.7504621145609065</v>
      </c>
      <c r="AJ20" s="74" t="s">
        <v>51</v>
      </c>
      <c r="AK20" s="53">
        <v>0.47500000000000003</v>
      </c>
      <c r="AL20" s="54">
        <v>718.58850000000018</v>
      </c>
      <c r="AM20" s="77">
        <f t="shared" ref="AM20" si="55">AVERAGE(AK20:AK21)</f>
        <v>0.67149999999999999</v>
      </c>
      <c r="AN20" s="71">
        <f t="shared" ref="AN20" si="56">IF(AND(AK21/AK20&gt;0.6,AK21/AK20&lt;1.8),1,0)</f>
        <v>0</v>
      </c>
      <c r="AO20" s="70">
        <f t="shared" ref="AO20" si="57">AM20/$AM$10*AN20</f>
        <v>0</v>
      </c>
    </row>
    <row r="21" spans="1:41" x14ac:dyDescent="0.25">
      <c r="A21" s="59"/>
      <c r="B21" t="s">
        <v>20</v>
      </c>
      <c r="C21" s="2">
        <v>0.83</v>
      </c>
      <c r="D21" s="1">
        <v>1032.2091800000001</v>
      </c>
      <c r="E21" s="1">
        <f t="shared" si="24"/>
        <v>0.86988300989971157</v>
      </c>
      <c r="I21" s="15" t="s">
        <v>44</v>
      </c>
      <c r="J21" s="14">
        <v>1.125</v>
      </c>
      <c r="K21" s="16">
        <v>1344.0029</v>
      </c>
      <c r="L21" s="67"/>
      <c r="M21" s="70"/>
      <c r="N21" s="38"/>
      <c r="R21" s="64" t="s">
        <v>52</v>
      </c>
      <c r="S21" s="14">
        <v>0.71299999999999997</v>
      </c>
      <c r="T21" s="14">
        <v>1311.1877999999999</v>
      </c>
      <c r="U21" s="67"/>
      <c r="V21" s="70"/>
      <c r="W21" s="71"/>
      <c r="X21" s="66"/>
      <c r="Y21" s="40"/>
      <c r="AA21" s="69" t="s">
        <v>51</v>
      </c>
      <c r="AB21" s="34">
        <v>0.74299999999999999</v>
      </c>
      <c r="AC21" s="32">
        <v>825.18277999999998</v>
      </c>
      <c r="AD21" s="67"/>
      <c r="AE21" s="72"/>
      <c r="AF21" s="71"/>
      <c r="AG21" s="67"/>
      <c r="AJ21" s="74" t="s">
        <v>51</v>
      </c>
      <c r="AK21" s="53">
        <v>0.86799999999999999</v>
      </c>
      <c r="AL21" s="54">
        <v>1405.5760800000003</v>
      </c>
      <c r="AM21" s="77"/>
      <c r="AN21" s="71"/>
      <c r="AO21" s="70"/>
    </row>
    <row r="22" spans="1:41" x14ac:dyDescent="0.25">
      <c r="A22" s="59"/>
      <c r="B22" s="20" t="s">
        <v>21</v>
      </c>
      <c r="C22" s="21">
        <v>0.53399999999999992</v>
      </c>
      <c r="D22" s="22">
        <v>660.65044399999988</v>
      </c>
      <c r="E22" s="22">
        <f t="shared" si="24"/>
        <v>0.55675594429251318</v>
      </c>
      <c r="I22" s="3" t="s">
        <v>9</v>
      </c>
      <c r="J22" s="2">
        <v>0.61799999999999999</v>
      </c>
      <c r="K22" s="1">
        <v>734.85253999999998</v>
      </c>
      <c r="L22" s="66">
        <f t="shared" ref="L22" si="58">AVERAGE(K22:K23)</f>
        <v>566.64534000000003</v>
      </c>
      <c r="M22" s="66">
        <f>L22/L16</f>
        <v>0.43643609018873286</v>
      </c>
      <c r="N22" s="39"/>
      <c r="R22" s="65" t="s">
        <v>53</v>
      </c>
      <c r="S22" s="2">
        <v>0.96399999999999986</v>
      </c>
      <c r="T22" s="2">
        <v>1837.4343999999996</v>
      </c>
      <c r="U22" s="66">
        <f t="shared" ref="U22" si="59">AVERAGE(T22:T23)</f>
        <v>1742.0390999999997</v>
      </c>
      <c r="V22" s="70">
        <f t="shared" ref="V22" si="60">T23/T22</f>
        <v>0.89616467396060517</v>
      </c>
      <c r="W22" s="71">
        <f t="shared" ref="W22" si="61">IF(AND(T23/T22&gt;0.6,T23/T22&lt;1.8),1,0)</f>
        <v>1</v>
      </c>
      <c r="X22" s="66">
        <f t="shared" ref="X22" si="62">U22/$U$10</f>
        <v>1.4440484406865028</v>
      </c>
      <c r="Y22" s="40"/>
      <c r="AA22" s="65" t="s">
        <v>52</v>
      </c>
      <c r="AB22" s="31">
        <v>0.56199999999999994</v>
      </c>
      <c r="AC22" s="1">
        <v>575.50051999999994</v>
      </c>
      <c r="AD22" s="66">
        <f t="shared" ref="AD22" si="63">AVERAGE(AC22:AC23)</f>
        <v>1003.13312</v>
      </c>
      <c r="AE22" s="70">
        <f t="shared" ref="AE22" si="64">AC23/AC22</f>
        <v>2.4861241133196543</v>
      </c>
      <c r="AF22" s="71">
        <f t="shared" ref="AF22" si="65">IF(AND(AC23/AC22&gt;0.6,AC23/AC22&lt;1.8),1,0)</f>
        <v>0</v>
      </c>
      <c r="AG22" s="66">
        <f t="shared" ref="AG22" si="66">AD22/$AC$11*AF22</f>
        <v>0</v>
      </c>
      <c r="AJ22" s="73" t="s">
        <v>52</v>
      </c>
      <c r="AK22" s="2">
        <v>0.502</v>
      </c>
      <c r="AL22" s="52">
        <v>765.78611999999998</v>
      </c>
      <c r="AM22" s="77">
        <f t="shared" ref="AM22" si="67">AVERAGE(AK22:AK23)</f>
        <v>0.60399999999999998</v>
      </c>
      <c r="AN22" s="71">
        <f t="shared" ref="AN22" si="68">IF(AND(AK23/AK22&gt;0.6,AK23/AK22&lt;1.8),1,0)</f>
        <v>1</v>
      </c>
      <c r="AO22" s="70">
        <f t="shared" ref="AO22" si="69">AM22/$AM$10*AN22</f>
        <v>1.1773879142300194</v>
      </c>
    </row>
    <row r="23" spans="1:41" x14ac:dyDescent="0.25">
      <c r="A23" s="59"/>
      <c r="B23" t="s">
        <v>22</v>
      </c>
      <c r="C23" s="2">
        <v>0.60199999999999998</v>
      </c>
      <c r="D23" s="1">
        <v>746.00853200000006</v>
      </c>
      <c r="E23" s="1">
        <f t="shared" si="24"/>
        <v>0.62869054044551831</v>
      </c>
      <c r="I23" s="3" t="s">
        <v>9</v>
      </c>
      <c r="J23" s="2">
        <v>0.33800000000000002</v>
      </c>
      <c r="K23" s="1">
        <v>398.43814000000003</v>
      </c>
      <c r="L23" s="67"/>
      <c r="M23" s="66"/>
      <c r="N23" s="39"/>
      <c r="R23" s="65" t="s">
        <v>53</v>
      </c>
      <c r="S23" s="2">
        <v>0.873</v>
      </c>
      <c r="T23" s="2">
        <v>1646.6437999999998</v>
      </c>
      <c r="U23" s="67"/>
      <c r="V23" s="70"/>
      <c r="W23" s="71"/>
      <c r="X23" s="66"/>
      <c r="Y23" s="40"/>
      <c r="AA23" s="65" t="s">
        <v>52</v>
      </c>
      <c r="AB23" s="31">
        <v>1.1819999999999999</v>
      </c>
      <c r="AC23" s="1">
        <v>1430.7657199999999</v>
      </c>
      <c r="AD23" s="67"/>
      <c r="AE23" s="72"/>
      <c r="AF23" s="71"/>
      <c r="AG23" s="67"/>
      <c r="AJ23" s="73" t="s">
        <v>52</v>
      </c>
      <c r="AK23" s="2">
        <v>0.70599999999999996</v>
      </c>
      <c r="AL23" s="52">
        <v>1122.3903599999999</v>
      </c>
      <c r="AM23" s="77"/>
      <c r="AN23" s="71"/>
      <c r="AO23" s="70"/>
    </row>
    <row r="24" spans="1:41" x14ac:dyDescent="0.25">
      <c r="A24" s="59"/>
      <c r="B24" s="20" t="s">
        <v>23</v>
      </c>
      <c r="C24" s="21">
        <v>0.60099999999999998</v>
      </c>
      <c r="D24" s="22">
        <v>744.75326600000005</v>
      </c>
      <c r="E24" s="22">
        <f t="shared" si="24"/>
        <v>0.62763267873738593</v>
      </c>
      <c r="I24" s="13" t="s">
        <v>13</v>
      </c>
      <c r="J24" s="14">
        <v>0.78499999999999992</v>
      </c>
      <c r="K24" s="14">
        <v>935.49969999999985</v>
      </c>
      <c r="L24" s="66">
        <f t="shared" ref="L24" si="70">AVERAGE(K24:K25)</f>
        <v>937.30191999999988</v>
      </c>
      <c r="M24" s="70">
        <f>K25/K24</f>
        <v>1.003852956874278</v>
      </c>
      <c r="N24" s="71">
        <f>IF(AND(K25/K24&gt;0.6,K25/K24&lt;1.8),1,0)</f>
        <v>1</v>
      </c>
      <c r="O24" s="66">
        <f>L24/$L$18*N24</f>
        <v>0.81252397777359209</v>
      </c>
      <c r="P24" s="26"/>
      <c r="R24" s="64" t="s">
        <v>54</v>
      </c>
      <c r="S24" s="14">
        <v>0.88100000000000001</v>
      </c>
      <c r="T24" s="14">
        <v>1663.4166000000002</v>
      </c>
      <c r="U24" s="66">
        <f t="shared" ref="U24" si="71">AVERAGE(T24:T25)</f>
        <v>1764.0534</v>
      </c>
      <c r="V24" s="70">
        <f t="shared" ref="V24" si="72">T25/T24</f>
        <v>1.1210001150643798</v>
      </c>
      <c r="W24" s="71">
        <f t="shared" ref="W24" si="73">IF(AND(T25/T24&gt;0.6,T25/T24&lt;1.8),1,0)</f>
        <v>1</v>
      </c>
      <c r="X24" s="66">
        <f t="shared" ref="X24" si="74">U24/$U$10</f>
        <v>1.4622970067421128</v>
      </c>
      <c r="Y24" s="40"/>
      <c r="AA24" s="69" t="s">
        <v>53</v>
      </c>
      <c r="AB24" s="34">
        <v>0.63900000000000001</v>
      </c>
      <c r="AC24" s="32">
        <v>681.71893999999998</v>
      </c>
      <c r="AD24" s="66">
        <f t="shared" ref="AD24" si="75">AVERAGE(AC24:AC25)</f>
        <v>1065.8985499999999</v>
      </c>
      <c r="AE24" s="70">
        <f t="shared" ref="AE24" si="76">AC25/AC24</f>
        <v>2.1270909093416122</v>
      </c>
      <c r="AF24" s="71">
        <f t="shared" ref="AF24" si="77">IF(AND(AC25/AC24&gt;0.6,AC25/AC24&lt;1.8),1,0)</f>
        <v>0</v>
      </c>
      <c r="AG24" s="66">
        <f t="shared" ref="AG24" si="78">AD24/$AC$11*AF24</f>
        <v>0</v>
      </c>
      <c r="AJ24" s="74" t="s">
        <v>53</v>
      </c>
      <c r="AK24" s="53">
        <v>0.85599999999999998</v>
      </c>
      <c r="AL24" s="54">
        <v>1384.5993599999999</v>
      </c>
      <c r="AM24" s="77">
        <f t="shared" ref="AM24" si="79">AVERAGE(AK24:AK25)</f>
        <v>0.74249999999999994</v>
      </c>
      <c r="AN24" s="71">
        <f t="shared" ref="AN24" si="80">IF(AND(AK25/AK24&gt;0.6,AK25/AK24&lt;1.8),1,0)</f>
        <v>1</v>
      </c>
      <c r="AO24" s="70">
        <f t="shared" ref="AO24" si="81">AM24/$AM$10*AN24</f>
        <v>1.4473684210526314</v>
      </c>
    </row>
    <row r="25" spans="1:41" x14ac:dyDescent="0.25">
      <c r="A25" s="59"/>
      <c r="B25" t="s">
        <v>24</v>
      </c>
      <c r="C25" s="2">
        <v>1.121</v>
      </c>
      <c r="D25" s="1">
        <v>1397.4915860000001</v>
      </c>
      <c r="E25" s="1">
        <f t="shared" si="24"/>
        <v>1.1777207669662477</v>
      </c>
      <c r="I25" s="13" t="s">
        <v>13</v>
      </c>
      <c r="J25" s="14">
        <v>0.78799999999999992</v>
      </c>
      <c r="K25" s="14">
        <v>939.10413999999992</v>
      </c>
      <c r="L25" s="67"/>
      <c r="M25" s="70"/>
      <c r="N25" s="71"/>
      <c r="O25" s="66"/>
      <c r="P25" s="26"/>
      <c r="R25" s="64" t="s">
        <v>54</v>
      </c>
      <c r="S25" s="14">
        <v>0.97699999999999987</v>
      </c>
      <c r="T25" s="14">
        <v>1864.6901999999998</v>
      </c>
      <c r="U25" s="67"/>
      <c r="V25" s="70"/>
      <c r="W25" s="71"/>
      <c r="X25" s="66"/>
      <c r="Y25" s="40"/>
      <c r="AA25" s="69" t="s">
        <v>53</v>
      </c>
      <c r="AB25" s="34">
        <v>1.196</v>
      </c>
      <c r="AC25" s="32">
        <v>1450.07816</v>
      </c>
      <c r="AD25" s="67"/>
      <c r="AE25" s="72"/>
      <c r="AF25" s="71"/>
      <c r="AG25" s="67"/>
      <c r="AJ25" s="74" t="s">
        <v>53</v>
      </c>
      <c r="AK25" s="53">
        <v>0.629</v>
      </c>
      <c r="AL25" s="54">
        <v>987.78974000000005</v>
      </c>
      <c r="AM25" s="77"/>
      <c r="AN25" s="71"/>
      <c r="AO25" s="70"/>
    </row>
    <row r="26" spans="1:41" x14ac:dyDescent="0.25">
      <c r="A26" s="59"/>
      <c r="B26" s="20" t="s">
        <v>25</v>
      </c>
      <c r="C26" s="21">
        <v>0.629</v>
      </c>
      <c r="D26" s="22">
        <v>779.90071399999999</v>
      </c>
      <c r="E26" s="22">
        <f t="shared" si="24"/>
        <v>0.65725280656509377</v>
      </c>
      <c r="I26" s="4" t="s">
        <v>14</v>
      </c>
      <c r="J26" s="2">
        <v>0.98899999999999999</v>
      </c>
      <c r="K26" s="2">
        <v>1180.6016199999999</v>
      </c>
      <c r="L26" s="66">
        <f t="shared" ref="L26" si="82">AVERAGE(K26:K27)</f>
        <v>1124.7327999999998</v>
      </c>
      <c r="M26" s="70">
        <f t="shared" ref="M26" si="83">K27/K26</f>
        <v>0.90535533908550792</v>
      </c>
      <c r="N26" s="71">
        <f t="shared" ref="N26" si="84">IF(AND(K27/K26&gt;0.6,K27/K26&lt;1.8),1,0)</f>
        <v>1</v>
      </c>
      <c r="O26" s="66">
        <f t="shared" ref="O26" si="85">L26/$L$18*N26</f>
        <v>0.97500319703647886</v>
      </c>
      <c r="P26" s="26"/>
      <c r="R26" s="65" t="s">
        <v>55</v>
      </c>
      <c r="S26" s="2">
        <v>0.874</v>
      </c>
      <c r="T26" s="2">
        <v>1648.7404000000001</v>
      </c>
      <c r="U26" s="66">
        <f t="shared" ref="U26" si="86">AVERAGE(T26:T27)</f>
        <v>1467.3845000000001</v>
      </c>
      <c r="V26" s="70">
        <f t="shared" ref="V26" si="87">T27/T26</f>
        <v>0.78000672513392633</v>
      </c>
      <c r="W26" s="71">
        <f t="shared" ref="W26" si="88">IF(AND(T27/T26&gt;0.6,T27/T26&lt;1.8),1,0)</f>
        <v>1</v>
      </c>
      <c r="X26" s="66">
        <f t="shared" ref="X26" si="89">U26/$U$10</f>
        <v>1.2163758546593726</v>
      </c>
      <c r="Y26" s="40"/>
      <c r="AA26" s="65" t="s">
        <v>54</v>
      </c>
      <c r="AB26" s="31">
        <v>0.95199999999999996</v>
      </c>
      <c r="AC26" s="1">
        <v>1113.48992</v>
      </c>
      <c r="AD26" s="66">
        <f t="shared" ref="AD26" si="90">AVERAGE(AC26:AC27)</f>
        <v>1188.67049</v>
      </c>
      <c r="AE26" s="70">
        <f t="shared" ref="AE26" si="91">AC27/AC26</f>
        <v>1.1350359238097099</v>
      </c>
      <c r="AF26" s="71">
        <f t="shared" ref="AF26" si="92">IF(AND(AC27/AC26&gt;0.6,AC27/AC26&lt;1.8),1,0)</f>
        <v>1</v>
      </c>
      <c r="AG26" s="66">
        <f t="shared" ref="AG26" si="93">AD26/$AC$11*AF26</f>
        <v>1.3355587093016386</v>
      </c>
      <c r="AJ26" s="73" t="s">
        <v>54</v>
      </c>
      <c r="AK26" s="2">
        <v>0.63300000000000001</v>
      </c>
      <c r="AL26" s="52">
        <v>994.7819800000002</v>
      </c>
      <c r="AM26" s="77">
        <f t="shared" ref="AM26" si="94">AVERAGE(AK26:AK27)</f>
        <v>0.67049999999999998</v>
      </c>
      <c r="AN26" s="71">
        <f t="shared" ref="AN26" si="95">IF(AND(AK27/AK26&gt;0.6,AK27/AK26&lt;1.8),1,0)</f>
        <v>1</v>
      </c>
      <c r="AO26" s="70">
        <f t="shared" ref="AO26" si="96">AM26/$AM$10*AN26</f>
        <v>1.307017543859649</v>
      </c>
    </row>
    <row r="27" spans="1:41" x14ac:dyDescent="0.25">
      <c r="A27" s="59"/>
      <c r="B27" t="s">
        <v>26</v>
      </c>
      <c r="C27" s="2">
        <v>0.94699999999999995</v>
      </c>
      <c r="D27" s="1">
        <v>1179.0753020000002</v>
      </c>
      <c r="E27" s="1">
        <f t="shared" si="24"/>
        <v>0.99365282975120561</v>
      </c>
      <c r="I27" s="4" t="s">
        <v>14</v>
      </c>
      <c r="J27" s="2">
        <v>0.89599999999999991</v>
      </c>
      <c r="K27" s="2">
        <v>1068.8639799999999</v>
      </c>
      <c r="L27" s="67"/>
      <c r="M27" s="70"/>
      <c r="N27" s="71"/>
      <c r="O27" s="66"/>
      <c r="P27" s="26"/>
      <c r="R27" s="65" t="s">
        <v>55</v>
      </c>
      <c r="S27" s="2">
        <v>0.70099999999999996</v>
      </c>
      <c r="T27" s="2">
        <v>1286.0285999999999</v>
      </c>
      <c r="U27" s="67"/>
      <c r="V27" s="70"/>
      <c r="W27" s="71"/>
      <c r="X27" s="66"/>
      <c r="Y27" s="40"/>
      <c r="AA27" s="65" t="s">
        <v>54</v>
      </c>
      <c r="AB27" s="31">
        <v>1.0609999999999999</v>
      </c>
      <c r="AC27" s="1">
        <v>1263.85106</v>
      </c>
      <c r="AD27" s="67"/>
      <c r="AE27" s="72"/>
      <c r="AF27" s="71"/>
      <c r="AG27" s="67"/>
      <c r="AJ27" s="73" t="s">
        <v>54</v>
      </c>
      <c r="AK27" s="2">
        <v>0.70799999999999996</v>
      </c>
      <c r="AL27" s="52">
        <v>1125.8864800000001</v>
      </c>
      <c r="AM27" s="77"/>
      <c r="AN27" s="71"/>
      <c r="AO27" s="70"/>
    </row>
    <row r="28" spans="1:41" x14ac:dyDescent="0.25">
      <c r="A28" s="59"/>
      <c r="B28" s="20" t="s">
        <v>27</v>
      </c>
      <c r="C28" s="21">
        <v>0.52099999999999991</v>
      </c>
      <c r="D28" s="22">
        <v>644.3319859999998</v>
      </c>
      <c r="E28" s="22">
        <f t="shared" si="24"/>
        <v>0.54300374208679159</v>
      </c>
      <c r="I28" s="13" t="s">
        <v>15</v>
      </c>
      <c r="J28" s="14">
        <v>0.502</v>
      </c>
      <c r="K28" s="14">
        <v>595.48086000000001</v>
      </c>
      <c r="L28" s="66">
        <f t="shared" ref="L28" si="97">AVERAGE(K28:K29)</f>
        <v>647.74523999999997</v>
      </c>
      <c r="M28" s="70">
        <f t="shared" ref="M28" si="98">K29/K28</f>
        <v>1.175536725059475</v>
      </c>
      <c r="N28" s="71">
        <f t="shared" ref="N28" si="99">IF(AND(K29/K28&gt;0.6,K29/K28&lt;1.8),1,0)</f>
        <v>1</v>
      </c>
      <c r="O28" s="66">
        <f t="shared" ref="O28" si="100">L28/$L$18*N28</f>
        <v>0.56151441468156826</v>
      </c>
      <c r="P28" s="26"/>
      <c r="R28" s="64" t="s">
        <v>56</v>
      </c>
      <c r="S28" s="14">
        <v>0.67199999999999993</v>
      </c>
      <c r="T28" s="14">
        <v>1225.2271999999998</v>
      </c>
      <c r="U28" s="66">
        <f t="shared" ref="U28" si="101">AVERAGE(T28:T29)</f>
        <v>1065.8856000000001</v>
      </c>
      <c r="V28" s="70">
        <f t="shared" ref="V28" si="102">T29/T28</f>
        <v>0.73989868981034723</v>
      </c>
      <c r="W28" s="71">
        <f t="shared" ref="W28" si="103">IF(AND(T29/T28&gt;0.6,T29/T28&lt;1.8),1,0)</f>
        <v>1</v>
      </c>
      <c r="X28" s="66">
        <f t="shared" ref="X28" si="104">U28/$U$10</f>
        <v>0.88355676897849067</v>
      </c>
      <c r="Y28" s="40"/>
      <c r="AA28" s="69" t="s">
        <v>55</v>
      </c>
      <c r="AB28" s="34">
        <v>1.048</v>
      </c>
      <c r="AC28" s="32">
        <v>1245.9180799999999</v>
      </c>
      <c r="AD28" s="66">
        <f t="shared" ref="AD28" si="105">AVERAGE(AC28:AC29)</f>
        <v>1159.0120999999999</v>
      </c>
      <c r="AE28" s="70">
        <f t="shared" ref="AE28" si="106">AC29/AC28</f>
        <v>0.86049487298554972</v>
      </c>
      <c r="AF28" s="71">
        <f t="shared" ref="AF28" si="107">IF(AND(AC29/AC28&gt;0.6,AC29/AC28&lt;1.8),1,0)</f>
        <v>1</v>
      </c>
      <c r="AG28" s="66">
        <f t="shared" ref="AG28" si="108">AD28/$AC$11*AF28</f>
        <v>1.3022353270846168</v>
      </c>
      <c r="AJ28" s="74" t="s">
        <v>55</v>
      </c>
      <c r="AK28" s="53">
        <v>0.53499999999999992</v>
      </c>
      <c r="AL28" s="54">
        <v>823.47209999999995</v>
      </c>
      <c r="AM28" s="77">
        <f t="shared" ref="AM28" si="109">AVERAGE(AK28:AK29)</f>
        <v>0.60249999999999992</v>
      </c>
      <c r="AN28" s="71">
        <f t="shared" ref="AN28" si="110">IF(AND(AK29/AK28&gt;0.6,AK29/AK28&lt;1.8),1,0)</f>
        <v>1</v>
      </c>
      <c r="AO28" s="70">
        <f t="shared" ref="AO28" si="111">AM28/$AM$10*AN28</f>
        <v>1.1744639376218322</v>
      </c>
    </row>
    <row r="29" spans="1:41" x14ac:dyDescent="0.25">
      <c r="A29" s="59"/>
      <c r="B29" t="s">
        <v>28</v>
      </c>
      <c r="C29" s="2">
        <v>0.94899999999999995</v>
      </c>
      <c r="D29" s="1">
        <v>1181.585834</v>
      </c>
      <c r="E29" s="1">
        <f t="shared" si="24"/>
        <v>0.99576855316747026</v>
      </c>
      <c r="I29" s="13" t="s">
        <v>15</v>
      </c>
      <c r="J29" s="14">
        <v>0.58899999999999997</v>
      </c>
      <c r="K29" s="14">
        <v>700.00961999999981</v>
      </c>
      <c r="L29" s="67"/>
      <c r="M29" s="70"/>
      <c r="N29" s="71"/>
      <c r="O29" s="66"/>
      <c r="P29" s="26"/>
      <c r="R29" s="64" t="s">
        <v>56</v>
      </c>
      <c r="S29" s="14">
        <v>0.52</v>
      </c>
      <c r="T29" s="14">
        <v>906.5440000000001</v>
      </c>
      <c r="U29" s="67"/>
      <c r="V29" s="70"/>
      <c r="W29" s="71"/>
      <c r="X29" s="66"/>
      <c r="Y29" s="40"/>
      <c r="AA29" s="69" t="s">
        <v>55</v>
      </c>
      <c r="AB29" s="34">
        <v>0.92199999999999993</v>
      </c>
      <c r="AC29" s="32">
        <v>1072.1061199999999</v>
      </c>
      <c r="AD29" s="67"/>
      <c r="AE29" s="72"/>
      <c r="AF29" s="71"/>
      <c r="AG29" s="67"/>
      <c r="AJ29" s="74" t="s">
        <v>55</v>
      </c>
      <c r="AK29" s="53">
        <v>0.66999999999999993</v>
      </c>
      <c r="AL29" s="54">
        <v>1059.4602</v>
      </c>
      <c r="AM29" s="77"/>
      <c r="AN29" s="71"/>
      <c r="AO29" s="70"/>
    </row>
    <row r="30" spans="1:41" x14ac:dyDescent="0.25">
      <c r="A30" s="59"/>
      <c r="B30" s="20" t="s">
        <v>29</v>
      </c>
      <c r="C30" s="21">
        <v>0.41500000000000004</v>
      </c>
      <c r="D30" s="22">
        <v>511.27379000000008</v>
      </c>
      <c r="E30" s="22">
        <f t="shared" si="24"/>
        <v>0.4308704010247546</v>
      </c>
      <c r="I30" s="4" t="s">
        <v>16</v>
      </c>
      <c r="J30" s="2">
        <v>0.77999999999999992</v>
      </c>
      <c r="K30" s="2">
        <v>929.49229999999989</v>
      </c>
      <c r="L30" s="66">
        <f t="shared" ref="L30" si="112">AVERAGE(K30:K31)</f>
        <v>1441.32278</v>
      </c>
      <c r="M30" s="70">
        <f>K31/K30</f>
        <v>2.101311931255375</v>
      </c>
      <c r="N30" s="71">
        <f>IF(AND(K31/K30&gt;0.6,K31/K30&lt;1.8),1,0)</f>
        <v>0</v>
      </c>
      <c r="O30" s="66">
        <f>L30/$L$18*N30</f>
        <v>0</v>
      </c>
      <c r="P30" s="26"/>
      <c r="R30" s="65" t="s">
        <v>57</v>
      </c>
      <c r="S30" s="2">
        <v>0.55199999999999994</v>
      </c>
      <c r="T30" s="2">
        <v>973.63519999999994</v>
      </c>
      <c r="U30" s="66">
        <f t="shared" ref="U30" si="113">AVERAGE(T30:T31)</f>
        <v>999.84269999999992</v>
      </c>
      <c r="V30" s="70">
        <f>T31/T30</f>
        <v>1.0538343313799665</v>
      </c>
      <c r="W30" s="71">
        <f t="shared" ref="W30" si="114">IF(AND(T31/T30&gt;0.6,T31/T30&lt;1.8),1,0)</f>
        <v>1</v>
      </c>
      <c r="X30" s="66">
        <f t="shared" ref="X30" si="115">U30/$U$10</f>
        <v>0.82881107081166139</v>
      </c>
      <c r="Y30" s="40"/>
      <c r="AA30" s="65" t="s">
        <v>56</v>
      </c>
      <c r="AB30" s="31">
        <v>0.55199999999999994</v>
      </c>
      <c r="AC30" s="1">
        <v>561.70591999999988</v>
      </c>
      <c r="AD30" s="66">
        <f t="shared" ref="AD30" si="116">AVERAGE(AC30:AC31)</f>
        <v>507.90697999999992</v>
      </c>
      <c r="AE30" s="70">
        <f t="shared" ref="AE30" si="117">AC31/AC30</f>
        <v>0.80844446147193905</v>
      </c>
      <c r="AF30" s="71">
        <f t="shared" ref="AF30" si="118">IF(AND(AC31/AC30&gt;0.6,AC31/AC30&lt;1.8),1,0)</f>
        <v>1</v>
      </c>
      <c r="AG30" s="66">
        <f t="shared" ref="AG30" si="119">AD30/$AC$11*AF30</f>
        <v>0.57067084306441651</v>
      </c>
      <c r="AJ30" s="73" t="s">
        <v>56</v>
      </c>
      <c r="AK30" s="2">
        <v>0.33900000000000002</v>
      </c>
      <c r="AL30" s="52">
        <v>480.85234000000008</v>
      </c>
      <c r="AM30" s="77">
        <f t="shared" ref="AM30" si="120">AVERAGE(AK30:AK31)</f>
        <v>0.41850000000000004</v>
      </c>
      <c r="AN30" s="71">
        <f t="shared" ref="AN30" si="121">IF(AND(AK31/AK30&gt;0.6,AK31/AK30&lt;1.8),1,0)</f>
        <v>1</v>
      </c>
      <c r="AO30" s="70">
        <f t="shared" ref="AO30" si="122">AM30/$AM$10*AN30</f>
        <v>0.81578947368421062</v>
      </c>
    </row>
    <row r="31" spans="1:41" x14ac:dyDescent="0.25">
      <c r="A31" s="59"/>
      <c r="B31" t="s">
        <v>30</v>
      </c>
      <c r="C31" s="2">
        <v>0.40600000000000003</v>
      </c>
      <c r="D31" s="1">
        <v>499.97639600000002</v>
      </c>
      <c r="E31" s="1">
        <f t="shared" si="24"/>
        <v>0.42134964565156269</v>
      </c>
      <c r="I31" s="4" t="s">
        <v>16</v>
      </c>
      <c r="J31" s="2">
        <v>1.6320000000000001</v>
      </c>
      <c r="K31" s="2">
        <v>1953.15326</v>
      </c>
      <c r="L31" s="67"/>
      <c r="M31" s="70"/>
      <c r="N31" s="71"/>
      <c r="O31" s="66"/>
      <c r="P31" s="26"/>
      <c r="R31" s="65" t="s">
        <v>57</v>
      </c>
      <c r="S31" s="2">
        <v>0.57699999999999996</v>
      </c>
      <c r="T31" s="2">
        <v>1026.0501999999999</v>
      </c>
      <c r="U31" s="67"/>
      <c r="V31" s="70"/>
      <c r="W31" s="71"/>
      <c r="X31" s="66"/>
      <c r="Y31" s="40"/>
      <c r="AA31" s="65" t="s">
        <v>56</v>
      </c>
      <c r="AB31" s="31">
        <v>0.47400000000000003</v>
      </c>
      <c r="AC31" s="1">
        <v>454.10803999999996</v>
      </c>
      <c r="AD31" s="67"/>
      <c r="AE31" s="72"/>
      <c r="AF31" s="71"/>
      <c r="AG31" s="67"/>
      <c r="AJ31" s="73" t="s">
        <v>56</v>
      </c>
      <c r="AK31" s="2">
        <v>0.49800000000000005</v>
      </c>
      <c r="AL31" s="52">
        <v>758.79388000000006</v>
      </c>
      <c r="AM31" s="77"/>
      <c r="AN31" s="71"/>
      <c r="AO31" s="70"/>
    </row>
    <row r="32" spans="1:41" x14ac:dyDescent="0.25">
      <c r="A32" s="59"/>
      <c r="B32" s="20" t="s">
        <v>31</v>
      </c>
      <c r="C32" s="21">
        <v>0.49400000000000005</v>
      </c>
      <c r="D32" s="22">
        <v>610.43980399999998</v>
      </c>
      <c r="E32" s="22">
        <f t="shared" si="24"/>
        <v>0.51444147596721623</v>
      </c>
      <c r="I32" s="13" t="s">
        <v>17</v>
      </c>
      <c r="J32" s="14">
        <v>1.042</v>
      </c>
      <c r="K32" s="14">
        <v>1244.28006</v>
      </c>
      <c r="L32" s="66">
        <f t="shared" ref="L32" si="123">AVERAGE(K32:K33)</f>
        <v>1132.54242</v>
      </c>
      <c r="M32" s="70">
        <f t="shared" ref="M32" si="124">K33/K32</f>
        <v>0.82039792552811619</v>
      </c>
      <c r="N32" s="71">
        <f t="shared" ref="N32" si="125">IF(AND(K33/K32&gt;0.6,K33/K32&lt;1.8),1,0)</f>
        <v>1</v>
      </c>
      <c r="O32" s="66">
        <f t="shared" ref="O32" si="126">L32/$L$18*N32</f>
        <v>0.98177316450576602</v>
      </c>
      <c r="P32" s="26"/>
      <c r="R32" s="64" t="s">
        <v>58</v>
      </c>
      <c r="S32" s="14">
        <v>0.78099999999999992</v>
      </c>
      <c r="T32" s="14">
        <v>1453.7565999999997</v>
      </c>
      <c r="U32" s="66">
        <f t="shared" ref="U32" si="127">AVERAGE(T32:T33)</f>
        <v>1406.5830999999998</v>
      </c>
      <c r="V32" s="70">
        <f t="shared" ref="V32" si="128">T33/T32</f>
        <v>0.935101240469003</v>
      </c>
      <c r="W32" s="71">
        <f t="shared" ref="W32" si="129">IF(AND(T33/T32&gt;0.6,T33/T32&lt;1.8),1,0)</f>
        <v>1</v>
      </c>
      <c r="X32" s="66">
        <f t="shared" ref="X32" si="130">U32/$U$10</f>
        <v>1.1659750531724502</v>
      </c>
      <c r="Y32" s="40"/>
      <c r="AA32" s="69" t="s">
        <v>57</v>
      </c>
      <c r="AB32" s="34">
        <v>0.60599999999999998</v>
      </c>
      <c r="AC32" s="32">
        <v>636.19676000000004</v>
      </c>
      <c r="AD32" s="66">
        <f t="shared" ref="AD32" si="131">AVERAGE(AC32:AC33)</f>
        <v>1183.84238</v>
      </c>
      <c r="AE32" s="70">
        <f t="shared" ref="AE32" si="132">AC33/AC32</f>
        <v>2.7216234172585221</v>
      </c>
      <c r="AF32" s="71">
        <f t="shared" ref="AF32" si="133">IF(AND(AC33/AC32&gt;0.6,AC33/AC32&lt;1.8),1,0)</f>
        <v>0</v>
      </c>
      <c r="AG32" s="66">
        <f t="shared" ref="AG32" si="134">AD32/$AC$11*AF32</f>
        <v>0</v>
      </c>
      <c r="AJ32" s="74" t="s">
        <v>57</v>
      </c>
      <c r="AK32" s="53">
        <v>0.76999999999999991</v>
      </c>
      <c r="AL32" s="54">
        <v>1234.2661999999998</v>
      </c>
      <c r="AM32" s="77">
        <f t="shared" ref="AM32" si="135">AVERAGE(AK32:AK33)</f>
        <v>0.78349999999999986</v>
      </c>
      <c r="AN32" s="71">
        <f t="shared" ref="AN32" si="136">IF(AND(AK33/AK32&gt;0.6,AK33/AK32&lt;1.8),1,0)</f>
        <v>1</v>
      </c>
      <c r="AO32" s="70">
        <f t="shared" ref="AO32" si="137">AM32/$AM$10*AN32</f>
        <v>1.5272904483430796</v>
      </c>
    </row>
    <row r="33" spans="1:41" x14ac:dyDescent="0.25">
      <c r="A33" s="59"/>
      <c r="B33" t="s">
        <v>32</v>
      </c>
      <c r="C33" s="2">
        <v>0.68099999999999994</v>
      </c>
      <c r="D33" s="1">
        <v>845.17454599999996</v>
      </c>
      <c r="E33" s="1">
        <f t="shared" si="24"/>
        <v>0.71226161538797994</v>
      </c>
      <c r="I33" s="13" t="s">
        <v>17</v>
      </c>
      <c r="J33" s="14">
        <v>0.85599999999999998</v>
      </c>
      <c r="K33" s="14">
        <v>1020.8047799999999</v>
      </c>
      <c r="L33" s="67"/>
      <c r="M33" s="70"/>
      <c r="N33" s="71"/>
      <c r="O33" s="66"/>
      <c r="P33" s="26"/>
      <c r="R33" s="64" t="s">
        <v>58</v>
      </c>
      <c r="S33" s="14">
        <v>0.73599999999999999</v>
      </c>
      <c r="T33" s="14">
        <v>1359.4096</v>
      </c>
      <c r="U33" s="67"/>
      <c r="V33" s="70"/>
      <c r="W33" s="71"/>
      <c r="X33" s="66"/>
      <c r="Y33" s="40"/>
      <c r="AA33" s="69" t="s">
        <v>57</v>
      </c>
      <c r="AB33" s="34">
        <v>1.4000000000000001</v>
      </c>
      <c r="AC33" s="32">
        <v>1731.4879999999998</v>
      </c>
      <c r="AD33" s="67"/>
      <c r="AE33" s="72"/>
      <c r="AF33" s="71"/>
      <c r="AG33" s="67"/>
      <c r="AJ33" s="74" t="s">
        <v>57</v>
      </c>
      <c r="AK33" s="53">
        <v>0.79699999999999993</v>
      </c>
      <c r="AL33" s="54">
        <v>1281.4638199999999</v>
      </c>
      <c r="AM33" s="77"/>
      <c r="AN33" s="71"/>
      <c r="AO33" s="70"/>
    </row>
    <row r="34" spans="1:41" x14ac:dyDescent="0.25">
      <c r="A34" s="59"/>
      <c r="B34" s="20" t="s">
        <v>33</v>
      </c>
      <c r="C34" s="21">
        <v>0.73</v>
      </c>
      <c r="D34" s="22">
        <v>906.68257999999992</v>
      </c>
      <c r="E34" s="22">
        <f t="shared" si="24"/>
        <v>0.76409683908646886</v>
      </c>
      <c r="I34" s="4" t="s">
        <v>18</v>
      </c>
      <c r="J34" s="2">
        <v>0.76</v>
      </c>
      <c r="K34" s="2">
        <v>905.46269999999993</v>
      </c>
      <c r="L34" s="66">
        <f t="shared" ref="L34" si="138">AVERAGE(K34:K35)</f>
        <v>772.09841999999981</v>
      </c>
      <c r="M34" s="70">
        <f t="shared" ref="M34" si="139">K35/K34</f>
        <v>0.70542291802853929</v>
      </c>
      <c r="N34" s="71">
        <f t="shared" ref="N34" si="140">IF(AND(K35/K34&gt;0.6,K35/K34&lt;1.8),1,0)</f>
        <v>1</v>
      </c>
      <c r="O34" s="66">
        <f t="shared" ref="O34" si="141">L34/$L$18*N34</f>
        <v>0.66931312746175264</v>
      </c>
      <c r="P34" s="26"/>
      <c r="R34" s="65" t="s">
        <v>59</v>
      </c>
      <c r="S34" s="2">
        <v>0.60699999999999998</v>
      </c>
      <c r="T34" s="2">
        <v>1088.9481999999998</v>
      </c>
      <c r="U34" s="66">
        <f t="shared" ref="U34" si="142">AVERAGE(T34:T35)</f>
        <v>1237.8067999999998</v>
      </c>
      <c r="V34" s="70">
        <f t="shared" ref="V34" si="143">T35/T34</f>
        <v>1.2733988632333477</v>
      </c>
      <c r="W34" s="71">
        <f t="shared" ref="W34" si="144">IF(AND(T35/T34&gt;0.6,T35/T34&lt;1.8),1,0)</f>
        <v>1</v>
      </c>
      <c r="X34" s="66">
        <f t="shared" ref="X34" si="145">U34/$U$10</f>
        <v>1.0260693800794425</v>
      </c>
      <c r="Y34" s="40"/>
      <c r="AA34" s="65" t="s">
        <v>58</v>
      </c>
      <c r="AB34" s="31">
        <v>1.1279999999999999</v>
      </c>
      <c r="AC34" s="1">
        <v>1356.2748799999997</v>
      </c>
      <c r="AD34" s="66">
        <f t="shared" ref="AD34" si="146">AVERAGE(AC34:AC35)</f>
        <v>967.26715999999988</v>
      </c>
      <c r="AE34" s="70">
        <f t="shared" ref="AE34" si="147">AC35/AC34</f>
        <v>0.42635858595272375</v>
      </c>
      <c r="AF34" s="71">
        <f t="shared" ref="AF34" si="148">IF(AND(AC35/AC34&gt;0.6,AC35/AC34&lt;1.8),1,0)</f>
        <v>0</v>
      </c>
      <c r="AG34" s="66">
        <f t="shared" ref="AG34" si="149">AD34/$AC$11*AF34</f>
        <v>0</v>
      </c>
      <c r="AJ34" s="73" t="s">
        <v>58</v>
      </c>
      <c r="AK34" s="2">
        <v>0.35300000000000004</v>
      </c>
      <c r="AL34" s="52">
        <v>505.3251800000001</v>
      </c>
      <c r="AM34" s="77">
        <f t="shared" ref="AM34" si="150">AVERAGE(AK34:AK35)</f>
        <v>0.5595</v>
      </c>
      <c r="AN34" s="71">
        <f t="shared" ref="AN34" si="151">IF(AND(AK35/AK34&gt;0.6,AK35/AK34&lt;1.8),1,0)</f>
        <v>0</v>
      </c>
      <c r="AO34" s="70">
        <f t="shared" ref="AO34" si="152">AM34/$AM$10*AN34</f>
        <v>0</v>
      </c>
    </row>
    <row r="35" spans="1:41" x14ac:dyDescent="0.25">
      <c r="A35" s="59"/>
      <c r="B35" t="s">
        <v>34</v>
      </c>
      <c r="C35" s="2">
        <v>0.81599999999999995</v>
      </c>
      <c r="D35" s="1">
        <v>1014.6354559999999</v>
      </c>
      <c r="E35" s="1">
        <f t="shared" si="24"/>
        <v>0.85507294598585748</v>
      </c>
      <c r="I35" s="4" t="s">
        <v>18</v>
      </c>
      <c r="J35" s="2">
        <v>0.53799999999999992</v>
      </c>
      <c r="K35" s="2">
        <v>638.7341399999998</v>
      </c>
      <c r="L35" s="67"/>
      <c r="M35" s="70"/>
      <c r="N35" s="71"/>
      <c r="O35" s="66"/>
      <c r="P35" s="26"/>
      <c r="R35" s="65" t="s">
        <v>59</v>
      </c>
      <c r="S35" s="2">
        <v>0.749</v>
      </c>
      <c r="T35" s="2">
        <v>1386.6653999999999</v>
      </c>
      <c r="U35" s="67"/>
      <c r="V35" s="70"/>
      <c r="W35" s="71"/>
      <c r="X35" s="66"/>
      <c r="Y35" s="40"/>
      <c r="AA35" s="65" t="s">
        <v>58</v>
      </c>
      <c r="AB35" s="31">
        <v>0.56399999999999995</v>
      </c>
      <c r="AC35" s="1">
        <v>578.25943999999993</v>
      </c>
      <c r="AD35" s="67"/>
      <c r="AE35" s="72"/>
      <c r="AF35" s="71"/>
      <c r="AG35" s="67"/>
      <c r="AJ35" s="73" t="s">
        <v>58</v>
      </c>
      <c r="AK35" s="2">
        <v>0.76600000000000001</v>
      </c>
      <c r="AL35" s="52">
        <v>1227.27396</v>
      </c>
      <c r="AM35" s="77"/>
      <c r="AN35" s="71"/>
      <c r="AO35" s="70"/>
    </row>
    <row r="36" spans="1:41" x14ac:dyDescent="0.25">
      <c r="A36" s="59"/>
      <c r="B36" s="20" t="s">
        <v>35</v>
      </c>
      <c r="C36" s="21">
        <v>0.47000000000000003</v>
      </c>
      <c r="D36" s="22">
        <v>580.31342000000006</v>
      </c>
      <c r="E36" s="22">
        <f t="shared" si="24"/>
        <v>0.48905279497203807</v>
      </c>
      <c r="I36" s="13" t="s">
        <v>19</v>
      </c>
      <c r="J36" s="14">
        <v>0.63200000000000001</v>
      </c>
      <c r="K36" s="14">
        <v>751.67326000000003</v>
      </c>
      <c r="L36" s="66">
        <f t="shared" ref="L36" si="153">AVERAGE(K36:K37)</f>
        <v>837.57907999999998</v>
      </c>
      <c r="M36" s="70">
        <f>K37/K36</f>
        <v>1.2285722389539302</v>
      </c>
      <c r="N36" s="71">
        <f t="shared" ref="N36" si="154">IF(AND(K37/K36&gt;0.6,K37/K36&lt;1.8),1,0)</f>
        <v>1</v>
      </c>
      <c r="O36" s="66">
        <f t="shared" ref="O36" si="155">L36/$L$18*N36</f>
        <v>0.72607670085808185</v>
      </c>
      <c r="P36" s="26"/>
      <c r="R36" s="64" t="s">
        <v>60</v>
      </c>
      <c r="S36" s="14">
        <v>0.443</v>
      </c>
      <c r="T36" s="14">
        <v>745.10580000000004</v>
      </c>
      <c r="U36" s="66">
        <f t="shared" ref="U36" si="156">AVERAGE(T36:T37)</f>
        <v>934.84810000000004</v>
      </c>
      <c r="V36" s="70">
        <f t="shared" ref="V36" si="157">T37/T36</f>
        <v>1.5093029741548112</v>
      </c>
      <c r="W36" s="71">
        <f t="shared" ref="W36" si="158">IF(AND(T37/T36&gt;0.6,T37/T36&lt;1.8),1,0)</f>
        <v>1</v>
      </c>
      <c r="X36" s="66">
        <f t="shared" ref="X36" si="159">U36/$U$10</f>
        <v>0.77493435198081384</v>
      </c>
      <c r="Y36" s="40"/>
      <c r="AA36" s="69" t="s">
        <v>59</v>
      </c>
      <c r="AB36" s="34">
        <v>0.59699999999999998</v>
      </c>
      <c r="AC36" s="32">
        <v>623.78161999999986</v>
      </c>
      <c r="AD36" s="66">
        <f t="shared" ref="AD36" si="160">AVERAGE(AC36:AC37)</f>
        <v>636.88648999999987</v>
      </c>
      <c r="AE36" s="70">
        <f t="shared" ref="AE36" si="161">AC37/AC36</f>
        <v>1.0420174932374573</v>
      </c>
      <c r="AF36" s="71">
        <f t="shared" ref="AF36" si="162">IF(AND(AC37/AC36&gt;0.6,AC37/AC36&lt;1.8),1,0)</f>
        <v>1</v>
      </c>
      <c r="AG36" s="66">
        <f t="shared" ref="AG36" si="163">AD36/$AC$11*AF36</f>
        <v>0.71558880758960441</v>
      </c>
      <c r="AJ36" s="74" t="s">
        <v>59</v>
      </c>
      <c r="AK36" s="53">
        <v>0.80899999999999994</v>
      </c>
      <c r="AL36" s="54">
        <v>1302.4405400000001</v>
      </c>
      <c r="AM36" s="77">
        <f t="shared" ref="AM36" si="164">AVERAGE(AK36:AK37)</f>
        <v>0.86050000000000004</v>
      </c>
      <c r="AN36" s="71">
        <f t="shared" ref="AN36" si="165">IF(AND(AK37/AK36&gt;0.6,AK37/AK36&lt;1.8),1,0)</f>
        <v>1</v>
      </c>
      <c r="AO36" s="70">
        <f t="shared" ref="AO36" si="166">AM36/$AM$10*AN36</f>
        <v>1.6773879142300194</v>
      </c>
    </row>
    <row r="37" spans="1:41" x14ac:dyDescent="0.25">
      <c r="A37" s="59"/>
      <c r="B37" t="s">
        <v>36</v>
      </c>
      <c r="C37" s="2">
        <v>0.64</v>
      </c>
      <c r="D37" s="1">
        <v>793.70863999999995</v>
      </c>
      <c r="E37" s="1">
        <f t="shared" si="24"/>
        <v>0.6688892853545505</v>
      </c>
      <c r="I37" s="13" t="s">
        <v>19</v>
      </c>
      <c r="J37" s="14">
        <v>0.77499999999999991</v>
      </c>
      <c r="K37" s="14">
        <v>923.48489999999981</v>
      </c>
      <c r="L37" s="67"/>
      <c r="M37" s="70"/>
      <c r="N37" s="71"/>
      <c r="O37" s="66"/>
      <c r="P37" s="26"/>
      <c r="R37" s="64" t="s">
        <v>60</v>
      </c>
      <c r="S37" s="14">
        <v>0.624</v>
      </c>
      <c r="T37" s="14">
        <v>1124.5904</v>
      </c>
      <c r="U37" s="67"/>
      <c r="V37" s="70"/>
      <c r="W37" s="71"/>
      <c r="X37" s="66"/>
      <c r="Y37" s="40"/>
      <c r="AA37" s="69" t="s">
        <v>59</v>
      </c>
      <c r="AB37" s="34">
        <v>0.61599999999999999</v>
      </c>
      <c r="AC37" s="32">
        <v>649.99135999999999</v>
      </c>
      <c r="AD37" s="67"/>
      <c r="AE37" s="72"/>
      <c r="AF37" s="71"/>
      <c r="AG37" s="67"/>
      <c r="AJ37" s="74" t="s">
        <v>59</v>
      </c>
      <c r="AK37" s="53">
        <v>0.91200000000000003</v>
      </c>
      <c r="AL37" s="54">
        <v>1482.4907200000002</v>
      </c>
      <c r="AM37" s="77"/>
      <c r="AN37" s="71"/>
      <c r="AO37" s="70"/>
    </row>
    <row r="38" spans="1:41" x14ac:dyDescent="0.25">
      <c r="A38" s="59"/>
      <c r="B38" s="20" t="s">
        <v>37</v>
      </c>
      <c r="C38" s="21">
        <v>0.53399999999999992</v>
      </c>
      <c r="D38" s="22">
        <v>660.65044399999988</v>
      </c>
      <c r="E38" s="22">
        <f t="shared" si="24"/>
        <v>0.55675594429251318</v>
      </c>
      <c r="I38" s="4" t="s">
        <v>20</v>
      </c>
      <c r="J38" s="2">
        <v>0.96899999999999986</v>
      </c>
      <c r="K38" s="2">
        <v>1156.5720199999998</v>
      </c>
      <c r="L38" s="66">
        <f t="shared" ref="L38" si="167">AVERAGE(K38:K39)</f>
        <v>1655.7869599999999</v>
      </c>
      <c r="M38" s="70">
        <f t="shared" ref="M38" si="168">K39/K38</f>
        <v>1.8632665002565085</v>
      </c>
      <c r="N38" s="71">
        <f t="shared" ref="N38" si="169">IF(AND(K39/K38&gt;0.6,K39/K38&lt;1.8),1,0)</f>
        <v>0</v>
      </c>
      <c r="O38" s="66">
        <f t="shared" ref="O38" si="170">L38/$L$18*N38</f>
        <v>0</v>
      </c>
      <c r="P38" s="26"/>
      <c r="AA38" s="65" t="s">
        <v>60</v>
      </c>
      <c r="AB38" s="31">
        <v>0.56999999999999995</v>
      </c>
      <c r="AC38" s="1">
        <v>586.53619999999989</v>
      </c>
      <c r="AD38" s="66">
        <f t="shared" ref="AD38" si="171">AVERAGE(AC38:AC39)</f>
        <v>579.63889999999992</v>
      </c>
      <c r="AE38" s="70">
        <f t="shared" ref="AE38" si="172">AC39/AC38</f>
        <v>0.9764812470227755</v>
      </c>
      <c r="AF38" s="71">
        <f t="shared" ref="AF38" si="173">IF(AND(AC39/AC38&gt;0.6,AC39/AC38&lt;1.8),1,0)</f>
        <v>1</v>
      </c>
      <c r="AG38" s="66">
        <f t="shared" ref="AG38" si="174">AD38/$AC$11*AF38</f>
        <v>0.65126693028698091</v>
      </c>
      <c r="AJ38" s="73" t="s">
        <v>60</v>
      </c>
      <c r="AK38" s="2">
        <v>0.45100000000000001</v>
      </c>
      <c r="AL38" s="52">
        <v>676.63506000000007</v>
      </c>
      <c r="AM38" s="77">
        <f t="shared" ref="AM38" si="175">AVERAGE(AK38:AK39)</f>
        <v>0.65300000000000002</v>
      </c>
      <c r="AN38" s="71">
        <f t="shared" ref="AN38" si="176">IF(AND(AK39/AK38&gt;0.6,AK39/AK38&lt;1.8),1,0)</f>
        <v>0</v>
      </c>
      <c r="AO38" s="70">
        <f t="shared" ref="AO38" si="177">AM38/$AM$10*AN38</f>
        <v>0</v>
      </c>
    </row>
    <row r="39" spans="1:41" x14ac:dyDescent="0.25">
      <c r="A39" s="60"/>
      <c r="B39" t="s">
        <v>38</v>
      </c>
      <c r="C39" s="2">
        <v>0.439</v>
      </c>
      <c r="D39" s="1">
        <v>541.40017399999999</v>
      </c>
      <c r="E39" s="1">
        <f t="shared" si="24"/>
        <v>0.45625908201993276</v>
      </c>
      <c r="I39" s="4" t="s">
        <v>20</v>
      </c>
      <c r="J39" s="2">
        <v>1.8</v>
      </c>
      <c r="K39" s="2">
        <v>2155.0019000000002</v>
      </c>
      <c r="L39" s="67"/>
      <c r="M39" s="70"/>
      <c r="N39" s="71"/>
      <c r="O39" s="66"/>
      <c r="P39" s="26"/>
      <c r="AA39" s="65" t="s">
        <v>60</v>
      </c>
      <c r="AB39" s="31">
        <v>0.55999999999999994</v>
      </c>
      <c r="AC39" s="1">
        <v>572.74159999999995</v>
      </c>
      <c r="AD39" s="67"/>
      <c r="AE39" s="72"/>
      <c r="AF39" s="71"/>
      <c r="AG39" s="67"/>
      <c r="AJ39" s="73" t="s">
        <v>60</v>
      </c>
      <c r="AK39" s="2">
        <v>0.85499999999999998</v>
      </c>
      <c r="AL39" s="52">
        <v>1382.8513</v>
      </c>
      <c r="AM39" s="77"/>
      <c r="AN39" s="71"/>
      <c r="AO39" s="70"/>
    </row>
    <row r="40" spans="1:41" x14ac:dyDescent="0.25">
      <c r="I40" s="13" t="s">
        <v>21</v>
      </c>
      <c r="J40" s="14">
        <v>0.52699999999999991</v>
      </c>
      <c r="K40" s="14">
        <v>625.51785999999981</v>
      </c>
      <c r="L40" s="66">
        <f t="shared" ref="L40" si="178">AVERAGE(K40:K41)</f>
        <v>715.6288599999998</v>
      </c>
      <c r="M40" s="70">
        <f t="shared" ref="M40" si="179">K41/K40</f>
        <v>1.2881164736047668</v>
      </c>
      <c r="N40" s="71">
        <f t="shared" ref="N40" si="180">IF(AND(K41/K40&gt;0.6,K41/K40&lt;1.8),1,0)</f>
        <v>1</v>
      </c>
      <c r="O40" s="66">
        <f t="shared" ref="O40" si="181">L40/$L$18*N40</f>
        <v>0.62036105499152394</v>
      </c>
      <c r="P40" s="26"/>
      <c r="AA40" s="75" t="s">
        <v>68</v>
      </c>
      <c r="AB40" s="75"/>
      <c r="AC40" s="75"/>
      <c r="AD40" s="75"/>
      <c r="AE40" s="75"/>
      <c r="AF40" s="75"/>
      <c r="AO40" s="51"/>
    </row>
    <row r="41" spans="1:41" x14ac:dyDescent="0.25">
      <c r="I41" s="13" t="s">
        <v>21</v>
      </c>
      <c r="J41" s="14">
        <v>0.67699999999999994</v>
      </c>
      <c r="K41" s="14">
        <v>805.73985999999991</v>
      </c>
      <c r="L41" s="67"/>
      <c r="M41" s="70"/>
      <c r="N41" s="71"/>
      <c r="O41" s="66"/>
      <c r="P41" s="26"/>
      <c r="AO41" s="51"/>
    </row>
    <row r="42" spans="1:41" x14ac:dyDescent="0.25">
      <c r="I42" s="4" t="s">
        <v>22</v>
      </c>
      <c r="J42" s="2">
        <v>0.92899999999999994</v>
      </c>
      <c r="K42" s="2">
        <v>1108.5128199999999</v>
      </c>
      <c r="L42" s="66">
        <f t="shared" ref="L42" si="182">AVERAGE(K42:K43)</f>
        <v>1306.1562799999999</v>
      </c>
      <c r="M42" s="70">
        <f t="shared" ref="M42" si="183">K43/K42</f>
        <v>1.3565921050872465</v>
      </c>
      <c r="N42" s="71">
        <f t="shared" ref="N42" si="184">IF(AND(K43/K42&gt;0.6,K43/K42&lt;1.8),1,0)</f>
        <v>1</v>
      </c>
      <c r="O42" s="66">
        <f t="shared" ref="O42" si="185">L42/$L$18*N42</f>
        <v>1.1322747490152989</v>
      </c>
      <c r="P42" s="26"/>
      <c r="AO42" s="51"/>
    </row>
    <row r="43" spans="1:41" x14ac:dyDescent="0.25">
      <c r="I43" s="4" t="s">
        <v>22</v>
      </c>
      <c r="J43" s="2">
        <v>1.258</v>
      </c>
      <c r="K43" s="2">
        <v>1503.7997399999999</v>
      </c>
      <c r="L43" s="67"/>
      <c r="M43" s="70"/>
      <c r="N43" s="71"/>
      <c r="O43" s="66"/>
      <c r="P43" s="26"/>
      <c r="AO43" s="51"/>
    </row>
    <row r="44" spans="1:41" x14ac:dyDescent="0.25">
      <c r="I44" s="13" t="s">
        <v>23</v>
      </c>
      <c r="J44" s="14">
        <v>1.5760000000000001</v>
      </c>
      <c r="K44" s="14">
        <v>1885.8703800000001</v>
      </c>
      <c r="L44" s="66">
        <f t="shared" ref="L44" si="186">AVERAGE(K44:K45)</f>
        <v>1618.54108</v>
      </c>
      <c r="M44" s="70">
        <f t="shared" ref="M44" si="187">K45/K44</f>
        <v>0.71649239222899286</v>
      </c>
      <c r="N44" s="71">
        <f t="shared" ref="N44" si="188">IF(AND(K45/K44&gt;0.6,K45/K44&lt;1.8),1,0)</f>
        <v>1</v>
      </c>
      <c r="O44" s="66">
        <f t="shared" ref="O44" si="189">L44/$L$18*N44</f>
        <v>1.403073447786777</v>
      </c>
      <c r="P44" s="26"/>
      <c r="AO44" s="51"/>
    </row>
    <row r="45" spans="1:41" x14ac:dyDescent="0.25">
      <c r="I45" s="13" t="s">
        <v>23</v>
      </c>
      <c r="J45" s="14">
        <v>1.131</v>
      </c>
      <c r="K45" s="14">
        <v>1351.2117799999999</v>
      </c>
      <c r="L45" s="67"/>
      <c r="M45" s="70"/>
      <c r="N45" s="71"/>
      <c r="O45" s="66"/>
      <c r="P45" s="26"/>
      <c r="AO45" s="51"/>
    </row>
    <row r="46" spans="1:41" x14ac:dyDescent="0.25">
      <c r="I46" s="4" t="s">
        <v>24</v>
      </c>
      <c r="J46" s="2">
        <v>1.524</v>
      </c>
      <c r="K46" s="2">
        <v>1823.3934199999999</v>
      </c>
      <c r="L46" s="66">
        <f t="shared" ref="L46" si="190">AVERAGE(K46:K47)</f>
        <v>1340.9992</v>
      </c>
      <c r="M46" s="70">
        <f>K47/K46</f>
        <v>0.4708830088900946</v>
      </c>
      <c r="N46" s="71">
        <f t="shared" ref="N46" si="191">IF(AND(K47/K46&gt;0.6,K47/K46&lt;1.8),1,0)</f>
        <v>0</v>
      </c>
      <c r="O46" s="66">
        <f t="shared" ref="O46" si="192">L46/$L$18*N46</f>
        <v>0</v>
      </c>
      <c r="P46" s="26"/>
      <c r="AO46" s="51"/>
    </row>
    <row r="47" spans="1:41" x14ac:dyDescent="0.25">
      <c r="I47" s="4" t="s">
        <v>24</v>
      </c>
      <c r="J47" s="2">
        <v>0.72099999999999997</v>
      </c>
      <c r="K47" s="2">
        <v>858.60497999999995</v>
      </c>
      <c r="L47" s="67"/>
      <c r="M47" s="70"/>
      <c r="N47" s="71"/>
      <c r="O47" s="66"/>
      <c r="P47" s="26"/>
      <c r="AO47" s="51"/>
    </row>
    <row r="48" spans="1:41" x14ac:dyDescent="0.25">
      <c r="I48" s="13" t="s">
        <v>25</v>
      </c>
      <c r="J48" s="14">
        <v>1.8180000000000001</v>
      </c>
      <c r="K48" s="14">
        <v>2176.6285400000002</v>
      </c>
      <c r="L48" s="66">
        <f t="shared" ref="L48" si="193">AVERAGE(K48:K49)</f>
        <v>2007.2198600000002</v>
      </c>
      <c r="M48" s="70">
        <f t="shared" ref="M48" si="194">K49/K48</f>
        <v>0.8443384556558281</v>
      </c>
      <c r="N48" s="71">
        <f t="shared" ref="N48" si="195">IF(AND(K49/K48&gt;0.6,K49/K48&lt;1.8),1,0)</f>
        <v>1</v>
      </c>
      <c r="O48" s="66">
        <f t="shared" ref="O48" si="196">L48/$L$18*N48</f>
        <v>1.7400095210659048</v>
      </c>
      <c r="P48" s="26"/>
      <c r="AO48" s="51"/>
    </row>
    <row r="49" spans="9:41" x14ac:dyDescent="0.25">
      <c r="I49" s="13" t="s">
        <v>25</v>
      </c>
      <c r="J49" s="14">
        <v>1.536</v>
      </c>
      <c r="K49" s="14">
        <v>1837.8111799999999</v>
      </c>
      <c r="L49" s="67"/>
      <c r="M49" s="70"/>
      <c r="N49" s="71"/>
      <c r="O49" s="66"/>
      <c r="P49" s="26"/>
      <c r="AO49" s="51"/>
    </row>
    <row r="50" spans="9:41" x14ac:dyDescent="0.25">
      <c r="I50" s="4" t="s">
        <v>26</v>
      </c>
      <c r="J50" s="2">
        <v>1.5530000000000002</v>
      </c>
      <c r="K50" s="2">
        <v>1858.2363399999999</v>
      </c>
      <c r="L50" s="66">
        <f t="shared" ref="L50" si="197">AVERAGE(K50:K51)</f>
        <v>1726.67428</v>
      </c>
      <c r="M50" s="70">
        <f t="shared" ref="M50" si="198">K51/K50</f>
        <v>0.85840115472071765</v>
      </c>
      <c r="N50" s="71">
        <f t="shared" ref="N50" si="199">IF(AND(K51/K50&gt;0.6,K51/K50&lt;1.8),1,0)</f>
        <v>1</v>
      </c>
      <c r="O50" s="66">
        <f t="shared" ref="O50" si="200">L50/$L$18*N50</f>
        <v>1.496811458899981</v>
      </c>
      <c r="P50" s="26"/>
      <c r="AO50" s="51"/>
    </row>
    <row r="51" spans="9:41" x14ac:dyDescent="0.25">
      <c r="I51" s="4" t="s">
        <v>26</v>
      </c>
      <c r="J51" s="2">
        <v>1.3340000000000001</v>
      </c>
      <c r="K51" s="2">
        <v>1595.11222</v>
      </c>
      <c r="L51" s="67"/>
      <c r="M51" s="70"/>
      <c r="N51" s="71"/>
      <c r="O51" s="66"/>
      <c r="P51" s="26"/>
      <c r="AO51" s="51"/>
    </row>
    <row r="52" spans="9:41" x14ac:dyDescent="0.25">
      <c r="I52" s="13" t="s">
        <v>27</v>
      </c>
      <c r="J52" s="14">
        <v>1.375</v>
      </c>
      <c r="K52" s="14">
        <v>1644.3728999999998</v>
      </c>
      <c r="L52" s="66">
        <f t="shared" ref="L52" si="201">AVERAGE(K52:K53)</f>
        <v>1509.8071399999999</v>
      </c>
      <c r="M52" s="70">
        <f t="shared" ref="M52" si="202">K53/K52</f>
        <v>0.83633181986883876</v>
      </c>
      <c r="N52" s="71">
        <f t="shared" ref="N52" si="203">IF(AND(K53/K52&gt;0.6,K53/K52&lt;1.8),1,0)</f>
        <v>1</v>
      </c>
      <c r="O52" s="66">
        <f t="shared" ref="O52" si="204">L52/$L$18*N52</f>
        <v>1.3088146699451664</v>
      </c>
      <c r="P52" s="26"/>
    </row>
    <row r="53" spans="9:41" x14ac:dyDescent="0.25">
      <c r="I53" s="13" t="s">
        <v>27</v>
      </c>
      <c r="J53" s="14">
        <v>1.151</v>
      </c>
      <c r="K53" s="14">
        <v>1375.2413799999999</v>
      </c>
      <c r="L53" s="67"/>
      <c r="M53" s="70"/>
      <c r="N53" s="71"/>
      <c r="O53" s="66"/>
      <c r="P53" s="26"/>
    </row>
    <row r="54" spans="9:41" x14ac:dyDescent="0.25">
      <c r="I54" s="4" t="s">
        <v>28</v>
      </c>
      <c r="J54" s="2">
        <v>1.147</v>
      </c>
      <c r="K54" s="2">
        <v>1370.4354599999999</v>
      </c>
      <c r="L54" s="66">
        <f t="shared" ref="L54" si="205">AVERAGE(K54:K55)</f>
        <v>1099.5017199999998</v>
      </c>
      <c r="M54" s="70">
        <f t="shared" ref="M54" si="206">K55/K54</f>
        <v>0.6046019708217415</v>
      </c>
      <c r="N54" s="71">
        <f t="shared" ref="N54" si="207">IF(AND(K55/K54&gt;0.6,K55/K54&lt;1.8),1,0)</f>
        <v>1</v>
      </c>
      <c r="O54" s="66">
        <f t="shared" ref="O54" si="208">L54/$L$18*N54</f>
        <v>0.95313099444339788</v>
      </c>
      <c r="P54" s="26"/>
    </row>
    <row r="55" spans="9:41" x14ac:dyDescent="0.25">
      <c r="I55" s="4" t="s">
        <v>28</v>
      </c>
      <c r="J55" s="2">
        <v>0.69599999999999995</v>
      </c>
      <c r="K55" s="2">
        <v>828.56797999999981</v>
      </c>
      <c r="L55" s="67"/>
      <c r="M55" s="70"/>
      <c r="N55" s="71"/>
      <c r="O55" s="66"/>
      <c r="P55" s="26"/>
    </row>
    <row r="56" spans="9:41" x14ac:dyDescent="0.25">
      <c r="I56" s="13" t="s">
        <v>29</v>
      </c>
      <c r="J56" s="14">
        <v>1.046</v>
      </c>
      <c r="K56" s="14">
        <v>1249.0859800000001</v>
      </c>
      <c r="L56" s="66">
        <f t="shared" ref="L56" si="209">AVERAGE(K56:K57)</f>
        <v>966.13743999999997</v>
      </c>
      <c r="M56" s="70">
        <f t="shared" ref="M56" si="210">K57/K56</f>
        <v>0.54695105936582522</v>
      </c>
      <c r="N56" s="71">
        <f t="shared" ref="N56" si="211">IF(AND(K57/K56&gt;0.6,K57/K56&lt;1.8),1,0)</f>
        <v>0</v>
      </c>
      <c r="O56" s="66">
        <f t="shared" ref="O56" si="212">L56/$L$18*N56</f>
        <v>0</v>
      </c>
      <c r="P56" s="26"/>
    </row>
    <row r="57" spans="9:41" x14ac:dyDescent="0.25">
      <c r="I57" s="13" t="s">
        <v>29</v>
      </c>
      <c r="J57" s="14">
        <v>0.57499999999999996</v>
      </c>
      <c r="K57" s="14">
        <v>683.18889999999999</v>
      </c>
      <c r="L57" s="67"/>
      <c r="M57" s="70"/>
      <c r="N57" s="71"/>
      <c r="O57" s="66"/>
      <c r="P57" s="26"/>
    </row>
    <row r="58" spans="9:41" x14ac:dyDescent="0.25">
      <c r="I58" s="4" t="s">
        <v>30</v>
      </c>
      <c r="J58" s="2">
        <v>0.60199999999999998</v>
      </c>
      <c r="K58" s="2">
        <v>715.62885999999992</v>
      </c>
      <c r="L58" s="66">
        <f t="shared" ref="L58" si="213">AVERAGE(K58:K59)</f>
        <v>943.30931999999984</v>
      </c>
      <c r="M58" s="70">
        <f>K59/K58</f>
        <v>1.6363087704428243</v>
      </c>
      <c r="N58" s="71">
        <f t="shared" ref="N58" si="214">IF(AND(K59/K58&gt;0.6,K59/K58&lt;1.8),1,0)</f>
        <v>1</v>
      </c>
      <c r="O58" s="66">
        <f t="shared" ref="O58" si="215">L58/$L$18*N58</f>
        <v>0.81773164505765894</v>
      </c>
      <c r="P58" s="26"/>
    </row>
    <row r="59" spans="9:41" x14ac:dyDescent="0.25">
      <c r="I59" s="4" t="s">
        <v>30</v>
      </c>
      <c r="J59" s="2">
        <v>0.98099999999999998</v>
      </c>
      <c r="K59" s="2">
        <v>1170.9897799999999</v>
      </c>
      <c r="L59" s="67"/>
      <c r="M59" s="70"/>
      <c r="N59" s="71"/>
      <c r="O59" s="66"/>
      <c r="P59" s="26"/>
    </row>
    <row r="60" spans="9:41" x14ac:dyDescent="0.25">
      <c r="I60" s="13" t="s">
        <v>31</v>
      </c>
      <c r="J60" s="14">
        <v>0.60899999999999999</v>
      </c>
      <c r="K60" s="14">
        <v>724.03921999999989</v>
      </c>
      <c r="L60" s="66">
        <f t="shared" ref="L60" si="216">AVERAGE(K60:K61)</f>
        <v>861.00793999999996</v>
      </c>
      <c r="M60" s="70">
        <f t="shared" ref="M60" si="217">K61/K60</f>
        <v>1.3783461343433856</v>
      </c>
      <c r="N60" s="71">
        <f t="shared" ref="N60" si="218">IF(AND(K61/K60&gt;0.6,K61/K60&lt;1.8),1,0)</f>
        <v>1</v>
      </c>
      <c r="O60" s="66">
        <f t="shared" ref="O60" si="219">L60/$L$18*N60</f>
        <v>0.74638660326594275</v>
      </c>
      <c r="P60" s="26"/>
    </row>
    <row r="61" spans="9:41" x14ac:dyDescent="0.25">
      <c r="I61" s="13" t="s">
        <v>31</v>
      </c>
      <c r="J61" s="14">
        <v>0.83699999999999997</v>
      </c>
      <c r="K61" s="14">
        <v>997.97665999999992</v>
      </c>
      <c r="L61" s="67"/>
      <c r="M61" s="70"/>
      <c r="N61" s="71"/>
      <c r="O61" s="66"/>
      <c r="P61" s="26"/>
    </row>
    <row r="62" spans="9:41" x14ac:dyDescent="0.25">
      <c r="I62" s="4" t="s">
        <v>32</v>
      </c>
      <c r="J62" s="2">
        <v>0.57799999999999996</v>
      </c>
      <c r="K62" s="2">
        <v>686.79333999999994</v>
      </c>
      <c r="L62" s="66">
        <f t="shared" ref="L62" si="220">AVERAGE(K62:K63)</f>
        <v>557.63423999999998</v>
      </c>
      <c r="M62" s="70">
        <f t="shared" ref="M62" si="221">K63/K62</f>
        <v>0.62387783201275659</v>
      </c>
      <c r="N62" s="71">
        <f t="shared" ref="N62" si="222">IF(AND(K63/K62&gt;0.6,K63/K62&lt;1.8),1,0)</f>
        <v>1</v>
      </c>
      <c r="O62" s="66">
        <f t="shared" ref="O62" si="223">L62/$L$18*N62</f>
        <v>0.48339940542056498</v>
      </c>
      <c r="P62" s="26"/>
    </row>
    <row r="63" spans="9:41" x14ac:dyDescent="0.25">
      <c r="I63" s="4" t="s">
        <v>32</v>
      </c>
      <c r="J63" s="2">
        <v>0.36300000000000004</v>
      </c>
      <c r="K63" s="2">
        <v>428.47514000000001</v>
      </c>
      <c r="L63" s="67"/>
      <c r="M63" s="70"/>
      <c r="N63" s="71"/>
      <c r="O63" s="66"/>
      <c r="P63" s="26"/>
    </row>
    <row r="64" spans="9:41" x14ac:dyDescent="0.25">
      <c r="I64" s="13" t="s">
        <v>33</v>
      </c>
      <c r="J64" s="14">
        <v>0.63700000000000001</v>
      </c>
      <c r="K64" s="14">
        <v>757.68065999999999</v>
      </c>
      <c r="L64" s="66">
        <f t="shared" ref="L64" si="224">AVERAGE(K64:K65)</f>
        <v>827.96723999999995</v>
      </c>
      <c r="M64" s="70">
        <f t="shared" ref="M64" si="225">K65/K64</f>
        <v>1.1855308805163378</v>
      </c>
      <c r="N64" s="71">
        <f t="shared" ref="N64" si="226">IF(AND(K65/K64&gt;0.6,K65/K64&lt;1.8),1,0)</f>
        <v>1</v>
      </c>
      <c r="O64" s="66">
        <f t="shared" ref="O64" si="227">L64/$L$18*N64</f>
        <v>0.71774443320357484</v>
      </c>
      <c r="P64" s="26"/>
    </row>
    <row r="65" spans="2:16" x14ac:dyDescent="0.25">
      <c r="I65" s="13" t="s">
        <v>33</v>
      </c>
      <c r="J65" s="14">
        <v>0.754</v>
      </c>
      <c r="K65" s="14">
        <v>898.25381999999991</v>
      </c>
      <c r="L65" s="67"/>
      <c r="M65" s="70"/>
      <c r="N65" s="71"/>
      <c r="O65" s="66"/>
      <c r="P65" s="26"/>
    </row>
    <row r="66" spans="2:16" x14ac:dyDescent="0.25">
      <c r="I66" s="4" t="s">
        <v>34</v>
      </c>
      <c r="J66" s="2">
        <v>1.0349999999999999</v>
      </c>
      <c r="K66" s="2">
        <v>1235.8696999999997</v>
      </c>
      <c r="L66" s="66">
        <f t="shared" ref="L66" si="228">AVERAGE(K66:K67)</f>
        <v>1434.1138999999998</v>
      </c>
      <c r="M66" s="70">
        <f>K67/K66</f>
        <v>1.3208173159354908</v>
      </c>
      <c r="N66" s="71">
        <f t="shared" ref="N66" si="229">IF(AND(K67/K66&gt;0.6,K67/K66&lt;1.8),1,0)</f>
        <v>1</v>
      </c>
      <c r="O66" s="66">
        <f t="shared" ref="O66" si="230">L66/$L$18*N66</f>
        <v>1.2431980621659235</v>
      </c>
      <c r="P66" s="26"/>
    </row>
    <row r="67" spans="2:16" x14ac:dyDescent="0.25">
      <c r="I67" s="4" t="s">
        <v>34</v>
      </c>
      <c r="J67" s="2">
        <v>1.365</v>
      </c>
      <c r="K67" s="2">
        <v>1632.3580999999999</v>
      </c>
      <c r="L67" s="67"/>
      <c r="M67" s="70"/>
      <c r="N67" s="71"/>
      <c r="O67" s="66"/>
      <c r="P67" s="26"/>
    </row>
    <row r="68" spans="2:16" x14ac:dyDescent="0.25">
      <c r="I68" s="13" t="s">
        <v>35</v>
      </c>
      <c r="J68" s="14">
        <v>0.55299999999999994</v>
      </c>
      <c r="K68" s="14">
        <v>656.75633999999991</v>
      </c>
      <c r="L68" s="66">
        <f t="shared" ref="L68" si="231">AVERAGE(K68:K69)</f>
        <v>752.87473999999997</v>
      </c>
      <c r="M68" s="70">
        <f t="shared" ref="M68" si="232">K69/K68</f>
        <v>1.2927064244252291</v>
      </c>
      <c r="N68" s="71">
        <f t="shared" ref="N68" si="233">IF(AND(K69/K68&gt;0.6,K69/K68&lt;1.8),1,0)</f>
        <v>1</v>
      </c>
      <c r="O68" s="66">
        <f t="shared" ref="O68" si="234">L68/$L$18*N68</f>
        <v>0.65264859215273874</v>
      </c>
      <c r="P68" s="26"/>
    </row>
    <row r="69" spans="2:16" x14ac:dyDescent="0.25">
      <c r="I69" s="13" t="s">
        <v>35</v>
      </c>
      <c r="J69" s="14">
        <v>0.71299999999999997</v>
      </c>
      <c r="K69" s="14">
        <v>848.99313999999993</v>
      </c>
      <c r="L69" s="67"/>
      <c r="M69" s="70"/>
      <c r="N69" s="71"/>
      <c r="O69" s="66"/>
      <c r="P69" s="26"/>
    </row>
    <row r="70" spans="2:16" x14ac:dyDescent="0.25">
      <c r="I70" s="4" t="s">
        <v>36</v>
      </c>
      <c r="J70" s="2">
        <v>1.0590000000000002</v>
      </c>
      <c r="K70" s="2">
        <v>1264.7052200000003</v>
      </c>
      <c r="L70" s="66">
        <f t="shared" ref="L70" si="235">AVERAGE(K70:K71)</f>
        <v>974.54780000000005</v>
      </c>
      <c r="M70" s="70">
        <f t="shared" ref="M70" si="236">K71/K70</f>
        <v>0.541146165270038</v>
      </c>
      <c r="N70" s="71">
        <f t="shared" ref="N70" si="237">IF(AND(K71/K70&gt;0.6,K71/K70&lt;1.8),1,0)</f>
        <v>0</v>
      </c>
      <c r="O70" s="66">
        <f t="shared" ref="O70" si="238">L70/$L$18*N70</f>
        <v>0</v>
      </c>
      <c r="P70" s="26"/>
    </row>
    <row r="71" spans="2:16" x14ac:dyDescent="0.25">
      <c r="I71" s="4" t="s">
        <v>36</v>
      </c>
      <c r="J71" s="2">
        <v>0.57599999999999996</v>
      </c>
      <c r="K71" s="2">
        <v>684.39037999999994</v>
      </c>
      <c r="L71" s="67"/>
      <c r="M71" s="70"/>
      <c r="N71" s="71"/>
      <c r="O71" s="66"/>
      <c r="P71" s="26"/>
    </row>
    <row r="72" spans="2:16" x14ac:dyDescent="0.25">
      <c r="I72" s="13" t="s">
        <v>37</v>
      </c>
      <c r="J72" s="14">
        <v>0.64100000000000001</v>
      </c>
      <c r="K72" s="14">
        <v>762.48657999999989</v>
      </c>
      <c r="L72" s="66">
        <f t="shared" ref="L72" si="239">AVERAGE(K72:K73)</f>
        <v>883.83605999999986</v>
      </c>
      <c r="M72" s="70">
        <f t="shared" ref="M72" si="240">K73/K72</f>
        <v>1.3182993201008208</v>
      </c>
      <c r="N72" s="71">
        <f t="shared" ref="N72" si="241">IF(AND(K73/K72&gt;0.6,K73/K72&lt;1.8),1,0)</f>
        <v>1</v>
      </c>
      <c r="O72" s="66">
        <f t="shared" ref="O72" si="242">L72/$L$18*N72</f>
        <v>0.76617573894539681</v>
      </c>
      <c r="P72" s="26"/>
    </row>
    <row r="73" spans="2:16" x14ac:dyDescent="0.25">
      <c r="I73" s="13" t="s">
        <v>37</v>
      </c>
      <c r="J73" s="14">
        <v>0.84299999999999997</v>
      </c>
      <c r="K73" s="14">
        <v>1005.1855399999999</v>
      </c>
      <c r="L73" s="67"/>
      <c r="M73" s="70"/>
      <c r="N73" s="71"/>
      <c r="O73" s="66"/>
      <c r="P73" s="26"/>
    </row>
    <row r="74" spans="2:16" x14ac:dyDescent="0.25">
      <c r="I74" s="4" t="s">
        <v>38</v>
      </c>
      <c r="J74" s="2">
        <v>0.68199999999999994</v>
      </c>
      <c r="K74" s="2">
        <v>811.74725999999987</v>
      </c>
      <c r="L74" s="66">
        <f t="shared" ref="L74" si="243">AVERAGE(K74:K75)</f>
        <v>861.00793999999996</v>
      </c>
      <c r="M74" s="70">
        <f t="shared" ref="M74" si="244">K75/K74</f>
        <v>1.1213695011425109</v>
      </c>
      <c r="N74" s="71">
        <f t="shared" ref="N74" si="245">IF(AND(K75/K74&gt;0.6,K75/K74&lt;1.8),1,0)</f>
        <v>1</v>
      </c>
      <c r="O74" s="66">
        <f t="shared" ref="O74" si="246">L74/$L$18*N74</f>
        <v>0.74638660326594275</v>
      </c>
      <c r="P74" s="26"/>
    </row>
    <row r="75" spans="2:16" x14ac:dyDescent="0.25">
      <c r="I75" s="4" t="s">
        <v>38</v>
      </c>
      <c r="J75" s="2">
        <v>0.76400000000000001</v>
      </c>
      <c r="K75" s="2">
        <v>910.26861999999994</v>
      </c>
      <c r="L75" s="67"/>
      <c r="M75" s="70"/>
      <c r="N75" s="71"/>
      <c r="O75" s="66"/>
      <c r="P75" s="26"/>
    </row>
    <row r="78" spans="2:16" x14ac:dyDescent="0.25">
      <c r="B78" s="62" t="s">
        <v>63</v>
      </c>
      <c r="C78" s="62"/>
      <c r="D78" s="62"/>
      <c r="E78" s="62"/>
      <c r="F78" s="62"/>
      <c r="G78" s="62"/>
    </row>
    <row r="80" spans="2:16" x14ac:dyDescent="0.25">
      <c r="C80" s="5">
        <v>43328</v>
      </c>
      <c r="D80" s="5">
        <v>43343</v>
      </c>
      <c r="E80" s="5">
        <v>43391</v>
      </c>
      <c r="F80" s="5">
        <v>43399</v>
      </c>
      <c r="G80" s="47">
        <v>43411</v>
      </c>
      <c r="I80" s="44" t="s">
        <v>69</v>
      </c>
      <c r="J80" s="6" t="s">
        <v>70</v>
      </c>
      <c r="K80" s="6" t="s">
        <v>71</v>
      </c>
    </row>
    <row r="81" spans="2:20" x14ac:dyDescent="0.25">
      <c r="B81" s="12" t="s">
        <v>112</v>
      </c>
      <c r="C81" s="7">
        <v>0.48</v>
      </c>
      <c r="D81" s="7">
        <v>0.44</v>
      </c>
      <c r="E81" s="7"/>
      <c r="F81" s="7">
        <v>0.81</v>
      </c>
      <c r="G81" s="7">
        <v>0.37</v>
      </c>
      <c r="I81" s="1">
        <f>AVERAGE(C81:G81)</f>
        <v>0.52500000000000002</v>
      </c>
      <c r="J81" s="1">
        <f>STDEV(C81:G81)</f>
        <v>0.19536291016123475</v>
      </c>
      <c r="K81" s="43">
        <f t="shared" ref="K81" si="247">J81/I81</f>
        <v>0.37211982887854234</v>
      </c>
      <c r="L81" s="56"/>
      <c r="M81" s="50"/>
      <c r="N81" s="49"/>
      <c r="S81" s="55"/>
      <c r="T81" s="55"/>
    </row>
    <row r="82" spans="2:20" x14ac:dyDescent="0.25">
      <c r="B82" s="30" t="s">
        <v>13</v>
      </c>
      <c r="C82" s="1">
        <v>1.2538868099517824</v>
      </c>
      <c r="D82" s="1">
        <v>0.81252397777359209</v>
      </c>
      <c r="E82" s="1">
        <v>1.5266014776047374</v>
      </c>
      <c r="G82" s="1">
        <v>1.730019493177388</v>
      </c>
      <c r="I82" s="1">
        <f>AVERAGE(C82:G82)</f>
        <v>1.3307579396268749</v>
      </c>
      <c r="J82" s="1">
        <f>STDEV(C82:G82)</f>
        <v>0.39675352941380371</v>
      </c>
      <c r="K82" s="43">
        <f t="shared" ref="K82:K94" si="248">J82/I82</f>
        <v>0.29814101994014597</v>
      </c>
    </row>
    <row r="83" spans="2:20" x14ac:dyDescent="0.25">
      <c r="B83" s="30" t="s">
        <v>15</v>
      </c>
      <c r="C83" s="1">
        <v>0.90585030797621424</v>
      </c>
      <c r="D83" s="1">
        <v>0.56151441468156826</v>
      </c>
      <c r="E83" s="1">
        <v>1.1929134125878742</v>
      </c>
      <c r="F83" s="1">
        <v>1.0294485703313216</v>
      </c>
      <c r="I83" s="1">
        <f t="shared" ref="I83:I94" si="249">AVERAGE(C83:G83)</f>
        <v>0.9224316763942445</v>
      </c>
      <c r="J83" s="1">
        <f t="shared" ref="J83:J94" si="250">STDEV(C83:G83)</f>
        <v>0.26779917648806156</v>
      </c>
      <c r="K83" s="43">
        <f t="shared" si="248"/>
        <v>0.29031871231360989</v>
      </c>
      <c r="M83" s="3"/>
    </row>
    <row r="84" spans="2:20" x14ac:dyDescent="0.25">
      <c r="B84" s="30" t="s">
        <v>17</v>
      </c>
      <c r="C84" s="1">
        <v>0.64561632777563716</v>
      </c>
      <c r="D84" s="1">
        <v>0.98177316450576602</v>
      </c>
      <c r="E84" s="1">
        <v>1.1268709830532866</v>
      </c>
      <c r="G84" s="1">
        <v>1.5341130604288498</v>
      </c>
      <c r="I84" s="1">
        <f t="shared" si="249"/>
        <v>1.0720933839408848</v>
      </c>
      <c r="J84" s="1">
        <f t="shared" si="250"/>
        <v>0.36810468995506668</v>
      </c>
      <c r="K84" s="43">
        <f t="shared" si="248"/>
        <v>0.34335133064804357</v>
      </c>
      <c r="M84" s="3"/>
    </row>
    <row r="85" spans="2:20" x14ac:dyDescent="0.25">
      <c r="B85" s="30" t="s">
        <v>19</v>
      </c>
      <c r="C85" s="1">
        <v>0.5895496572446185</v>
      </c>
      <c r="D85" s="1">
        <v>0.72607670085808185</v>
      </c>
      <c r="E85" s="1">
        <v>1.0808150782462715</v>
      </c>
      <c r="F85" s="1">
        <v>0.7504621145609065</v>
      </c>
      <c r="I85" s="1">
        <f t="shared" si="249"/>
        <v>0.78672588772746965</v>
      </c>
      <c r="J85" s="1">
        <f t="shared" si="250"/>
        <v>0.20845487358148931</v>
      </c>
      <c r="K85" s="43">
        <f t="shared" si="248"/>
        <v>0.26496506195268399</v>
      </c>
      <c r="M85" s="3"/>
    </row>
    <row r="86" spans="2:20" x14ac:dyDescent="0.25">
      <c r="B86" s="30" t="s">
        <v>21</v>
      </c>
      <c r="C86" s="1">
        <v>0.55675594429251318</v>
      </c>
      <c r="D86" s="1">
        <v>0.62036105499152394</v>
      </c>
      <c r="E86" s="1">
        <v>1.0530077394948663</v>
      </c>
      <c r="G86" s="1">
        <v>1.1773879142300194</v>
      </c>
      <c r="I86" s="1">
        <f t="shared" si="249"/>
        <v>0.85187816325223076</v>
      </c>
      <c r="J86" s="1">
        <f t="shared" si="250"/>
        <v>0.30935793721958565</v>
      </c>
      <c r="K86" s="43">
        <f t="shared" si="248"/>
        <v>0.36314810094267969</v>
      </c>
      <c r="M86" s="3"/>
    </row>
    <row r="87" spans="2:20" x14ac:dyDescent="0.25">
      <c r="B87" s="30" t="s">
        <v>23</v>
      </c>
      <c r="C87" s="1">
        <v>0.62763267873738593</v>
      </c>
      <c r="D87" s="1">
        <v>1.403073447786777</v>
      </c>
      <c r="E87" s="1">
        <v>1.4440484406865028</v>
      </c>
      <c r="G87" s="1">
        <v>1.4473684210526314</v>
      </c>
      <c r="I87" s="1">
        <f t="shared" si="249"/>
        <v>1.2305307470658242</v>
      </c>
      <c r="J87" s="1">
        <f t="shared" si="250"/>
        <v>0.40243651537244396</v>
      </c>
      <c r="K87" s="43">
        <f t="shared" si="248"/>
        <v>0.32704303921868327</v>
      </c>
      <c r="M87" s="3"/>
    </row>
    <row r="88" spans="2:20" x14ac:dyDescent="0.25">
      <c r="B88" s="30" t="s">
        <v>25</v>
      </c>
      <c r="C88" s="1">
        <v>0.65725280656509377</v>
      </c>
      <c r="D88" s="1">
        <v>1.7400095210659048</v>
      </c>
      <c r="E88" s="1">
        <v>1.4622970067421128</v>
      </c>
      <c r="F88" s="1">
        <v>1.3355587093016386</v>
      </c>
      <c r="G88" s="1">
        <v>1.307017543859649</v>
      </c>
      <c r="I88" s="1">
        <f t="shared" si="249"/>
        <v>1.3004271175068798</v>
      </c>
      <c r="J88" s="1">
        <f t="shared" si="250"/>
        <v>0.3982415746995604</v>
      </c>
      <c r="K88" s="43">
        <f t="shared" si="248"/>
        <v>0.30623905741296076</v>
      </c>
      <c r="M88" s="3"/>
    </row>
    <row r="89" spans="2:20" x14ac:dyDescent="0.25">
      <c r="B89" s="30" t="s">
        <v>27</v>
      </c>
      <c r="C89" s="1">
        <v>0.54300374208679159</v>
      </c>
      <c r="D89" s="1">
        <v>1.3088146699451664</v>
      </c>
      <c r="E89" s="1">
        <v>1.2163758546593726</v>
      </c>
      <c r="F89" s="1">
        <v>1.3022353270846168</v>
      </c>
      <c r="G89" s="1">
        <v>1.1744639376218322</v>
      </c>
      <c r="I89" s="1">
        <f t="shared" si="249"/>
        <v>1.1089787062795557</v>
      </c>
      <c r="J89" s="1">
        <f t="shared" si="250"/>
        <v>0.32149364572111838</v>
      </c>
      <c r="K89" s="43">
        <f t="shared" si="248"/>
        <v>0.28990064813749</v>
      </c>
      <c r="M89" s="3"/>
    </row>
    <row r="90" spans="2:20" x14ac:dyDescent="0.25">
      <c r="B90" s="30" t="s">
        <v>29</v>
      </c>
      <c r="C90" s="1">
        <v>0.4308704010247546</v>
      </c>
      <c r="E90" s="1">
        <v>0.88355676897849067</v>
      </c>
      <c r="F90" s="1">
        <v>0.57067084306441651</v>
      </c>
      <c r="G90" s="1">
        <v>0.81578947368421062</v>
      </c>
      <c r="I90" s="1">
        <f t="shared" si="249"/>
        <v>0.6752218716879681</v>
      </c>
      <c r="J90" s="1">
        <f t="shared" si="250"/>
        <v>0.21118809859265633</v>
      </c>
      <c r="K90" s="43">
        <f t="shared" si="248"/>
        <v>0.31276845056086994</v>
      </c>
    </row>
    <row r="91" spans="2:20" x14ac:dyDescent="0.25">
      <c r="B91" s="30" t="s">
        <v>31</v>
      </c>
      <c r="C91" s="1">
        <v>0.51444147596721623</v>
      </c>
      <c r="D91" s="1">
        <v>0.74638660326594275</v>
      </c>
      <c r="E91" s="1">
        <v>0.82881107081166139</v>
      </c>
      <c r="G91" s="1">
        <v>1.5272904483430796</v>
      </c>
      <c r="I91" s="1">
        <f t="shared" si="249"/>
        <v>0.90423239959697499</v>
      </c>
      <c r="J91" s="1">
        <f t="shared" si="250"/>
        <v>0.43617350084057294</v>
      </c>
      <c r="K91" s="43">
        <f t="shared" si="248"/>
        <v>0.4823688036781027</v>
      </c>
    </row>
    <row r="92" spans="2:20" x14ac:dyDescent="0.25">
      <c r="B92" s="30" t="s">
        <v>33</v>
      </c>
      <c r="C92" s="1">
        <v>0.76409683908646886</v>
      </c>
      <c r="D92" s="1">
        <v>0.71774443320357484</v>
      </c>
      <c r="E92" s="1">
        <v>1.1659750531724502</v>
      </c>
      <c r="I92" s="1">
        <f t="shared" si="249"/>
        <v>0.88260544182083134</v>
      </c>
      <c r="J92" s="1">
        <f t="shared" si="250"/>
        <v>0.2464972390534193</v>
      </c>
      <c r="K92" s="43">
        <f t="shared" si="248"/>
        <v>0.27928361572855359</v>
      </c>
    </row>
    <row r="93" spans="2:20" x14ac:dyDescent="0.25">
      <c r="B93" s="30" t="s">
        <v>35</v>
      </c>
      <c r="C93" s="1">
        <v>0.48905279497203807</v>
      </c>
      <c r="D93" s="1">
        <v>0.65264859215273874</v>
      </c>
      <c r="E93" s="1">
        <v>1.0260693800794425</v>
      </c>
      <c r="F93" s="1">
        <v>0.71558880758960441</v>
      </c>
      <c r="G93" s="1">
        <v>1.6773879142300194</v>
      </c>
      <c r="I93" s="1">
        <f t="shared" si="249"/>
        <v>0.91214949780476862</v>
      </c>
      <c r="J93" s="1">
        <f t="shared" si="250"/>
        <v>0.46998808986784862</v>
      </c>
      <c r="K93" s="43">
        <f t="shared" si="248"/>
        <v>0.5152533559454332</v>
      </c>
    </row>
    <row r="94" spans="2:20" x14ac:dyDescent="0.25">
      <c r="B94" s="30" t="s">
        <v>37</v>
      </c>
      <c r="C94" s="1">
        <v>0.55675594429251318</v>
      </c>
      <c r="D94" s="1">
        <v>0.76617573894539681</v>
      </c>
      <c r="E94" s="1">
        <v>0.77493435198081384</v>
      </c>
      <c r="F94" s="1">
        <v>0.65126693028698091</v>
      </c>
      <c r="I94" s="1">
        <f t="shared" si="249"/>
        <v>0.68728324137642616</v>
      </c>
      <c r="J94" s="1">
        <f t="shared" si="250"/>
        <v>0.10366821002823817</v>
      </c>
      <c r="K94" s="43">
        <f t="shared" si="248"/>
        <v>0.15083768057638253</v>
      </c>
    </row>
    <row r="95" spans="2:20" x14ac:dyDescent="0.25">
      <c r="C95" s="6" t="s">
        <v>64</v>
      </c>
      <c r="D95" s="7" t="s">
        <v>65</v>
      </c>
      <c r="E95" s="7" t="s">
        <v>65</v>
      </c>
      <c r="F95" s="7" t="s">
        <v>65</v>
      </c>
      <c r="G95" s="7" t="s">
        <v>65</v>
      </c>
      <c r="M95" s="3"/>
    </row>
    <row r="97" spans="13:13" x14ac:dyDescent="0.25">
      <c r="M97" s="3"/>
    </row>
    <row r="99" spans="13:13" x14ac:dyDescent="0.25">
      <c r="M99" s="3"/>
    </row>
    <row r="101" spans="13:13" x14ac:dyDescent="0.25">
      <c r="M101" s="3"/>
    </row>
    <row r="103" spans="13:13" x14ac:dyDescent="0.25">
      <c r="M103" s="3"/>
    </row>
    <row r="105" spans="13:13" x14ac:dyDescent="0.25">
      <c r="M105" s="3"/>
    </row>
    <row r="107" spans="13:13" x14ac:dyDescent="0.25">
      <c r="M107" s="3"/>
    </row>
    <row r="109" spans="13:13" x14ac:dyDescent="0.25">
      <c r="M109" s="3"/>
    </row>
  </sheetData>
  <mergeCells count="356">
    <mergeCell ref="AO24:AO25"/>
    <mergeCell ref="AO26:AO27"/>
    <mergeCell ref="AO28:AO29"/>
    <mergeCell ref="AO30:AO31"/>
    <mergeCell ref="AO32:AO33"/>
    <mergeCell ref="AO34:AO35"/>
    <mergeCell ref="AO36:AO37"/>
    <mergeCell ref="AO38:AO39"/>
    <mergeCell ref="B78:G78"/>
    <mergeCell ref="AM36:AM37"/>
    <mergeCell ref="AM38:AM39"/>
    <mergeCell ref="AN24:AN25"/>
    <mergeCell ref="AN26:AN27"/>
    <mergeCell ref="AN28:AN29"/>
    <mergeCell ref="AN30:AN31"/>
    <mergeCell ref="AN32:AN33"/>
    <mergeCell ref="AN34:AN35"/>
    <mergeCell ref="AN36:AN37"/>
    <mergeCell ref="AN38:AN39"/>
    <mergeCell ref="W36:W37"/>
    <mergeCell ref="X26:X27"/>
    <mergeCell ref="X28:X29"/>
    <mergeCell ref="X30:X31"/>
    <mergeCell ref="X32:X33"/>
    <mergeCell ref="AN6:AP6"/>
    <mergeCell ref="AO8:AO9"/>
    <mergeCell ref="AO10:AO11"/>
    <mergeCell ref="AO12:AO13"/>
    <mergeCell ref="AO14:AO15"/>
    <mergeCell ref="AO16:AO17"/>
    <mergeCell ref="AO18:AO19"/>
    <mergeCell ref="AO20:AO21"/>
    <mergeCell ref="AO22:AO23"/>
    <mergeCell ref="AN8:AN9"/>
    <mergeCell ref="AN10:AN11"/>
    <mergeCell ref="AN12:AN13"/>
    <mergeCell ref="AN14:AN15"/>
    <mergeCell ref="AN16:AN17"/>
    <mergeCell ref="AN18:AN19"/>
    <mergeCell ref="AN20:AN21"/>
    <mergeCell ref="AN22:AN23"/>
    <mergeCell ref="AM18:AM19"/>
    <mergeCell ref="AM20:AM21"/>
    <mergeCell ref="AM22:AM23"/>
    <mergeCell ref="AM24:AM25"/>
    <mergeCell ref="AM26:AM27"/>
    <mergeCell ref="AM28:AM29"/>
    <mergeCell ref="AM30:AM31"/>
    <mergeCell ref="AM32:AM33"/>
    <mergeCell ref="AM34:AM35"/>
    <mergeCell ref="AJ1:AL1"/>
    <mergeCell ref="AK2:AL2"/>
    <mergeCell ref="AM4:AM5"/>
    <mergeCell ref="AM6:AM7"/>
    <mergeCell ref="AM8:AM9"/>
    <mergeCell ref="AM10:AM11"/>
    <mergeCell ref="AM12:AM13"/>
    <mergeCell ref="AM14:AM15"/>
    <mergeCell ref="AM16:AM17"/>
    <mergeCell ref="AJ4:AJ5"/>
    <mergeCell ref="AJ6:AJ7"/>
    <mergeCell ref="AJ8:AJ9"/>
    <mergeCell ref="AJ10:AJ11"/>
    <mergeCell ref="AJ12:AJ13"/>
    <mergeCell ref="AJ14:AJ15"/>
    <mergeCell ref="AJ16:AJ17"/>
    <mergeCell ref="AJ22:AJ23"/>
    <mergeCell ref="AJ24:AJ25"/>
    <mergeCell ref="AJ26:AJ27"/>
    <mergeCell ref="AJ28:AJ29"/>
    <mergeCell ref="AJ30:AJ31"/>
    <mergeCell ref="AJ32:AJ33"/>
    <mergeCell ref="AJ34:AJ35"/>
    <mergeCell ref="AJ36:AJ37"/>
    <mergeCell ref="AJ38:AJ39"/>
    <mergeCell ref="AJ18:AJ19"/>
    <mergeCell ref="AJ20:AJ21"/>
    <mergeCell ref="AF38:AF39"/>
    <mergeCell ref="AG38:AG39"/>
    <mergeCell ref="AE6:AG6"/>
    <mergeCell ref="AA40:AF40"/>
    <mergeCell ref="AF32:AF33"/>
    <mergeCell ref="AG32:AG33"/>
    <mergeCell ref="AF34:AF35"/>
    <mergeCell ref="AG34:AG35"/>
    <mergeCell ref="AF36:AF37"/>
    <mergeCell ref="AG36:AG37"/>
    <mergeCell ref="AF26:AF27"/>
    <mergeCell ref="AG26:AG27"/>
    <mergeCell ref="AF28:AF29"/>
    <mergeCell ref="AG28:AG29"/>
    <mergeCell ref="AF30:AF31"/>
    <mergeCell ref="AG30:AG31"/>
    <mergeCell ref="AF20:AF21"/>
    <mergeCell ref="AG20:AG21"/>
    <mergeCell ref="AF22:AF23"/>
    <mergeCell ref="AG22:AG23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8:AF9"/>
    <mergeCell ref="AG8:AG9"/>
    <mergeCell ref="AF10:AF11"/>
    <mergeCell ref="AG10:AG11"/>
    <mergeCell ref="AF12:AF13"/>
    <mergeCell ref="AG12:AG13"/>
    <mergeCell ref="X8:X9"/>
    <mergeCell ref="X10:X11"/>
    <mergeCell ref="X12:X13"/>
    <mergeCell ref="X14:X15"/>
    <mergeCell ref="X16:X17"/>
    <mergeCell ref="X18:X19"/>
    <mergeCell ref="X20:X21"/>
    <mergeCell ref="X22:X23"/>
    <mergeCell ref="X24:X25"/>
    <mergeCell ref="X34:X35"/>
    <mergeCell ref="X36:X37"/>
    <mergeCell ref="O74:O75"/>
    <mergeCell ref="V6:X6"/>
    <mergeCell ref="W8:W9"/>
    <mergeCell ref="W10:W11"/>
    <mergeCell ref="W12:W13"/>
    <mergeCell ref="W14:W15"/>
    <mergeCell ref="W16:W17"/>
    <mergeCell ref="W18:W19"/>
    <mergeCell ref="W20:W21"/>
    <mergeCell ref="W22:W23"/>
    <mergeCell ref="W24:W25"/>
    <mergeCell ref="W26:W27"/>
    <mergeCell ref="W28:W29"/>
    <mergeCell ref="W30:W31"/>
    <mergeCell ref="W32:W33"/>
    <mergeCell ref="W34:W35"/>
    <mergeCell ref="O64:O65"/>
    <mergeCell ref="O66:O67"/>
    <mergeCell ref="O68:O69"/>
    <mergeCell ref="O70:O71"/>
    <mergeCell ref="O72:O73"/>
    <mergeCell ref="O54:O55"/>
    <mergeCell ref="O56:O57"/>
    <mergeCell ref="O58:O59"/>
    <mergeCell ref="N26:N27"/>
    <mergeCell ref="N28:N29"/>
    <mergeCell ref="N30:N31"/>
    <mergeCell ref="N32:N33"/>
    <mergeCell ref="N34:N35"/>
    <mergeCell ref="O60:O61"/>
    <mergeCell ref="O62:O63"/>
    <mergeCell ref="O44:O45"/>
    <mergeCell ref="O46:O47"/>
    <mergeCell ref="O48:O49"/>
    <mergeCell ref="O50:O51"/>
    <mergeCell ref="O52:O53"/>
    <mergeCell ref="O34:O35"/>
    <mergeCell ref="O36:O37"/>
    <mergeCell ref="O38:O39"/>
    <mergeCell ref="O40:O41"/>
    <mergeCell ref="O42:O43"/>
    <mergeCell ref="O32:O33"/>
    <mergeCell ref="N36:N37"/>
    <mergeCell ref="N38:N39"/>
    <mergeCell ref="N40:N41"/>
    <mergeCell ref="N42:N43"/>
    <mergeCell ref="N44:N45"/>
    <mergeCell ref="N56:N57"/>
    <mergeCell ref="N58:N59"/>
    <mergeCell ref="N60:N61"/>
    <mergeCell ref="N62:N63"/>
    <mergeCell ref="N46:N47"/>
    <mergeCell ref="N48:N49"/>
    <mergeCell ref="N50:N51"/>
    <mergeCell ref="N52:N53"/>
    <mergeCell ref="N54:N55"/>
    <mergeCell ref="AE38:AE39"/>
    <mergeCell ref="AE28:AE29"/>
    <mergeCell ref="AE30:AE31"/>
    <mergeCell ref="AE32:AE33"/>
    <mergeCell ref="AE34:AE35"/>
    <mergeCell ref="AE36:AE37"/>
    <mergeCell ref="AE18:AE19"/>
    <mergeCell ref="AE20:AE21"/>
    <mergeCell ref="AE22:AE23"/>
    <mergeCell ref="AE24:AE25"/>
    <mergeCell ref="AE26:AE27"/>
    <mergeCell ref="AE8:AE9"/>
    <mergeCell ref="AE10:AE11"/>
    <mergeCell ref="AE12:AE13"/>
    <mergeCell ref="AE14:AE15"/>
    <mergeCell ref="AE16:AE17"/>
    <mergeCell ref="AD12:AD13"/>
    <mergeCell ref="AD14:AD15"/>
    <mergeCell ref="AD16:AD17"/>
    <mergeCell ref="AD18:AD19"/>
    <mergeCell ref="AD20:AD21"/>
    <mergeCell ref="AD22:AD23"/>
    <mergeCell ref="AD24:AD25"/>
    <mergeCell ref="AD26:AD27"/>
    <mergeCell ref="AD28:AD29"/>
    <mergeCell ref="AD30:AD31"/>
    <mergeCell ref="AD32:AD33"/>
    <mergeCell ref="AD34:AD35"/>
    <mergeCell ref="AD36:AD37"/>
    <mergeCell ref="AD38:AD39"/>
    <mergeCell ref="V28:V29"/>
    <mergeCell ref="V30:V31"/>
    <mergeCell ref="V32:V33"/>
    <mergeCell ref="V34:V35"/>
    <mergeCell ref="M70:M71"/>
    <mergeCell ref="M72:M73"/>
    <mergeCell ref="M74:M75"/>
    <mergeCell ref="U12:U13"/>
    <mergeCell ref="U14:U15"/>
    <mergeCell ref="U16:U17"/>
    <mergeCell ref="U18:U19"/>
    <mergeCell ref="U20:U21"/>
    <mergeCell ref="U22:U23"/>
    <mergeCell ref="U24:U25"/>
    <mergeCell ref="U26:U27"/>
    <mergeCell ref="U28:U29"/>
    <mergeCell ref="U30:U31"/>
    <mergeCell ref="U32:U33"/>
    <mergeCell ref="U34:U35"/>
    <mergeCell ref="U36:U37"/>
    <mergeCell ref="M60:M61"/>
    <mergeCell ref="M62:M63"/>
    <mergeCell ref="M64:M65"/>
    <mergeCell ref="M66:M67"/>
    <mergeCell ref="M68:M69"/>
    <mergeCell ref="M50:M51"/>
    <mergeCell ref="M52:M53"/>
    <mergeCell ref="N74:N75"/>
    <mergeCell ref="M54:M55"/>
    <mergeCell ref="M56:M57"/>
    <mergeCell ref="M58:M59"/>
    <mergeCell ref="M40:M41"/>
    <mergeCell ref="M42:M43"/>
    <mergeCell ref="M44:M45"/>
    <mergeCell ref="M46:M47"/>
    <mergeCell ref="M48:M49"/>
    <mergeCell ref="N66:N67"/>
    <mergeCell ref="N68:N69"/>
    <mergeCell ref="N70:N71"/>
    <mergeCell ref="N72:N73"/>
    <mergeCell ref="N64:N65"/>
    <mergeCell ref="L68:L69"/>
    <mergeCell ref="L56:L57"/>
    <mergeCell ref="L70:L71"/>
    <mergeCell ref="L72:L73"/>
    <mergeCell ref="L74:L75"/>
    <mergeCell ref="M16:M17"/>
    <mergeCell ref="M18:M19"/>
    <mergeCell ref="M20:M21"/>
    <mergeCell ref="M22:M23"/>
    <mergeCell ref="M24:M25"/>
    <mergeCell ref="M26:M27"/>
    <mergeCell ref="M28:M29"/>
    <mergeCell ref="M30:M31"/>
    <mergeCell ref="M32:M33"/>
    <mergeCell ref="M34:M35"/>
    <mergeCell ref="M36:M37"/>
    <mergeCell ref="M38:M39"/>
    <mergeCell ref="L58:L59"/>
    <mergeCell ref="L60:L61"/>
    <mergeCell ref="L62:L63"/>
    <mergeCell ref="L64:L65"/>
    <mergeCell ref="L66:L67"/>
    <mergeCell ref="L48:L49"/>
    <mergeCell ref="L50:L51"/>
    <mergeCell ref="L52:L53"/>
    <mergeCell ref="L54:L55"/>
    <mergeCell ref="L40:L41"/>
    <mergeCell ref="L42:L43"/>
    <mergeCell ref="L44:L45"/>
    <mergeCell ref="L46:L47"/>
    <mergeCell ref="L28:L29"/>
    <mergeCell ref="L30:L31"/>
    <mergeCell ref="L32:L33"/>
    <mergeCell ref="L34:L35"/>
    <mergeCell ref="L36:L37"/>
    <mergeCell ref="AA38:AA39"/>
    <mergeCell ref="AA20:AA21"/>
    <mergeCell ref="AA22:AA23"/>
    <mergeCell ref="AA24:AA25"/>
    <mergeCell ref="AA26:AA27"/>
    <mergeCell ref="AA28:AA29"/>
    <mergeCell ref="AD8:AD9"/>
    <mergeCell ref="AD10:AD11"/>
    <mergeCell ref="L22:L23"/>
    <mergeCell ref="L24:L25"/>
    <mergeCell ref="L26:L27"/>
    <mergeCell ref="V8:V9"/>
    <mergeCell ref="V10:V11"/>
    <mergeCell ref="V12:V13"/>
    <mergeCell ref="V14:V15"/>
    <mergeCell ref="V16:V17"/>
    <mergeCell ref="V18:V19"/>
    <mergeCell ref="V20:V21"/>
    <mergeCell ref="V22:V23"/>
    <mergeCell ref="V24:V25"/>
    <mergeCell ref="V26:V27"/>
    <mergeCell ref="N24:N25"/>
    <mergeCell ref="AA10:AA11"/>
    <mergeCell ref="AA12:AA13"/>
    <mergeCell ref="AA1:AC1"/>
    <mergeCell ref="AB2:AC2"/>
    <mergeCell ref="AA4:AA5"/>
    <mergeCell ref="AA6:AA7"/>
    <mergeCell ref="AA8:AA9"/>
    <mergeCell ref="R32:R33"/>
    <mergeCell ref="R34:R35"/>
    <mergeCell ref="R36:R37"/>
    <mergeCell ref="S2:T2"/>
    <mergeCell ref="U8:U9"/>
    <mergeCell ref="U10:U11"/>
    <mergeCell ref="R22:R23"/>
    <mergeCell ref="R24:R25"/>
    <mergeCell ref="R26:R27"/>
    <mergeCell ref="R28:R29"/>
    <mergeCell ref="R30:R31"/>
    <mergeCell ref="AA30:AA31"/>
    <mergeCell ref="AA32:AA33"/>
    <mergeCell ref="AA34:AA35"/>
    <mergeCell ref="AA36:AA37"/>
    <mergeCell ref="AA14:AA15"/>
    <mergeCell ref="AA16:AA17"/>
    <mergeCell ref="AA18:AA19"/>
    <mergeCell ref="V36:V37"/>
    <mergeCell ref="A14:A39"/>
    <mergeCell ref="J2:K2"/>
    <mergeCell ref="B1:D1"/>
    <mergeCell ref="R1:T1"/>
    <mergeCell ref="R4:R5"/>
    <mergeCell ref="R6:R7"/>
    <mergeCell ref="R8:R9"/>
    <mergeCell ref="L16:L17"/>
    <mergeCell ref="L18:L19"/>
    <mergeCell ref="L20:L21"/>
    <mergeCell ref="I1:L1"/>
    <mergeCell ref="R10:R11"/>
    <mergeCell ref="R12:R13"/>
    <mergeCell ref="R14:R15"/>
    <mergeCell ref="R16:R17"/>
    <mergeCell ref="R18:R19"/>
    <mergeCell ref="R20:R21"/>
    <mergeCell ref="M14:O14"/>
    <mergeCell ref="C2:D2"/>
    <mergeCell ref="L38:L39"/>
    <mergeCell ref="O24:O25"/>
    <mergeCell ref="O26:O27"/>
    <mergeCell ref="O28:O29"/>
    <mergeCell ref="O30:O3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T91"/>
  <sheetViews>
    <sheetView topLeftCell="A70" zoomScale="85" zoomScaleNormal="85" workbookViewId="0">
      <selection activeCell="J96" sqref="J96"/>
    </sheetView>
  </sheetViews>
  <sheetFormatPr defaultRowHeight="15" x14ac:dyDescent="0.25"/>
  <cols>
    <col min="1" max="1" width="14.140625" customWidth="1"/>
    <col min="2" max="5" width="10.85546875" bestFit="1" customWidth="1"/>
    <col min="16" max="16" width="16.140625" style="1" customWidth="1"/>
    <col min="26" max="26" width="13.5703125" customWidth="1"/>
    <col min="28" max="28" width="13.28515625" customWidth="1"/>
    <col min="36" max="36" width="14.5703125" customWidth="1"/>
    <col min="38" max="38" width="15.42578125" customWidth="1"/>
  </cols>
  <sheetData>
    <row r="5" spans="1:46" x14ac:dyDescent="0.25">
      <c r="A5" s="62" t="s">
        <v>45</v>
      </c>
      <c r="B5" s="62"/>
      <c r="C5" s="62"/>
      <c r="H5" s="62" t="s">
        <v>45</v>
      </c>
      <c r="I5" s="62"/>
      <c r="J5" s="62"/>
      <c r="K5" s="62"/>
      <c r="L5" s="62"/>
      <c r="M5" s="62"/>
      <c r="N5" s="62"/>
      <c r="O5" s="62"/>
      <c r="P5" s="62"/>
      <c r="R5" s="63" t="s">
        <v>46</v>
      </c>
      <c r="S5" s="63"/>
      <c r="T5" s="63"/>
      <c r="U5" s="63"/>
      <c r="V5" s="63"/>
      <c r="W5" s="63"/>
      <c r="X5" s="63"/>
      <c r="Y5" s="63"/>
      <c r="Z5" s="63"/>
      <c r="AB5" s="63" t="s">
        <v>46</v>
      </c>
      <c r="AC5" s="63"/>
      <c r="AD5" s="63"/>
      <c r="AE5" s="63"/>
      <c r="AF5" s="63"/>
      <c r="AG5" s="63"/>
      <c r="AH5" s="63"/>
      <c r="AI5" s="63"/>
      <c r="AJ5" s="63"/>
      <c r="AL5" s="63" t="s">
        <v>46</v>
      </c>
      <c r="AM5" s="63"/>
      <c r="AN5" s="63"/>
      <c r="AO5" s="63"/>
      <c r="AP5" s="63"/>
      <c r="AQ5" s="63"/>
      <c r="AR5" s="63"/>
      <c r="AS5" s="63"/>
      <c r="AT5" s="63"/>
    </row>
    <row r="6" spans="1:46" x14ac:dyDescent="0.25">
      <c r="B6" s="61">
        <v>43328</v>
      </c>
      <c r="C6" s="61"/>
      <c r="H6" s="61">
        <v>43343</v>
      </c>
      <c r="I6" s="61"/>
      <c r="J6" s="61"/>
      <c r="K6" s="61"/>
      <c r="L6" s="48"/>
      <c r="M6" s="48"/>
      <c r="N6" s="48"/>
      <c r="O6" s="48"/>
      <c r="R6" s="61">
        <v>43391</v>
      </c>
      <c r="S6" s="61"/>
      <c r="T6" s="61"/>
      <c r="U6" s="61"/>
      <c r="V6" s="48"/>
      <c r="W6" s="48"/>
      <c r="X6" s="48"/>
      <c r="Y6" s="48"/>
      <c r="AB6" s="61">
        <v>43399</v>
      </c>
      <c r="AC6" s="61"/>
      <c r="AD6" s="61"/>
      <c r="AE6" s="61"/>
      <c r="AF6" s="61"/>
      <c r="AG6" s="61"/>
      <c r="AH6" s="61"/>
      <c r="AI6" s="61"/>
      <c r="AJ6" s="61"/>
      <c r="AL6" s="61">
        <v>43411</v>
      </c>
      <c r="AM6" s="61"/>
      <c r="AN6" s="61"/>
      <c r="AO6" s="61"/>
      <c r="AP6" s="61"/>
      <c r="AQ6" s="61"/>
      <c r="AR6" s="61"/>
      <c r="AS6" s="61"/>
      <c r="AT6" s="61"/>
    </row>
    <row r="7" spans="1:46" x14ac:dyDescent="0.25">
      <c r="I7" s="78" t="s">
        <v>10</v>
      </c>
      <c r="J7" s="78"/>
      <c r="K7" s="78"/>
      <c r="L7" s="6" t="s">
        <v>69</v>
      </c>
      <c r="M7" s="6" t="s">
        <v>129</v>
      </c>
      <c r="N7" s="6" t="s">
        <v>132</v>
      </c>
      <c r="O7" s="6"/>
      <c r="S7" s="78" t="s">
        <v>10</v>
      </c>
      <c r="T7" s="78"/>
      <c r="U7" s="78"/>
      <c r="V7" s="6" t="s">
        <v>69</v>
      </c>
      <c r="W7" s="6" t="s">
        <v>129</v>
      </c>
      <c r="X7" s="6" t="s">
        <v>131</v>
      </c>
      <c r="Y7" s="6"/>
      <c r="Z7" s="1"/>
      <c r="AC7" s="78" t="s">
        <v>10</v>
      </c>
      <c r="AD7" s="78"/>
      <c r="AE7" s="78"/>
      <c r="AF7" s="6" t="s">
        <v>69</v>
      </c>
      <c r="AG7" s="6" t="s">
        <v>129</v>
      </c>
      <c r="AH7" s="6" t="s">
        <v>131</v>
      </c>
      <c r="AI7" s="6"/>
      <c r="AJ7" s="6"/>
      <c r="AM7" s="78" t="s">
        <v>10</v>
      </c>
      <c r="AN7" s="78"/>
      <c r="AO7" s="78"/>
      <c r="AP7" s="6" t="s">
        <v>69</v>
      </c>
      <c r="AQ7" s="6" t="s">
        <v>129</v>
      </c>
      <c r="AR7" s="6" t="s">
        <v>131</v>
      </c>
      <c r="AS7" s="6"/>
      <c r="AT7" s="6"/>
    </row>
    <row r="8" spans="1:46" x14ac:dyDescent="0.25">
      <c r="A8" t="s">
        <v>0</v>
      </c>
      <c r="B8">
        <v>0.61799999999999999</v>
      </c>
      <c r="C8">
        <v>0.60299999999999998</v>
      </c>
      <c r="H8" t="s">
        <v>0</v>
      </c>
      <c r="I8">
        <v>0.66</v>
      </c>
      <c r="J8">
        <v>0.74099999999999999</v>
      </c>
      <c r="K8">
        <v>0.72699999999999998</v>
      </c>
      <c r="L8" s="7">
        <f>AVERAGE(I8:K8)</f>
        <v>0.70933333333333337</v>
      </c>
      <c r="M8" s="1">
        <f>STDEV(I8:K8)</f>
        <v>4.3293571501244056E-2</v>
      </c>
      <c r="N8" s="1">
        <f>M8/L8</f>
        <v>6.1034170349498193E-2</v>
      </c>
      <c r="O8">
        <f>IF(AND(M8/L8&gt;0.5),0,1)</f>
        <v>1</v>
      </c>
      <c r="R8" t="s">
        <v>0</v>
      </c>
      <c r="S8">
        <v>0.6</v>
      </c>
      <c r="T8">
        <v>0.70399999999999996</v>
      </c>
      <c r="U8">
        <v>0.66400000000000003</v>
      </c>
      <c r="V8" s="7">
        <f>AVERAGE(S8:U8)</f>
        <v>0.65600000000000003</v>
      </c>
      <c r="W8" s="1">
        <f>STDEV(S8:U8)</f>
        <v>5.2459508194415999E-2</v>
      </c>
      <c r="X8" s="1">
        <f>W8/V8</f>
        <v>7.9968762491487794E-2</v>
      </c>
      <c r="Y8">
        <f t="shared" ref="Y8:Y24" si="0">IF(AND(W8/V8&gt;0.5),0,1)</f>
        <v>1</v>
      </c>
      <c r="AB8" t="s">
        <v>0</v>
      </c>
      <c r="AC8">
        <v>0.59899999999999998</v>
      </c>
      <c r="AD8">
        <v>0.68200000000000005</v>
      </c>
      <c r="AE8">
        <v>0.621</v>
      </c>
      <c r="AF8" s="7">
        <f>AVERAGE(AC8:AE8)</f>
        <v>0.63400000000000001</v>
      </c>
      <c r="AG8" s="1">
        <f>STDEV(AC8:AE8)</f>
        <v>4.3000000000000038E-2</v>
      </c>
      <c r="AH8" s="1">
        <f>AG8/AF8</f>
        <v>6.7823343848580506E-2</v>
      </c>
      <c r="AI8">
        <f>IF(AND(AG8/AF8&gt;0.5),0,1)</f>
        <v>1</v>
      </c>
      <c r="AL8" t="s">
        <v>0</v>
      </c>
      <c r="AM8">
        <v>0.65400000000000003</v>
      </c>
      <c r="AN8">
        <v>0.625</v>
      </c>
      <c r="AO8">
        <v>0.80700000000000005</v>
      </c>
      <c r="AP8" s="7">
        <f>AVERAGE(AM8:AO8)</f>
        <v>0.69533333333333325</v>
      </c>
      <c r="AQ8" s="1">
        <f>STDEV(AM8:AO8)</f>
        <v>9.7787183891006713E-2</v>
      </c>
      <c r="AR8" s="1">
        <f>AQ8/AP8</f>
        <v>0.14063353387968369</v>
      </c>
      <c r="AS8">
        <f>IF(AND(AQ8/AP8&gt;0.5),0,1)</f>
        <v>1</v>
      </c>
    </row>
    <row r="9" spans="1:46" x14ac:dyDescent="0.25">
      <c r="A9" t="s">
        <v>1</v>
      </c>
      <c r="B9">
        <v>0.54700000000000004</v>
      </c>
      <c r="H9" t="s">
        <v>2</v>
      </c>
      <c r="I9">
        <v>0.72599999999999998</v>
      </c>
      <c r="J9">
        <v>0.59799999999999998</v>
      </c>
      <c r="K9">
        <v>0.75</v>
      </c>
      <c r="L9" s="7">
        <f t="shared" ref="L9:L47" si="1">AVERAGE(I9:K9)</f>
        <v>0.69133333333333324</v>
      </c>
      <c r="M9" s="1">
        <f t="shared" ref="M9:M47" si="2">STDEV(I9:K9)</f>
        <v>8.171495171223768E-2</v>
      </c>
      <c r="N9" s="1">
        <f t="shared" ref="N9:N47" si="3">M9/L9</f>
        <v>0.11819906226456754</v>
      </c>
      <c r="O9">
        <f t="shared" ref="O9:O47" si="4">IF(AND(M9/L9&gt;0.5),0,1)</f>
        <v>1</v>
      </c>
      <c r="P9" s="7" t="s">
        <v>130</v>
      </c>
      <c r="R9" t="s">
        <v>2</v>
      </c>
      <c r="S9">
        <v>0.69</v>
      </c>
      <c r="T9">
        <v>0.53800000000000003</v>
      </c>
      <c r="U9">
        <v>0.69199999999999995</v>
      </c>
      <c r="V9" s="7">
        <f t="shared" ref="V9:V24" si="5">AVERAGE(S9:U9)</f>
        <v>0.64</v>
      </c>
      <c r="W9" s="1">
        <f t="shared" ref="W9:W24" si="6">STDEV(S9:U9)</f>
        <v>8.8340251301431291E-2</v>
      </c>
      <c r="X9" s="1">
        <f t="shared" ref="X9:X24" si="7">W9/V9</f>
        <v>0.13803164265848639</v>
      </c>
      <c r="Y9">
        <f t="shared" si="0"/>
        <v>1</v>
      </c>
      <c r="Z9" s="7" t="s">
        <v>130</v>
      </c>
      <c r="AB9" t="s">
        <v>2</v>
      </c>
      <c r="AC9">
        <v>0.66500000000000004</v>
      </c>
      <c r="AD9">
        <v>0.57099999999999995</v>
      </c>
      <c r="AE9">
        <v>0.44400000000000001</v>
      </c>
      <c r="AF9" s="7">
        <f t="shared" ref="AF9:AF25" si="8">AVERAGE(AC9:AE9)</f>
        <v>0.55999999999999994</v>
      </c>
      <c r="AG9" s="1">
        <f t="shared" ref="AG9:AG25" si="9">STDEV(AC9:AE9)</f>
        <v>0.11090987332063842</v>
      </c>
      <c r="AH9" s="1">
        <f t="shared" ref="AH9:AH25" si="10">AG9/AF9</f>
        <v>0.19805334521542578</v>
      </c>
      <c r="AI9">
        <f t="shared" ref="AI9:AI25" si="11">IF(AND(AG9/AF9&gt;0.5),0,1)</f>
        <v>1</v>
      </c>
      <c r="AJ9" s="7" t="s">
        <v>130</v>
      </c>
      <c r="AL9" t="s">
        <v>2</v>
      </c>
      <c r="AM9">
        <v>0.70499999999999996</v>
      </c>
      <c r="AN9">
        <v>0.68200000000000005</v>
      </c>
      <c r="AO9">
        <v>0.67200000000000004</v>
      </c>
      <c r="AP9" s="7">
        <f t="shared" ref="AP9:AP25" si="12">AVERAGE(AM9:AO9)</f>
        <v>0.68633333333333335</v>
      </c>
      <c r="AQ9" s="1">
        <f t="shared" ref="AQ9:AQ25" si="13">STDEV(AM9:AO9)</f>
        <v>1.692138686199603E-2</v>
      </c>
      <c r="AR9" s="1">
        <f t="shared" ref="AR9:AR25" si="14">AQ9/AP9</f>
        <v>2.4654764733359927E-2</v>
      </c>
      <c r="AS9">
        <f t="shared" ref="AS9:AS25" si="15">IF(AND(AQ9/AP9&gt;0.5),0,1)</f>
        <v>1</v>
      </c>
      <c r="AT9" s="7" t="s">
        <v>130</v>
      </c>
    </row>
    <row r="10" spans="1:46" x14ac:dyDescent="0.25">
      <c r="A10" t="s">
        <v>2</v>
      </c>
      <c r="B10">
        <v>0.67300000000000004</v>
      </c>
      <c r="C10">
        <v>0.66700000000000004</v>
      </c>
      <c r="H10" t="s">
        <v>99</v>
      </c>
      <c r="I10">
        <v>0.72599999999999998</v>
      </c>
      <c r="J10">
        <v>0.69899999999999995</v>
      </c>
      <c r="K10">
        <v>0.68799999999999994</v>
      </c>
      <c r="L10" s="7">
        <f t="shared" si="1"/>
        <v>0.70433333333333314</v>
      </c>
      <c r="M10" s="1">
        <f t="shared" si="2"/>
        <v>1.955334583474997E-2</v>
      </c>
      <c r="N10" s="1">
        <f t="shared" si="3"/>
        <v>2.7761494322882125E-2</v>
      </c>
      <c r="O10">
        <f t="shared" si="4"/>
        <v>1</v>
      </c>
      <c r="P10" s="1">
        <f>L10/L8*O10</f>
        <v>0.99295112781954853</v>
      </c>
      <c r="R10" t="s">
        <v>113</v>
      </c>
      <c r="S10">
        <v>0.55600000000000005</v>
      </c>
      <c r="T10">
        <v>0.65100000000000002</v>
      </c>
      <c r="U10">
        <v>0.51</v>
      </c>
      <c r="V10" s="7">
        <f t="shared" si="5"/>
        <v>0.57233333333333336</v>
      </c>
      <c r="W10" s="1">
        <f t="shared" si="6"/>
        <v>7.1905029958503827E-2</v>
      </c>
      <c r="X10" s="1">
        <f t="shared" si="7"/>
        <v>0.12563488053320412</v>
      </c>
      <c r="Y10">
        <f t="shared" si="0"/>
        <v>1</v>
      </c>
      <c r="Z10" s="1">
        <f>V10/V8*Y10</f>
        <v>0.87245934959349591</v>
      </c>
      <c r="AB10" t="s">
        <v>113</v>
      </c>
      <c r="AC10">
        <v>0.249</v>
      </c>
      <c r="AD10">
        <v>0.443</v>
      </c>
      <c r="AE10">
        <v>0.48699999999999999</v>
      </c>
      <c r="AF10" s="7">
        <f t="shared" si="8"/>
        <v>0.39299999999999996</v>
      </c>
      <c r="AG10" s="1">
        <f t="shared" si="9"/>
        <v>0.12663332894621393</v>
      </c>
      <c r="AH10" s="1">
        <f t="shared" si="10"/>
        <v>0.32222221105906856</v>
      </c>
      <c r="AI10">
        <f t="shared" si="11"/>
        <v>1</v>
      </c>
      <c r="AJ10" s="1">
        <f>AF10/AF8</f>
        <v>0.61987381703470024</v>
      </c>
      <c r="AL10" t="s">
        <v>113</v>
      </c>
      <c r="AM10">
        <v>0.58599999999999997</v>
      </c>
      <c r="AN10">
        <v>0.55500000000000005</v>
      </c>
      <c r="AO10">
        <v>0.61299999999999999</v>
      </c>
      <c r="AP10" s="7">
        <f t="shared" si="12"/>
        <v>0.58466666666666667</v>
      </c>
      <c r="AQ10" s="1">
        <f t="shared" si="13"/>
        <v>2.9022979401386956E-2</v>
      </c>
      <c r="AR10" s="1">
        <f t="shared" si="14"/>
        <v>4.964021562380893E-2</v>
      </c>
      <c r="AS10">
        <f t="shared" si="15"/>
        <v>1</v>
      </c>
      <c r="AT10" s="1">
        <f>AP10/AP8</f>
        <v>0.84084372003835106</v>
      </c>
    </row>
    <row r="11" spans="1:46" x14ac:dyDescent="0.25">
      <c r="A11" t="s">
        <v>3</v>
      </c>
      <c r="B11">
        <v>0.51100000000000001</v>
      </c>
      <c r="H11" t="s">
        <v>100</v>
      </c>
      <c r="I11">
        <v>0.55000000000000004</v>
      </c>
      <c r="J11">
        <v>0.52900000000000003</v>
      </c>
      <c r="K11">
        <v>0.63300000000000001</v>
      </c>
      <c r="L11" s="7">
        <f t="shared" si="1"/>
        <v>0.57066666666666677</v>
      </c>
      <c r="M11" s="1">
        <f t="shared" si="2"/>
        <v>5.4993939059984891E-2</v>
      </c>
      <c r="N11" s="1">
        <f t="shared" si="3"/>
        <v>9.6367883866795942E-2</v>
      </c>
      <c r="O11">
        <f t="shared" si="4"/>
        <v>1</v>
      </c>
      <c r="P11" s="1">
        <f>L11/L10*O11</f>
        <v>0.8102224325603411</v>
      </c>
      <c r="R11" t="s">
        <v>114</v>
      </c>
      <c r="S11">
        <v>0.33100000000000002</v>
      </c>
      <c r="T11">
        <v>0.57599999999999996</v>
      </c>
      <c r="U11">
        <v>0.43099999999999999</v>
      </c>
      <c r="V11" s="7">
        <f t="shared" si="5"/>
        <v>0.44600000000000001</v>
      </c>
      <c r="W11" s="1">
        <f t="shared" si="6"/>
        <v>0.12318684994754894</v>
      </c>
      <c r="X11" s="1">
        <f t="shared" si="7"/>
        <v>0.27620369943396622</v>
      </c>
      <c r="Y11">
        <f t="shared" si="0"/>
        <v>1</v>
      </c>
      <c r="Z11" s="1">
        <f>V11/$V$10*Y11</f>
        <v>0.77926616191030862</v>
      </c>
      <c r="AB11" t="s">
        <v>114</v>
      </c>
      <c r="AC11">
        <v>0.27500000000000002</v>
      </c>
      <c r="AD11">
        <v>0.53100000000000003</v>
      </c>
      <c r="AE11">
        <v>0.26200000000000001</v>
      </c>
      <c r="AF11" s="7">
        <f t="shared" si="8"/>
        <v>0.35600000000000004</v>
      </c>
      <c r="AG11" s="1">
        <f t="shared" si="9"/>
        <v>0.15169377047196098</v>
      </c>
      <c r="AH11" s="1">
        <f t="shared" si="10"/>
        <v>0.42610609683135103</v>
      </c>
      <c r="AI11">
        <f t="shared" si="11"/>
        <v>1</v>
      </c>
      <c r="AJ11" s="1">
        <f>AF11/AF10</f>
        <v>0.9058524173027992</v>
      </c>
      <c r="AL11" t="s">
        <v>114</v>
      </c>
      <c r="AM11">
        <v>0.46899999999999997</v>
      </c>
      <c r="AN11">
        <v>0.42799999999999999</v>
      </c>
      <c r="AO11">
        <v>0.39800000000000002</v>
      </c>
      <c r="AP11" s="7">
        <f t="shared" si="12"/>
        <v>0.43166666666666664</v>
      </c>
      <c r="AQ11" s="1">
        <f t="shared" si="13"/>
        <v>3.5641735835019762E-2</v>
      </c>
      <c r="AR11" s="1">
        <f t="shared" si="14"/>
        <v>8.2567727803134594E-2</v>
      </c>
      <c r="AS11">
        <f t="shared" si="15"/>
        <v>1</v>
      </c>
      <c r="AT11" s="1">
        <f>AP11/AP10</f>
        <v>0.73831242873432146</v>
      </c>
    </row>
    <row r="12" spans="1:46" x14ac:dyDescent="0.25">
      <c r="A12" t="s">
        <v>4</v>
      </c>
      <c r="B12">
        <v>0.627</v>
      </c>
      <c r="C12">
        <v>0.66800000000000004</v>
      </c>
      <c r="H12" t="s">
        <v>101</v>
      </c>
      <c r="I12">
        <v>0.64600000000000002</v>
      </c>
      <c r="J12">
        <v>0.58099999999999996</v>
      </c>
      <c r="K12">
        <v>0.55100000000000005</v>
      </c>
      <c r="L12" s="7">
        <f t="shared" si="1"/>
        <v>0.59266666666666667</v>
      </c>
      <c r="M12" s="1">
        <f t="shared" si="2"/>
        <v>4.8562674281111544E-2</v>
      </c>
      <c r="N12" s="1">
        <f t="shared" si="3"/>
        <v>8.1939270440570658E-2</v>
      </c>
      <c r="O12">
        <f t="shared" si="4"/>
        <v>1</v>
      </c>
      <c r="R12" t="s">
        <v>115</v>
      </c>
      <c r="S12">
        <v>0.51900000000000002</v>
      </c>
      <c r="T12">
        <v>0.59399999999999997</v>
      </c>
      <c r="U12">
        <v>0.67400000000000004</v>
      </c>
      <c r="V12" s="7">
        <f t="shared" si="5"/>
        <v>0.59566666666666668</v>
      </c>
      <c r="W12" s="1">
        <f t="shared" si="6"/>
        <v>7.7513439694890288E-2</v>
      </c>
      <c r="X12" s="1">
        <f t="shared" si="7"/>
        <v>0.13012888588957519</v>
      </c>
      <c r="Y12">
        <f t="shared" si="0"/>
        <v>1</v>
      </c>
      <c r="Z12" s="1">
        <f t="shared" ref="Z12" si="16">V12/V10*Y12</f>
        <v>1.0407687827606289</v>
      </c>
      <c r="AB12" t="s">
        <v>128</v>
      </c>
      <c r="AC12">
        <v>0.50600000000000001</v>
      </c>
      <c r="AD12">
        <v>0.41899999999999998</v>
      </c>
      <c r="AE12">
        <v>0.38800000000000001</v>
      </c>
      <c r="AF12" s="7">
        <f t="shared" si="8"/>
        <v>0.4376666666666667</v>
      </c>
      <c r="AG12" s="1">
        <f t="shared" si="9"/>
        <v>6.1174613471057064E-2</v>
      </c>
      <c r="AH12" s="1">
        <f t="shared" si="10"/>
        <v>0.13977444052792931</v>
      </c>
      <c r="AI12">
        <f t="shared" si="11"/>
        <v>1</v>
      </c>
      <c r="AJ12" s="1">
        <f>AF12/AF10</f>
        <v>1.1136556403731979</v>
      </c>
      <c r="AL12" t="s">
        <v>128</v>
      </c>
      <c r="AM12">
        <v>0.42</v>
      </c>
      <c r="AN12">
        <v>0.45</v>
      </c>
      <c r="AO12">
        <v>0.53700000000000003</v>
      </c>
      <c r="AP12" s="7">
        <f t="shared" si="12"/>
        <v>0.46900000000000003</v>
      </c>
      <c r="AQ12" s="1">
        <f t="shared" si="13"/>
        <v>6.0770058416954459E-2</v>
      </c>
      <c r="AR12" s="1">
        <f t="shared" si="14"/>
        <v>0.12957368532399671</v>
      </c>
      <c r="AS12">
        <f t="shared" si="15"/>
        <v>1</v>
      </c>
      <c r="AT12" s="1">
        <f>AP12/AP10</f>
        <v>0.80216647662485752</v>
      </c>
    </row>
    <row r="13" spans="1:46" x14ac:dyDescent="0.25">
      <c r="A13" t="s">
        <v>5</v>
      </c>
      <c r="B13">
        <v>0.501</v>
      </c>
      <c r="H13" t="s">
        <v>102</v>
      </c>
      <c r="I13">
        <v>0.72899999999999998</v>
      </c>
      <c r="J13">
        <v>0.59899999999999998</v>
      </c>
      <c r="K13">
        <v>0.49299999999999999</v>
      </c>
      <c r="L13" s="7">
        <f t="shared" si="1"/>
        <v>0.60699999999999987</v>
      </c>
      <c r="M13" s="1">
        <f t="shared" si="2"/>
        <v>0.11820321484629852</v>
      </c>
      <c r="N13" s="1">
        <f t="shared" si="3"/>
        <v>0.19473346762157914</v>
      </c>
      <c r="O13">
        <f t="shared" si="4"/>
        <v>1</v>
      </c>
      <c r="P13" s="1">
        <f>L13/L10*O13</f>
        <v>0.86180785612872701</v>
      </c>
      <c r="R13" t="s">
        <v>116</v>
      </c>
      <c r="S13">
        <v>0.43099999999999999</v>
      </c>
      <c r="T13">
        <v>0.48199999999999998</v>
      </c>
      <c r="U13">
        <v>0.5</v>
      </c>
      <c r="V13" s="7">
        <f t="shared" si="5"/>
        <v>0.47100000000000003</v>
      </c>
      <c r="W13" s="1">
        <f t="shared" si="6"/>
        <v>3.5791060336346561E-2</v>
      </c>
      <c r="X13" s="1">
        <f t="shared" si="7"/>
        <v>7.5989512391393968E-2</v>
      </c>
      <c r="Y13">
        <f t="shared" si="0"/>
        <v>1</v>
      </c>
      <c r="Z13" s="1">
        <f t="shared" ref="Z13" si="17">V13/$V$10*Y13</f>
        <v>0.82294700058241121</v>
      </c>
      <c r="AB13" t="s">
        <v>48</v>
      </c>
      <c r="AC13">
        <v>0.28999999999999998</v>
      </c>
      <c r="AD13">
        <v>0.45400000000000001</v>
      </c>
      <c r="AE13">
        <v>0.28199999999999997</v>
      </c>
      <c r="AF13" s="7">
        <f t="shared" si="8"/>
        <v>0.34200000000000003</v>
      </c>
      <c r="AG13" s="1">
        <f t="shared" si="9"/>
        <v>9.7077288796092856E-2</v>
      </c>
      <c r="AH13" s="1">
        <f t="shared" si="10"/>
        <v>0.28385172162600247</v>
      </c>
      <c r="AI13">
        <f t="shared" si="11"/>
        <v>1</v>
      </c>
      <c r="AJ13" s="1">
        <f>AF13/$AF$11*AI13</f>
        <v>0.9606741573033708</v>
      </c>
      <c r="AL13" t="s">
        <v>48</v>
      </c>
      <c r="AM13">
        <v>0.64</v>
      </c>
      <c r="AN13">
        <v>0.77700000000000002</v>
      </c>
      <c r="AO13">
        <v>0.63200000000000001</v>
      </c>
      <c r="AP13" s="7">
        <f t="shared" si="12"/>
        <v>0.68299999999999994</v>
      </c>
      <c r="AQ13" s="1">
        <f t="shared" si="13"/>
        <v>8.1504601097115992E-2</v>
      </c>
      <c r="AR13" s="1">
        <f t="shared" si="14"/>
        <v>0.11933323733106295</v>
      </c>
      <c r="AS13">
        <f t="shared" si="15"/>
        <v>1</v>
      </c>
      <c r="AT13" s="1">
        <f>AP13/$AP$11*AS13</f>
        <v>1.5822393822393821</v>
      </c>
    </row>
    <row r="14" spans="1:46" x14ac:dyDescent="0.25">
      <c r="A14" t="s">
        <v>6</v>
      </c>
      <c r="B14">
        <v>0.69799999999999995</v>
      </c>
      <c r="C14">
        <v>0.626</v>
      </c>
      <c r="D14">
        <v>0.61699999999999999</v>
      </c>
      <c r="E14">
        <v>0.55200000000000005</v>
      </c>
      <c r="H14" t="s">
        <v>13</v>
      </c>
      <c r="I14">
        <v>0.73199999999999998</v>
      </c>
      <c r="J14">
        <v>0.69099999999999995</v>
      </c>
      <c r="K14">
        <v>0.59599999999999997</v>
      </c>
      <c r="L14" s="7">
        <f t="shared" si="1"/>
        <v>0.67300000000000004</v>
      </c>
      <c r="M14" s="1">
        <f t="shared" si="2"/>
        <v>6.9763887506359618E-2</v>
      </c>
      <c r="N14" s="1">
        <f t="shared" si="3"/>
        <v>0.10366105127245114</v>
      </c>
      <c r="O14">
        <f t="shared" si="4"/>
        <v>1</v>
      </c>
      <c r="P14" s="1">
        <f>L14/$L$11*O14</f>
        <v>1.1793224299065419</v>
      </c>
      <c r="R14" t="s">
        <v>117</v>
      </c>
      <c r="S14">
        <v>0.46600000000000003</v>
      </c>
      <c r="T14">
        <v>0.33800000000000002</v>
      </c>
      <c r="U14">
        <v>0.61299999999999999</v>
      </c>
      <c r="V14" s="7">
        <f t="shared" si="5"/>
        <v>0.47233333333333333</v>
      </c>
      <c r="W14" s="1">
        <f t="shared" si="6"/>
        <v>0.13760935045749353</v>
      </c>
      <c r="X14" s="1">
        <f t="shared" si="7"/>
        <v>0.29133948579568142</v>
      </c>
      <c r="Y14">
        <f t="shared" si="0"/>
        <v>1</v>
      </c>
      <c r="Z14" s="1">
        <f t="shared" ref="Z14" si="18">V14/V12*Y14</f>
        <v>0.7929490766648013</v>
      </c>
      <c r="AB14" t="s">
        <v>49</v>
      </c>
      <c r="AC14">
        <v>0.433</v>
      </c>
      <c r="AD14">
        <v>0.40400000000000003</v>
      </c>
      <c r="AE14">
        <v>0.36899999999999999</v>
      </c>
      <c r="AF14" s="7">
        <f t="shared" si="8"/>
        <v>0.40199999999999997</v>
      </c>
      <c r="AG14" s="1">
        <f t="shared" si="9"/>
        <v>3.204684071792413E-2</v>
      </c>
      <c r="AH14" s="1">
        <f t="shared" si="10"/>
        <v>7.9718509248567493E-2</v>
      </c>
      <c r="AI14">
        <f t="shared" si="11"/>
        <v>1</v>
      </c>
      <c r="AJ14" s="1">
        <f t="shared" ref="AJ14:AJ25" si="19">AF14/$AF$11*AI14</f>
        <v>1.1292134831460672</v>
      </c>
      <c r="AL14" t="s">
        <v>49</v>
      </c>
      <c r="AM14">
        <v>0.50800000000000001</v>
      </c>
      <c r="AN14">
        <v>0.61699999999999999</v>
      </c>
      <c r="AO14">
        <v>0.67900000000000005</v>
      </c>
      <c r="AP14" s="7">
        <f t="shared" si="12"/>
        <v>0.60133333333333339</v>
      </c>
      <c r="AQ14" s="1">
        <f t="shared" si="13"/>
        <v>8.6569817681068154E-2</v>
      </c>
      <c r="AR14" s="1">
        <f t="shared" si="14"/>
        <v>0.14396311144301799</v>
      </c>
      <c r="AS14">
        <f t="shared" si="15"/>
        <v>1</v>
      </c>
      <c r="AT14" s="1">
        <f t="shared" ref="AT14:AT25" si="20">AP14/$AP$11*AS14</f>
        <v>1.3930501930501933</v>
      </c>
    </row>
    <row r="15" spans="1:46" x14ac:dyDescent="0.25">
      <c r="A15" t="s">
        <v>7</v>
      </c>
      <c r="B15">
        <v>0.66100000000000003</v>
      </c>
      <c r="C15">
        <v>0.65800000000000003</v>
      </c>
      <c r="H15" t="s">
        <v>14</v>
      </c>
      <c r="I15">
        <v>0.57899999999999996</v>
      </c>
      <c r="J15">
        <v>0.70899999999999996</v>
      </c>
      <c r="K15">
        <v>0.50600000000000001</v>
      </c>
      <c r="L15" s="7">
        <f t="shared" si="1"/>
        <v>0.59799999999999998</v>
      </c>
      <c r="M15" s="1">
        <f t="shared" si="2"/>
        <v>0.10282509421342659</v>
      </c>
      <c r="N15" s="1">
        <f t="shared" si="3"/>
        <v>0.17194831808265315</v>
      </c>
      <c r="O15">
        <f t="shared" si="4"/>
        <v>1</v>
      </c>
      <c r="R15" t="s">
        <v>118</v>
      </c>
      <c r="S15">
        <v>0.38200000000000001</v>
      </c>
      <c r="T15">
        <v>0.38500000000000001</v>
      </c>
      <c r="U15">
        <v>0.39900000000000002</v>
      </c>
      <c r="V15" s="7">
        <f t="shared" si="5"/>
        <v>0.38866666666666666</v>
      </c>
      <c r="W15" s="1">
        <f t="shared" si="6"/>
        <v>9.073771725877474E-3</v>
      </c>
      <c r="X15" s="1">
        <f t="shared" si="7"/>
        <v>2.3345896378758509E-2</v>
      </c>
      <c r="Y15">
        <f t="shared" si="0"/>
        <v>1</v>
      </c>
      <c r="Z15" s="1">
        <f t="shared" ref="Z15" si="21">V15/$V$10*Y15</f>
        <v>0.67909143855562026</v>
      </c>
      <c r="AB15" t="s">
        <v>50</v>
      </c>
      <c r="AC15">
        <v>0.24299999999999999</v>
      </c>
      <c r="AD15">
        <v>0.48599999999999999</v>
      </c>
      <c r="AE15">
        <v>0.26100000000000001</v>
      </c>
      <c r="AF15" s="7">
        <f t="shared" si="8"/>
        <v>0.33</v>
      </c>
      <c r="AG15" s="1">
        <f t="shared" si="9"/>
        <v>0.13539940915676105</v>
      </c>
      <c r="AH15" s="1">
        <f t="shared" si="10"/>
        <v>0.41030123986897288</v>
      </c>
      <c r="AI15">
        <f t="shared" si="11"/>
        <v>1</v>
      </c>
      <c r="AJ15" s="1">
        <f t="shared" si="19"/>
        <v>0.92696629213483139</v>
      </c>
      <c r="AL15" t="s">
        <v>50</v>
      </c>
      <c r="AM15">
        <v>0.83399999999999996</v>
      </c>
      <c r="AN15">
        <v>0.65300000000000002</v>
      </c>
      <c r="AO15">
        <v>0.60799999999999998</v>
      </c>
      <c r="AP15" s="7">
        <f t="shared" si="12"/>
        <v>0.69833333333333336</v>
      </c>
      <c r="AQ15" s="1">
        <f t="shared" si="13"/>
        <v>0.11962580546576516</v>
      </c>
      <c r="AR15" s="1">
        <f t="shared" si="14"/>
        <v>0.17130186940205036</v>
      </c>
      <c r="AS15">
        <f t="shared" si="15"/>
        <v>1</v>
      </c>
      <c r="AT15" s="1">
        <f t="shared" si="20"/>
        <v>1.6177606177606179</v>
      </c>
    </row>
    <row r="16" spans="1:46" x14ac:dyDescent="0.25">
      <c r="A16" t="s">
        <v>8</v>
      </c>
      <c r="B16">
        <v>0.73899999999999999</v>
      </c>
      <c r="H16" t="s">
        <v>15</v>
      </c>
      <c r="I16">
        <v>0.52700000000000002</v>
      </c>
      <c r="J16">
        <v>0.503</v>
      </c>
      <c r="K16">
        <v>0.66300000000000003</v>
      </c>
      <c r="L16" s="7">
        <f t="shared" si="1"/>
        <v>0.56433333333333335</v>
      </c>
      <c r="M16" s="1">
        <f t="shared" si="2"/>
        <v>8.6286344999271486E-2</v>
      </c>
      <c r="N16" s="1">
        <f t="shared" si="3"/>
        <v>0.15289960720485202</v>
      </c>
      <c r="O16">
        <f t="shared" si="4"/>
        <v>1</v>
      </c>
      <c r="P16" s="1">
        <f>L16/$L$11*O16</f>
        <v>0.98890186915887834</v>
      </c>
      <c r="R16" t="s">
        <v>119</v>
      </c>
      <c r="S16">
        <v>0.38500000000000001</v>
      </c>
      <c r="T16">
        <v>0.40899999999999997</v>
      </c>
      <c r="U16">
        <v>0.42699999999999999</v>
      </c>
      <c r="V16" s="7">
        <f t="shared" si="5"/>
        <v>0.40700000000000003</v>
      </c>
      <c r="W16" s="1">
        <f t="shared" si="6"/>
        <v>2.1071307505705468E-2</v>
      </c>
      <c r="X16" s="1">
        <f t="shared" si="7"/>
        <v>5.1772254313772643E-2</v>
      </c>
      <c r="Y16">
        <f t="shared" si="0"/>
        <v>1</v>
      </c>
      <c r="Z16" s="1">
        <f t="shared" ref="Z16" si="22">V16/V14*Y16</f>
        <v>0.86167960479887096</v>
      </c>
      <c r="AB16" t="s">
        <v>51</v>
      </c>
      <c r="AC16">
        <v>0.47299999999999998</v>
      </c>
      <c r="AD16">
        <v>0.42499999999999999</v>
      </c>
      <c r="AE16">
        <v>0.34</v>
      </c>
      <c r="AF16" s="7">
        <f t="shared" si="8"/>
        <v>0.41266666666666668</v>
      </c>
      <c r="AG16" s="1">
        <f t="shared" si="9"/>
        <v>6.7352307557598676E-2</v>
      </c>
      <c r="AH16" s="1">
        <f t="shared" si="10"/>
        <v>0.16321237695702426</v>
      </c>
      <c r="AI16">
        <f t="shared" si="11"/>
        <v>1</v>
      </c>
      <c r="AJ16" s="1">
        <f t="shared" si="19"/>
        <v>1.1591760299625467</v>
      </c>
      <c r="AL16" t="s">
        <v>51</v>
      </c>
      <c r="AM16">
        <v>0.41599999999999998</v>
      </c>
      <c r="AN16">
        <v>0.74199999999999999</v>
      </c>
      <c r="AO16">
        <v>0.54400000000000004</v>
      </c>
      <c r="AP16" s="7">
        <f t="shared" si="12"/>
        <v>0.56733333333333336</v>
      </c>
      <c r="AQ16" s="1">
        <f t="shared" si="13"/>
        <v>0.16424778029956233</v>
      </c>
      <c r="AR16" s="1">
        <f t="shared" si="14"/>
        <v>0.28950842590992182</v>
      </c>
      <c r="AS16">
        <f t="shared" si="15"/>
        <v>1</v>
      </c>
      <c r="AT16" s="1">
        <f t="shared" si="20"/>
        <v>1.3142857142857145</v>
      </c>
    </row>
    <row r="17" spans="1:46" x14ac:dyDescent="0.25">
      <c r="A17" t="s">
        <v>9</v>
      </c>
      <c r="B17">
        <v>0.64400000000000002</v>
      </c>
      <c r="C17">
        <v>0.65700000000000003</v>
      </c>
      <c r="D17">
        <v>0.65600000000000003</v>
      </c>
      <c r="E17">
        <v>0.57999999999999996</v>
      </c>
      <c r="H17" t="s">
        <v>16</v>
      </c>
      <c r="I17">
        <v>0.53600000000000003</v>
      </c>
      <c r="J17">
        <v>0.52900000000000003</v>
      </c>
      <c r="K17">
        <v>0.54300000000000004</v>
      </c>
      <c r="L17" s="7">
        <f t="shared" si="1"/>
        <v>0.53600000000000003</v>
      </c>
      <c r="M17" s="1">
        <f t="shared" si="2"/>
        <v>7.0000000000000062E-3</v>
      </c>
      <c r="N17" s="1">
        <f t="shared" si="3"/>
        <v>1.3059701492537325E-2</v>
      </c>
      <c r="O17">
        <f t="shared" si="4"/>
        <v>1</v>
      </c>
      <c r="R17" t="s">
        <v>120</v>
      </c>
      <c r="S17">
        <v>0.66400000000000003</v>
      </c>
      <c r="T17">
        <v>0.48599999999999999</v>
      </c>
      <c r="U17">
        <v>0.43099999999999999</v>
      </c>
      <c r="V17" s="7">
        <f t="shared" si="5"/>
        <v>0.52700000000000002</v>
      </c>
      <c r="W17" s="1">
        <f t="shared" si="6"/>
        <v>0.12179080425056724</v>
      </c>
      <c r="X17" s="1">
        <f t="shared" si="7"/>
        <v>0.23110209535211998</v>
      </c>
      <c r="Y17">
        <f t="shared" si="0"/>
        <v>1</v>
      </c>
      <c r="Z17" s="1">
        <f t="shared" ref="Z17" si="23">V17/$V$10*Y17</f>
        <v>0.92079207920792083</v>
      </c>
      <c r="AB17" t="s">
        <v>52</v>
      </c>
      <c r="AC17">
        <v>0.23499999999999999</v>
      </c>
      <c r="AD17">
        <v>0.5</v>
      </c>
      <c r="AE17">
        <v>0.251</v>
      </c>
      <c r="AF17" s="7">
        <f t="shared" si="8"/>
        <v>0.32866666666666666</v>
      </c>
      <c r="AG17" s="1">
        <f t="shared" si="9"/>
        <v>0.14859452659278305</v>
      </c>
      <c r="AH17" s="1">
        <f t="shared" si="10"/>
        <v>0.45211316407540481</v>
      </c>
      <c r="AI17">
        <f t="shared" si="11"/>
        <v>1</v>
      </c>
      <c r="AJ17" s="1">
        <f t="shared" si="19"/>
        <v>0.92322097378277146</v>
      </c>
      <c r="AL17" t="s">
        <v>52</v>
      </c>
      <c r="AM17">
        <v>0.71499999999999997</v>
      </c>
      <c r="AN17">
        <v>0.65900000000000003</v>
      </c>
      <c r="AO17">
        <v>0.72</v>
      </c>
      <c r="AP17" s="7">
        <f t="shared" si="12"/>
        <v>0.69800000000000006</v>
      </c>
      <c r="AQ17" s="1">
        <f t="shared" si="13"/>
        <v>3.3867388443752165E-2</v>
      </c>
      <c r="AR17" s="1">
        <f t="shared" si="14"/>
        <v>4.8520613816263845E-2</v>
      </c>
      <c r="AS17">
        <f t="shared" si="15"/>
        <v>1</v>
      </c>
      <c r="AT17" s="1">
        <f t="shared" si="20"/>
        <v>1.6169884169884172</v>
      </c>
    </row>
    <row r="18" spans="1:46" x14ac:dyDescent="0.25">
      <c r="A18" t="s">
        <v>72</v>
      </c>
      <c r="B18">
        <v>0.46500000000000002</v>
      </c>
      <c r="H18" t="s">
        <v>17</v>
      </c>
      <c r="I18">
        <v>0.57799999999999996</v>
      </c>
      <c r="J18">
        <v>0.46600000000000003</v>
      </c>
      <c r="K18">
        <v>0.47499999999999998</v>
      </c>
      <c r="L18" s="7">
        <f t="shared" si="1"/>
        <v>0.50633333333333341</v>
      </c>
      <c r="M18" s="1">
        <f t="shared" si="2"/>
        <v>6.2228075121550479E-2</v>
      </c>
      <c r="N18" s="1">
        <f t="shared" si="3"/>
        <v>0.12289942420319382</v>
      </c>
      <c r="O18">
        <f t="shared" si="4"/>
        <v>1</v>
      </c>
      <c r="P18" s="1">
        <f>L18/$L$11*O18</f>
        <v>0.88726635514018692</v>
      </c>
      <c r="R18" t="s">
        <v>121</v>
      </c>
      <c r="S18">
        <v>0.57899999999999996</v>
      </c>
      <c r="T18">
        <v>0.56000000000000005</v>
      </c>
      <c r="U18">
        <v>0.55600000000000005</v>
      </c>
      <c r="V18" s="7">
        <f t="shared" si="5"/>
        <v>0.56500000000000006</v>
      </c>
      <c r="W18" s="1">
        <f t="shared" si="6"/>
        <v>1.2288205727444455E-2</v>
      </c>
      <c r="X18" s="1">
        <f t="shared" si="7"/>
        <v>2.1749036685742396E-2</v>
      </c>
      <c r="Y18">
        <f t="shared" si="0"/>
        <v>1</v>
      </c>
      <c r="Z18" s="1">
        <f t="shared" ref="Z18" si="24">V18/V16*Y18</f>
        <v>1.3882063882063882</v>
      </c>
      <c r="AB18" t="s">
        <v>53</v>
      </c>
      <c r="AC18">
        <v>0.26800000000000002</v>
      </c>
      <c r="AD18">
        <v>0.38900000000000001</v>
      </c>
      <c r="AE18">
        <v>0.29099999999999998</v>
      </c>
      <c r="AF18" s="7">
        <f t="shared" si="8"/>
        <v>0.316</v>
      </c>
      <c r="AG18" s="1">
        <f t="shared" si="9"/>
        <v>6.4257295305669551E-2</v>
      </c>
      <c r="AH18" s="1">
        <f t="shared" si="10"/>
        <v>0.20334587122047326</v>
      </c>
      <c r="AI18">
        <f t="shared" si="11"/>
        <v>1</v>
      </c>
      <c r="AJ18" s="1">
        <f t="shared" si="19"/>
        <v>0.88764044943820219</v>
      </c>
      <c r="AL18" t="s">
        <v>53</v>
      </c>
      <c r="AM18">
        <v>0.56299999999999994</v>
      </c>
      <c r="AN18">
        <v>0.46200000000000002</v>
      </c>
      <c r="AO18">
        <v>0.59499999999999997</v>
      </c>
      <c r="AP18" s="7">
        <f t="shared" si="12"/>
        <v>0.53999999999999992</v>
      </c>
      <c r="AQ18" s="1">
        <f t="shared" si="13"/>
        <v>6.9419017567234939E-2</v>
      </c>
      <c r="AR18" s="1">
        <f t="shared" si="14"/>
        <v>0.12855373623562028</v>
      </c>
      <c r="AS18">
        <f t="shared" si="15"/>
        <v>1</v>
      </c>
      <c r="AT18" s="1">
        <f t="shared" si="20"/>
        <v>1.2509652509652509</v>
      </c>
    </row>
    <row r="19" spans="1:46" x14ac:dyDescent="0.25">
      <c r="A19" t="s">
        <v>73</v>
      </c>
      <c r="B19">
        <v>0.45600000000000002</v>
      </c>
      <c r="H19" t="s">
        <v>18</v>
      </c>
      <c r="I19">
        <v>0.442</v>
      </c>
      <c r="J19">
        <v>0.45800000000000002</v>
      </c>
      <c r="K19">
        <v>0.45100000000000001</v>
      </c>
      <c r="L19" s="7">
        <f t="shared" si="1"/>
        <v>0.45033333333333331</v>
      </c>
      <c r="M19" s="1">
        <f t="shared" si="2"/>
        <v>8.0208062770106506E-3</v>
      </c>
      <c r="N19" s="1">
        <f t="shared" si="3"/>
        <v>1.7810820748358217E-2</v>
      </c>
      <c r="O19">
        <f t="shared" si="4"/>
        <v>1</v>
      </c>
      <c r="R19" t="s">
        <v>122</v>
      </c>
      <c r="S19">
        <v>0.41399999999999998</v>
      </c>
      <c r="T19">
        <v>0.627</v>
      </c>
      <c r="U19">
        <v>0.43099999999999999</v>
      </c>
      <c r="V19" s="7">
        <f t="shared" si="5"/>
        <v>0.49066666666666664</v>
      </c>
      <c r="W19" s="1">
        <f t="shared" si="6"/>
        <v>0.11837370203441849</v>
      </c>
      <c r="X19" s="1">
        <f t="shared" si="7"/>
        <v>0.24125075142884206</v>
      </c>
      <c r="Y19">
        <f t="shared" si="0"/>
        <v>1</v>
      </c>
      <c r="Z19" s="1">
        <f t="shared" ref="Z19" si="25">V19/$V$10*Y19</f>
        <v>0.85730926033779842</v>
      </c>
      <c r="AB19" t="s">
        <v>54</v>
      </c>
      <c r="AC19">
        <v>0.255</v>
      </c>
      <c r="AD19">
        <v>0.46</v>
      </c>
      <c r="AE19">
        <v>0.26700000000000002</v>
      </c>
      <c r="AF19" s="7">
        <f t="shared" si="8"/>
        <v>0.32733333333333337</v>
      </c>
      <c r="AG19" s="1">
        <f t="shared" si="9"/>
        <v>0.11504926481005123</v>
      </c>
      <c r="AH19" s="1">
        <f t="shared" si="10"/>
        <v>0.35147433241359843</v>
      </c>
      <c r="AI19">
        <f t="shared" si="11"/>
        <v>1</v>
      </c>
      <c r="AJ19" s="1">
        <f t="shared" si="19"/>
        <v>0.91947565543071164</v>
      </c>
      <c r="AL19" t="s">
        <v>54</v>
      </c>
      <c r="AM19">
        <v>0.65800000000000003</v>
      </c>
      <c r="AN19">
        <v>0.59199999999999997</v>
      </c>
      <c r="AO19">
        <v>0.51600000000000001</v>
      </c>
      <c r="AP19" s="7">
        <f t="shared" si="12"/>
        <v>0.58866666666666667</v>
      </c>
      <c r="AQ19" s="1">
        <f t="shared" si="13"/>
        <v>7.105866121264412E-2</v>
      </c>
      <c r="AR19" s="1">
        <f t="shared" si="14"/>
        <v>0.12071120251298548</v>
      </c>
      <c r="AS19">
        <f t="shared" si="15"/>
        <v>1</v>
      </c>
      <c r="AT19" s="1">
        <f t="shared" si="20"/>
        <v>1.3637065637065637</v>
      </c>
    </row>
    <row r="20" spans="1:46" x14ac:dyDescent="0.25">
      <c r="A20" t="s">
        <v>74</v>
      </c>
      <c r="B20">
        <v>0.48899999999999999</v>
      </c>
      <c r="H20" t="s">
        <v>19</v>
      </c>
      <c r="I20">
        <v>0.76100000000000001</v>
      </c>
      <c r="J20">
        <v>0.60899999999999999</v>
      </c>
      <c r="K20">
        <v>0.74299999999999999</v>
      </c>
      <c r="L20" s="7">
        <f t="shared" si="1"/>
        <v>0.70433333333333337</v>
      </c>
      <c r="M20" s="1">
        <f t="shared" si="2"/>
        <v>8.3050185630938453E-2</v>
      </c>
      <c r="N20" s="1">
        <f t="shared" si="3"/>
        <v>0.11791318357445119</v>
      </c>
      <c r="O20">
        <f t="shared" si="4"/>
        <v>1</v>
      </c>
      <c r="P20" s="1">
        <f>L20/$L$11*O20</f>
        <v>1.2342289719626167</v>
      </c>
      <c r="R20" t="s">
        <v>123</v>
      </c>
      <c r="S20">
        <v>0.61499999999999999</v>
      </c>
      <c r="T20">
        <v>0.47899999999999998</v>
      </c>
      <c r="U20">
        <v>0.60099999999999998</v>
      </c>
      <c r="V20" s="7">
        <f t="shared" si="5"/>
        <v>0.56499999999999995</v>
      </c>
      <c r="W20" s="1">
        <f t="shared" si="6"/>
        <v>7.4806416837060852E-2</v>
      </c>
      <c r="X20" s="1">
        <f t="shared" si="7"/>
        <v>0.13240073776470948</v>
      </c>
      <c r="Y20">
        <f t="shared" si="0"/>
        <v>1</v>
      </c>
      <c r="Z20" s="1">
        <f t="shared" ref="Z20" si="26">V20/V18*Y20</f>
        <v>0.99999999999999978</v>
      </c>
      <c r="AB20" t="s">
        <v>55</v>
      </c>
      <c r="AC20">
        <v>0.35399999999999998</v>
      </c>
      <c r="AD20">
        <v>0.44500000000000001</v>
      </c>
      <c r="AE20">
        <v>0.26400000000000001</v>
      </c>
      <c r="AF20" s="7">
        <f t="shared" si="8"/>
        <v>0.35433333333333333</v>
      </c>
      <c r="AG20" s="1">
        <f t="shared" si="9"/>
        <v>9.0500460403985544E-2</v>
      </c>
      <c r="AH20" s="1">
        <f t="shared" si="10"/>
        <v>0.25541051854370334</v>
      </c>
      <c r="AI20">
        <f t="shared" si="11"/>
        <v>1</v>
      </c>
      <c r="AJ20" s="1">
        <f t="shared" si="19"/>
        <v>0.99531835205992503</v>
      </c>
      <c r="AL20" t="s">
        <v>55</v>
      </c>
      <c r="AM20">
        <v>0.39800000000000002</v>
      </c>
      <c r="AN20">
        <v>0.46229999999999999</v>
      </c>
      <c r="AO20">
        <v>0.58899999999999997</v>
      </c>
      <c r="AP20" s="7">
        <f t="shared" si="12"/>
        <v>0.48310000000000003</v>
      </c>
      <c r="AQ20" s="1">
        <f t="shared" si="13"/>
        <v>9.7184000740862475E-2</v>
      </c>
      <c r="AR20" s="1">
        <f t="shared" si="14"/>
        <v>0.20116746168673663</v>
      </c>
      <c r="AS20">
        <f t="shared" si="15"/>
        <v>1</v>
      </c>
      <c r="AT20" s="1">
        <f t="shared" si="20"/>
        <v>1.1191505791505794</v>
      </c>
    </row>
    <row r="21" spans="1:46" x14ac:dyDescent="0.25">
      <c r="A21" t="s">
        <v>75</v>
      </c>
      <c r="B21">
        <v>0.53200000000000003</v>
      </c>
      <c r="H21" t="s">
        <v>20</v>
      </c>
      <c r="I21">
        <v>0.53100000000000003</v>
      </c>
      <c r="J21">
        <v>0.53400000000000003</v>
      </c>
      <c r="K21">
        <v>0.502</v>
      </c>
      <c r="L21" s="7">
        <f t="shared" si="1"/>
        <v>0.52233333333333332</v>
      </c>
      <c r="M21" s="1">
        <f t="shared" si="2"/>
        <v>1.7672954855748765E-2</v>
      </c>
      <c r="N21" s="1">
        <f t="shared" si="3"/>
        <v>3.3834629589818949E-2</v>
      </c>
      <c r="O21">
        <f t="shared" si="4"/>
        <v>1</v>
      </c>
      <c r="R21" t="s">
        <v>124</v>
      </c>
      <c r="S21">
        <v>0.57299999999999995</v>
      </c>
      <c r="T21">
        <v>0.56999999999999995</v>
      </c>
      <c r="U21">
        <v>0.59699999999999998</v>
      </c>
      <c r="V21" s="7">
        <f t="shared" si="5"/>
        <v>0.57999999999999996</v>
      </c>
      <c r="W21" s="1">
        <f t="shared" si="6"/>
        <v>1.4798648586948755E-2</v>
      </c>
      <c r="X21" s="1">
        <f t="shared" si="7"/>
        <v>2.5514911356808199E-2</v>
      </c>
      <c r="Y21">
        <f t="shared" si="0"/>
        <v>1</v>
      </c>
      <c r="Z21" s="1">
        <f t="shared" ref="Z21" si="27">V21/$V$10*Y21</f>
        <v>1.0133954571927779</v>
      </c>
      <c r="AB21" t="s">
        <v>56</v>
      </c>
      <c r="AC21">
        <v>0.28999999999999998</v>
      </c>
      <c r="AD21">
        <v>0.44400000000000001</v>
      </c>
      <c r="AE21">
        <v>0.25</v>
      </c>
      <c r="AF21" s="7">
        <f t="shared" si="8"/>
        <v>0.32800000000000001</v>
      </c>
      <c r="AG21" s="1">
        <f t="shared" si="9"/>
        <v>0.10243046421841502</v>
      </c>
      <c r="AH21" s="1">
        <f t="shared" si="10"/>
        <v>0.31228800066589946</v>
      </c>
      <c r="AI21">
        <f t="shared" si="11"/>
        <v>1</v>
      </c>
      <c r="AJ21" s="1">
        <f t="shared" si="19"/>
        <v>0.92134831460674149</v>
      </c>
      <c r="AL21" t="s">
        <v>56</v>
      </c>
      <c r="AM21">
        <v>0.55400000000000005</v>
      </c>
      <c r="AN21">
        <v>0.59799999999999998</v>
      </c>
      <c r="AO21">
        <v>0.498</v>
      </c>
      <c r="AP21" s="7">
        <f t="shared" si="12"/>
        <v>0.55000000000000004</v>
      </c>
      <c r="AQ21" s="1">
        <f t="shared" si="13"/>
        <v>5.0119856344566664E-2</v>
      </c>
      <c r="AR21" s="1">
        <f t="shared" si="14"/>
        <v>9.1127011535575744E-2</v>
      </c>
      <c r="AS21">
        <f t="shared" si="15"/>
        <v>1</v>
      </c>
      <c r="AT21" s="1">
        <f t="shared" si="20"/>
        <v>1.2741312741312742</v>
      </c>
    </row>
    <row r="22" spans="1:46" x14ac:dyDescent="0.25">
      <c r="A22" t="s">
        <v>76</v>
      </c>
      <c r="B22">
        <v>0.57099999999999995</v>
      </c>
      <c r="H22" t="s">
        <v>21</v>
      </c>
      <c r="I22">
        <v>0.83</v>
      </c>
      <c r="J22">
        <v>0.69</v>
      </c>
      <c r="K22">
        <v>0.53500000000000003</v>
      </c>
      <c r="L22" s="7">
        <f t="shared" si="1"/>
        <v>0.68500000000000005</v>
      </c>
      <c r="M22" s="1">
        <f t="shared" si="2"/>
        <v>0.14756354563373628</v>
      </c>
      <c r="N22" s="1">
        <f t="shared" si="3"/>
        <v>0.21542123450180475</v>
      </c>
      <c r="O22">
        <f t="shared" si="4"/>
        <v>1</v>
      </c>
      <c r="P22" s="1">
        <f>L22/$L$11*O22</f>
        <v>1.2003504672897196</v>
      </c>
      <c r="R22" t="s">
        <v>125</v>
      </c>
      <c r="S22">
        <v>0.70799999999999996</v>
      </c>
      <c r="T22">
        <v>0.59899999999999998</v>
      </c>
      <c r="U22">
        <v>0.57699999999999996</v>
      </c>
      <c r="V22" s="7">
        <f t="shared" si="5"/>
        <v>0.628</v>
      </c>
      <c r="W22" s="1">
        <f t="shared" si="6"/>
        <v>7.0149839629182337E-2</v>
      </c>
      <c r="X22" s="1">
        <f t="shared" si="7"/>
        <v>0.1117035662885069</v>
      </c>
      <c r="Y22">
        <f t="shared" si="0"/>
        <v>1</v>
      </c>
      <c r="Z22" s="1">
        <f t="shared" ref="Z22" si="28">V22/V20*Y22</f>
        <v>1.1115044247787611</v>
      </c>
      <c r="AB22" t="s">
        <v>57</v>
      </c>
      <c r="AC22">
        <v>0.437</v>
      </c>
      <c r="AD22">
        <v>0.53</v>
      </c>
      <c r="AE22">
        <v>0.28799999999999998</v>
      </c>
      <c r="AF22" s="7">
        <f t="shared" si="8"/>
        <v>0.41833333333333339</v>
      </c>
      <c r="AG22" s="1">
        <f t="shared" si="9"/>
        <v>0.12207511348892244</v>
      </c>
      <c r="AH22" s="1">
        <f t="shared" si="10"/>
        <v>0.29181302029224482</v>
      </c>
      <c r="AI22">
        <f t="shared" si="11"/>
        <v>1</v>
      </c>
      <c r="AJ22" s="1">
        <f t="shared" si="19"/>
        <v>1.1750936329588015</v>
      </c>
      <c r="AL22" t="s">
        <v>57</v>
      </c>
      <c r="AM22">
        <v>0.41099999999999998</v>
      </c>
      <c r="AN22">
        <v>0.42499999999999999</v>
      </c>
      <c r="AO22">
        <v>0.61199999999999999</v>
      </c>
      <c r="AP22" s="7">
        <f t="shared" si="12"/>
        <v>0.48266666666666663</v>
      </c>
      <c r="AQ22" s="1">
        <f t="shared" si="13"/>
        <v>0.11222447742508458</v>
      </c>
      <c r="AR22" s="1">
        <f t="shared" si="14"/>
        <v>0.23250927643318631</v>
      </c>
      <c r="AS22">
        <f t="shared" si="15"/>
        <v>1</v>
      </c>
      <c r="AT22" s="1">
        <f t="shared" si="20"/>
        <v>1.1181467181467182</v>
      </c>
    </row>
    <row r="23" spans="1:46" x14ac:dyDescent="0.25">
      <c r="A23" t="s">
        <v>77</v>
      </c>
      <c r="B23">
        <v>0.45400000000000001</v>
      </c>
      <c r="H23" t="s">
        <v>22</v>
      </c>
      <c r="I23">
        <v>0.59199999999999997</v>
      </c>
      <c r="J23">
        <v>0.50700000000000001</v>
      </c>
      <c r="K23">
        <v>0.51700000000000002</v>
      </c>
      <c r="L23" s="7">
        <f t="shared" si="1"/>
        <v>0.53866666666666674</v>
      </c>
      <c r="M23" s="1">
        <f t="shared" si="2"/>
        <v>4.6457866215887822E-2</v>
      </c>
      <c r="N23" s="1">
        <f t="shared" si="3"/>
        <v>8.6246038767118463E-2</v>
      </c>
      <c r="O23">
        <f t="shared" si="4"/>
        <v>1</v>
      </c>
      <c r="R23" t="s">
        <v>126</v>
      </c>
      <c r="S23">
        <v>0.59699999999999998</v>
      </c>
      <c r="T23">
        <v>0.57299999999999995</v>
      </c>
      <c r="U23">
        <v>0.60799999999999998</v>
      </c>
      <c r="V23" s="7">
        <f t="shared" si="5"/>
        <v>0.59266666666666667</v>
      </c>
      <c r="W23" s="1">
        <f t="shared" si="6"/>
        <v>1.7897858344878417E-2</v>
      </c>
      <c r="X23" s="1">
        <f t="shared" si="7"/>
        <v>3.0198861099344911E-2</v>
      </c>
      <c r="Y23">
        <f t="shared" si="0"/>
        <v>1</v>
      </c>
      <c r="Z23" s="1">
        <f t="shared" ref="Z23" si="29">V23/$V$10*Y23</f>
        <v>1.0355270821199767</v>
      </c>
      <c r="AB23" t="s">
        <v>58</v>
      </c>
      <c r="AC23">
        <v>0.36599999999999999</v>
      </c>
      <c r="AD23">
        <v>0.60299999999999998</v>
      </c>
      <c r="AE23">
        <v>0.377</v>
      </c>
      <c r="AF23" s="7">
        <f t="shared" si="8"/>
        <v>0.44866666666666671</v>
      </c>
      <c r="AG23" s="1">
        <f t="shared" si="9"/>
        <v>0.13376970259865756</v>
      </c>
      <c r="AH23" s="1">
        <f t="shared" si="10"/>
        <v>0.29814941143831547</v>
      </c>
      <c r="AI23">
        <f t="shared" si="11"/>
        <v>1</v>
      </c>
      <c r="AJ23" s="1">
        <f t="shared" si="19"/>
        <v>1.2602996254681649</v>
      </c>
      <c r="AL23" t="s">
        <v>58</v>
      </c>
      <c r="AM23">
        <v>0.61</v>
      </c>
      <c r="AN23">
        <v>0.55700000000000005</v>
      </c>
      <c r="AO23">
        <v>0.59899999999999998</v>
      </c>
      <c r="AP23" s="7">
        <f t="shared" si="12"/>
        <v>0.58866666666666667</v>
      </c>
      <c r="AQ23" s="1">
        <f t="shared" si="13"/>
        <v>2.7970222261064197E-2</v>
      </c>
      <c r="AR23" s="1">
        <f t="shared" si="14"/>
        <v>4.7514533852317437E-2</v>
      </c>
      <c r="AS23">
        <f t="shared" si="15"/>
        <v>1</v>
      </c>
      <c r="AT23" s="1">
        <f t="shared" si="20"/>
        <v>1.3637065637065637</v>
      </c>
    </row>
    <row r="24" spans="1:46" x14ac:dyDescent="0.25">
      <c r="A24" t="s">
        <v>78</v>
      </c>
      <c r="B24">
        <v>0.60099999999999998</v>
      </c>
      <c r="H24" t="s">
        <v>23</v>
      </c>
      <c r="I24">
        <v>0.88200000000000001</v>
      </c>
      <c r="J24">
        <v>0.63100000000000001</v>
      </c>
      <c r="K24">
        <v>0.66300000000000003</v>
      </c>
      <c r="L24" s="7">
        <f t="shared" si="1"/>
        <v>0.72533333333333339</v>
      </c>
      <c r="M24" s="1">
        <f t="shared" si="2"/>
        <v>0.1366174708202918</v>
      </c>
      <c r="N24" s="1">
        <f t="shared" si="3"/>
        <v>0.1883512924912111</v>
      </c>
      <c r="O24">
        <f t="shared" si="4"/>
        <v>1</v>
      </c>
      <c r="P24" s="1">
        <f>L24/$L$11*O24</f>
        <v>1.2710280373831775</v>
      </c>
      <c r="R24" t="s">
        <v>127</v>
      </c>
      <c r="S24">
        <v>0.59</v>
      </c>
      <c r="T24">
        <v>0.65500000000000003</v>
      </c>
      <c r="U24">
        <v>0.67</v>
      </c>
      <c r="V24" s="7">
        <f t="shared" si="5"/>
        <v>0.63833333333333331</v>
      </c>
      <c r="W24" s="1">
        <f t="shared" si="6"/>
        <v>4.2524502740576953E-2</v>
      </c>
      <c r="X24" s="1">
        <f t="shared" si="7"/>
        <v>6.6618019959128388E-2</v>
      </c>
      <c r="Y24">
        <f t="shared" si="0"/>
        <v>1</v>
      </c>
      <c r="Z24" s="1">
        <f t="shared" ref="Z24" si="30">V24/V22*Y24</f>
        <v>1.0164543524416136</v>
      </c>
      <c r="AB24" t="s">
        <v>59</v>
      </c>
      <c r="AC24">
        <v>0.57599999999999996</v>
      </c>
      <c r="AD24">
        <v>0.54500000000000004</v>
      </c>
      <c r="AE24">
        <v>0.44900000000000001</v>
      </c>
      <c r="AF24" s="7">
        <f t="shared" si="8"/>
        <v>0.52333333333333332</v>
      </c>
      <c r="AG24" s="1">
        <f t="shared" si="9"/>
        <v>6.6214298556530243E-2</v>
      </c>
      <c r="AH24" s="1">
        <f t="shared" si="10"/>
        <v>0.12652413736916607</v>
      </c>
      <c r="AI24">
        <f t="shared" si="11"/>
        <v>1</v>
      </c>
      <c r="AJ24" s="1">
        <f t="shared" si="19"/>
        <v>1.4700374531835203</v>
      </c>
      <c r="AL24" t="s">
        <v>59</v>
      </c>
      <c r="AM24">
        <v>0.40300000000000002</v>
      </c>
      <c r="AN24">
        <v>0.378</v>
      </c>
      <c r="AO24">
        <v>0.54</v>
      </c>
      <c r="AP24" s="7">
        <f t="shared" si="12"/>
        <v>0.44033333333333341</v>
      </c>
      <c r="AQ24" s="1">
        <f t="shared" si="13"/>
        <v>8.7214295464294878E-2</v>
      </c>
      <c r="AR24" s="1">
        <f t="shared" si="14"/>
        <v>0.1980642591921912</v>
      </c>
      <c r="AS24">
        <f t="shared" si="15"/>
        <v>1</v>
      </c>
      <c r="AT24" s="1">
        <f t="shared" si="20"/>
        <v>1.0200772200772203</v>
      </c>
    </row>
    <row r="25" spans="1:46" x14ac:dyDescent="0.25">
      <c r="A25" t="s">
        <v>79</v>
      </c>
      <c r="B25">
        <v>0.47399999999999998</v>
      </c>
      <c r="H25" t="s">
        <v>24</v>
      </c>
      <c r="I25">
        <v>0.496</v>
      </c>
      <c r="J25">
        <v>0.48</v>
      </c>
      <c r="K25">
        <v>0.58599999999999997</v>
      </c>
      <c r="L25" s="7">
        <f t="shared" si="1"/>
        <v>0.52066666666666661</v>
      </c>
      <c r="M25" s="1">
        <f t="shared" si="2"/>
        <v>5.7143095237599195E-2</v>
      </c>
      <c r="N25" s="1">
        <f t="shared" si="3"/>
        <v>0.10974986281229041</v>
      </c>
      <c r="O25">
        <f t="shared" si="4"/>
        <v>1</v>
      </c>
      <c r="AB25" t="s">
        <v>60</v>
      </c>
      <c r="AC25">
        <v>0.52600000000000002</v>
      </c>
      <c r="AD25">
        <v>0.53600000000000003</v>
      </c>
      <c r="AE25">
        <v>0.57699999999999996</v>
      </c>
      <c r="AF25" s="7">
        <f t="shared" si="8"/>
        <v>0.54633333333333334</v>
      </c>
      <c r="AG25" s="1">
        <f t="shared" si="9"/>
        <v>2.7024680078279024E-2</v>
      </c>
      <c r="AH25" s="1">
        <f t="shared" si="10"/>
        <v>4.9465552309235557E-2</v>
      </c>
      <c r="AI25">
        <f t="shared" si="11"/>
        <v>1</v>
      </c>
      <c r="AJ25" s="1">
        <f t="shared" si="19"/>
        <v>1.5346441947565541</v>
      </c>
      <c r="AL25" t="s">
        <v>60</v>
      </c>
      <c r="AM25">
        <v>0.54</v>
      </c>
      <c r="AN25">
        <v>0.60099999999999998</v>
      </c>
      <c r="AO25">
        <v>0.55300000000000005</v>
      </c>
      <c r="AP25" s="7">
        <f t="shared" si="12"/>
        <v>0.56466666666666665</v>
      </c>
      <c r="AQ25" s="1">
        <f t="shared" si="13"/>
        <v>3.2129944496269068E-2</v>
      </c>
      <c r="AR25" s="1">
        <f t="shared" si="14"/>
        <v>5.6900728151598114E-2</v>
      </c>
      <c r="AS25">
        <f t="shared" si="15"/>
        <v>1</v>
      </c>
      <c r="AT25" s="1">
        <f t="shared" si="20"/>
        <v>1.3081081081081081</v>
      </c>
    </row>
    <row r="26" spans="1:46" x14ac:dyDescent="0.25">
      <c r="A26" t="s">
        <v>80</v>
      </c>
      <c r="B26">
        <v>0.42499999999999999</v>
      </c>
      <c r="H26" t="s">
        <v>25</v>
      </c>
      <c r="I26">
        <v>0.626</v>
      </c>
      <c r="J26">
        <v>0.61799999999999999</v>
      </c>
      <c r="K26">
        <v>0.627</v>
      </c>
      <c r="L26" s="7">
        <f t="shared" si="1"/>
        <v>0.6236666666666667</v>
      </c>
      <c r="M26" s="1">
        <f t="shared" si="2"/>
        <v>4.9328828623162518E-3</v>
      </c>
      <c r="N26" s="1">
        <f t="shared" si="3"/>
        <v>7.9094861501596767E-3</v>
      </c>
      <c r="O26">
        <f t="shared" si="4"/>
        <v>1</v>
      </c>
      <c r="P26" s="1">
        <f>L26/$L$11*O26</f>
        <v>1.0928738317757007</v>
      </c>
    </row>
    <row r="27" spans="1:46" x14ac:dyDescent="0.25">
      <c r="A27" t="s">
        <v>81</v>
      </c>
      <c r="B27">
        <v>0.41199999999999998</v>
      </c>
      <c r="H27" t="s">
        <v>26</v>
      </c>
      <c r="I27">
        <v>0.57399999999999995</v>
      </c>
      <c r="J27">
        <v>0.39600000000000002</v>
      </c>
      <c r="K27">
        <v>0.38600000000000001</v>
      </c>
      <c r="L27" s="7">
        <f t="shared" si="1"/>
        <v>0.45199999999999996</v>
      </c>
      <c r="M27" s="1">
        <f t="shared" si="2"/>
        <v>0.10577334257741897</v>
      </c>
      <c r="N27" s="1">
        <f t="shared" si="3"/>
        <v>0.2340118198615464</v>
      </c>
      <c r="O27">
        <f t="shared" si="4"/>
        <v>1</v>
      </c>
    </row>
    <row r="28" spans="1:46" x14ac:dyDescent="0.25">
      <c r="A28" t="s">
        <v>82</v>
      </c>
      <c r="B28">
        <v>0.54500000000000004</v>
      </c>
      <c r="H28" t="s">
        <v>27</v>
      </c>
      <c r="I28">
        <v>0.57699999999999996</v>
      </c>
      <c r="J28">
        <v>0.60099999999999998</v>
      </c>
      <c r="K28">
        <v>0.60399999999999998</v>
      </c>
      <c r="L28" s="7">
        <f t="shared" si="1"/>
        <v>0.59399999999999997</v>
      </c>
      <c r="M28" s="1">
        <f t="shared" si="2"/>
        <v>1.4798648586948755E-2</v>
      </c>
      <c r="N28" s="1">
        <f t="shared" si="3"/>
        <v>2.491354980967804E-2</v>
      </c>
      <c r="O28">
        <f t="shared" si="4"/>
        <v>1</v>
      </c>
      <c r="P28" s="1">
        <f>L28/$L$11*O28</f>
        <v>1.0408878504672896</v>
      </c>
    </row>
    <row r="29" spans="1:46" x14ac:dyDescent="0.25">
      <c r="A29" t="s">
        <v>83</v>
      </c>
      <c r="B29">
        <v>0.42799999999999999</v>
      </c>
      <c r="H29" t="s">
        <v>28</v>
      </c>
      <c r="I29">
        <v>0.41299999999999998</v>
      </c>
      <c r="J29">
        <v>0.623</v>
      </c>
      <c r="K29">
        <v>0.54400000000000004</v>
      </c>
      <c r="L29" s="7">
        <f t="shared" si="1"/>
        <v>0.52666666666666673</v>
      </c>
      <c r="M29" s="1">
        <f t="shared" si="2"/>
        <v>0.10606758851474467</v>
      </c>
      <c r="N29" s="1">
        <f t="shared" si="3"/>
        <v>0.20139415540774303</v>
      </c>
      <c r="O29">
        <f t="shared" si="4"/>
        <v>1</v>
      </c>
    </row>
    <row r="30" spans="1:46" x14ac:dyDescent="0.25">
      <c r="A30" t="s">
        <v>84</v>
      </c>
      <c r="B30">
        <v>0.63300000000000001</v>
      </c>
      <c r="H30" t="s">
        <v>29</v>
      </c>
      <c r="I30">
        <v>0.57599999999999996</v>
      </c>
      <c r="J30">
        <v>0.45300000000000001</v>
      </c>
      <c r="K30">
        <v>0.61399999999999999</v>
      </c>
      <c r="L30" s="7">
        <f t="shared" si="1"/>
        <v>0.54766666666666663</v>
      </c>
      <c r="M30" s="1">
        <f t="shared" si="2"/>
        <v>8.4156600058066494E-2</v>
      </c>
      <c r="N30" s="1">
        <f t="shared" si="3"/>
        <v>0.15366390759233078</v>
      </c>
      <c r="O30">
        <f t="shared" si="4"/>
        <v>1</v>
      </c>
      <c r="P30" s="1">
        <f>L30/$L$11*O30</f>
        <v>0.95969626168224276</v>
      </c>
    </row>
    <row r="31" spans="1:46" x14ac:dyDescent="0.25">
      <c r="A31" t="s">
        <v>85</v>
      </c>
      <c r="B31">
        <v>0.46600000000000003</v>
      </c>
      <c r="H31" t="s">
        <v>30</v>
      </c>
      <c r="I31">
        <v>0.624</v>
      </c>
      <c r="J31">
        <v>0.54800000000000004</v>
      </c>
      <c r="K31">
        <v>0.48099999999999998</v>
      </c>
      <c r="L31" s="7">
        <f t="shared" si="1"/>
        <v>0.55100000000000005</v>
      </c>
      <c r="M31" s="1">
        <f t="shared" si="2"/>
        <v>7.1547187226333256E-2</v>
      </c>
      <c r="N31" s="1">
        <f t="shared" si="3"/>
        <v>0.12984970458499681</v>
      </c>
      <c r="O31">
        <f t="shared" si="4"/>
        <v>1</v>
      </c>
    </row>
    <row r="32" spans="1:46" x14ac:dyDescent="0.25">
      <c r="A32" t="s">
        <v>86</v>
      </c>
      <c r="B32">
        <v>0.56499999999999995</v>
      </c>
      <c r="H32" t="s">
        <v>98</v>
      </c>
      <c r="I32">
        <v>0.46899999999999997</v>
      </c>
      <c r="J32">
        <v>0.49399999999999999</v>
      </c>
      <c r="K32">
        <v>0.504</v>
      </c>
      <c r="L32" s="7">
        <f t="shared" si="1"/>
        <v>0.48900000000000005</v>
      </c>
      <c r="M32" s="1">
        <f t="shared" si="2"/>
        <v>1.8027756377319962E-2</v>
      </c>
      <c r="N32" s="1">
        <f t="shared" si="3"/>
        <v>3.6866577458732029E-2</v>
      </c>
      <c r="O32">
        <f t="shared" si="4"/>
        <v>1</v>
      </c>
      <c r="P32" s="1">
        <f>L32/$L$11*O32</f>
        <v>0.85689252336448596</v>
      </c>
    </row>
    <row r="33" spans="1:16" x14ac:dyDescent="0.25">
      <c r="A33" t="s">
        <v>87</v>
      </c>
      <c r="B33">
        <v>0.39200000000000002</v>
      </c>
      <c r="H33" t="s">
        <v>32</v>
      </c>
      <c r="I33">
        <v>0.442</v>
      </c>
      <c r="J33">
        <v>0.57299999999999995</v>
      </c>
      <c r="K33">
        <v>0.49299999999999999</v>
      </c>
      <c r="L33" s="7">
        <f t="shared" si="1"/>
        <v>0.50266666666666671</v>
      </c>
      <c r="M33" s="1">
        <f t="shared" si="2"/>
        <v>6.6032820122521638E-2</v>
      </c>
      <c r="N33" s="1">
        <f t="shared" si="3"/>
        <v>0.13136502676894224</v>
      </c>
      <c r="O33">
        <f t="shared" si="4"/>
        <v>1</v>
      </c>
    </row>
    <row r="34" spans="1:16" x14ac:dyDescent="0.25">
      <c r="A34" t="s">
        <v>88</v>
      </c>
      <c r="B34">
        <v>0.63100000000000001</v>
      </c>
      <c r="H34" t="s">
        <v>33</v>
      </c>
      <c r="I34">
        <v>0.53300000000000003</v>
      </c>
      <c r="J34">
        <v>0.57199999999999995</v>
      </c>
      <c r="K34">
        <v>0.67200000000000004</v>
      </c>
      <c r="L34" s="7">
        <f t="shared" si="1"/>
        <v>0.59233333333333338</v>
      </c>
      <c r="M34" s="1">
        <f t="shared" si="2"/>
        <v>7.1696117979520593E-2</v>
      </c>
      <c r="N34" s="1">
        <f t="shared" si="3"/>
        <v>0.12104015415788506</v>
      </c>
      <c r="O34">
        <f t="shared" si="4"/>
        <v>1</v>
      </c>
      <c r="P34" s="1">
        <f>L34/$L$11*O34</f>
        <v>1.0379672897196262</v>
      </c>
    </row>
    <row r="35" spans="1:16" x14ac:dyDescent="0.25">
      <c r="A35" t="s">
        <v>89</v>
      </c>
      <c r="B35">
        <v>0.59199999999999997</v>
      </c>
      <c r="H35" t="s">
        <v>34</v>
      </c>
      <c r="I35">
        <v>0.504</v>
      </c>
      <c r="J35">
        <v>0.56899999999999995</v>
      </c>
      <c r="K35">
        <v>0.59499999999999997</v>
      </c>
      <c r="L35" s="7">
        <f t="shared" si="1"/>
        <v>0.55599999999999994</v>
      </c>
      <c r="M35" s="1">
        <f t="shared" si="2"/>
        <v>4.6872166581031841E-2</v>
      </c>
      <c r="N35" s="1">
        <f t="shared" si="3"/>
        <v>8.4302457879553677E-2</v>
      </c>
      <c r="O35">
        <f t="shared" si="4"/>
        <v>1</v>
      </c>
    </row>
    <row r="36" spans="1:16" x14ac:dyDescent="0.25">
      <c r="A36" t="s">
        <v>90</v>
      </c>
      <c r="B36">
        <v>0.45900000000000002</v>
      </c>
      <c r="H36" t="s">
        <v>35</v>
      </c>
      <c r="I36">
        <v>0.79600000000000004</v>
      </c>
      <c r="J36">
        <v>0.63400000000000001</v>
      </c>
      <c r="K36">
        <v>0.65500000000000003</v>
      </c>
      <c r="L36" s="7">
        <f t="shared" si="1"/>
        <v>0.69499999999999995</v>
      </c>
      <c r="M36" s="1">
        <f t="shared" si="2"/>
        <v>8.8096537956948842E-2</v>
      </c>
      <c r="N36" s="1">
        <f t="shared" si="3"/>
        <v>0.12675760857114943</v>
      </c>
      <c r="O36">
        <f t="shared" si="4"/>
        <v>1</v>
      </c>
      <c r="P36" s="1">
        <f>L36/$L$11*O36</f>
        <v>1.2178738317757007</v>
      </c>
    </row>
    <row r="37" spans="1:16" x14ac:dyDescent="0.25">
      <c r="A37" t="s">
        <v>91</v>
      </c>
      <c r="B37">
        <v>0.61099999999999999</v>
      </c>
      <c r="H37" t="s">
        <v>36</v>
      </c>
      <c r="I37">
        <v>0.45200000000000001</v>
      </c>
      <c r="J37">
        <v>0.66700000000000004</v>
      </c>
      <c r="K37">
        <v>0.44400000000000001</v>
      </c>
      <c r="L37" s="7">
        <f t="shared" si="1"/>
        <v>0.52100000000000002</v>
      </c>
      <c r="M37" s="1">
        <f t="shared" si="2"/>
        <v>0.12650296439214398</v>
      </c>
      <c r="N37" s="1">
        <f t="shared" si="3"/>
        <v>0.2428079930751324</v>
      </c>
      <c r="O37">
        <f t="shared" si="4"/>
        <v>1</v>
      </c>
    </row>
    <row r="38" spans="1:16" x14ac:dyDescent="0.25">
      <c r="A38" t="s">
        <v>92</v>
      </c>
      <c r="B38">
        <v>0.45900000000000002</v>
      </c>
      <c r="H38" t="s">
        <v>37</v>
      </c>
      <c r="I38">
        <v>0.64200000000000002</v>
      </c>
      <c r="J38">
        <v>0.624</v>
      </c>
      <c r="K38">
        <v>0.45700000000000002</v>
      </c>
      <c r="L38" s="7">
        <f t="shared" si="1"/>
        <v>0.57433333333333336</v>
      </c>
      <c r="M38" s="1">
        <f t="shared" si="2"/>
        <v>0.10201143726726575</v>
      </c>
      <c r="N38" s="1">
        <f t="shared" si="3"/>
        <v>0.17761712814962113</v>
      </c>
      <c r="O38">
        <f t="shared" si="4"/>
        <v>1</v>
      </c>
      <c r="P38" s="1">
        <f>L38/$L$11*O38</f>
        <v>1.0064252336448596</v>
      </c>
    </row>
    <row r="39" spans="1:16" x14ac:dyDescent="0.25">
      <c r="A39" t="s">
        <v>93</v>
      </c>
      <c r="B39">
        <v>0.60799999999999998</v>
      </c>
      <c r="H39" t="s">
        <v>38</v>
      </c>
      <c r="I39">
        <v>0.51</v>
      </c>
      <c r="J39">
        <v>0.52100000000000002</v>
      </c>
      <c r="K39">
        <v>0.46</v>
      </c>
      <c r="L39" s="7">
        <f t="shared" si="1"/>
        <v>0.49700000000000005</v>
      </c>
      <c r="M39" s="1">
        <f t="shared" si="2"/>
        <v>3.2511536414017717E-2</v>
      </c>
      <c r="N39" s="1">
        <f t="shared" si="3"/>
        <v>6.5415566225387758E-2</v>
      </c>
      <c r="O39">
        <f t="shared" si="4"/>
        <v>1</v>
      </c>
    </row>
    <row r="40" spans="1:16" x14ac:dyDescent="0.25">
      <c r="A40" t="s">
        <v>94</v>
      </c>
      <c r="B40">
        <v>0.44400000000000001</v>
      </c>
      <c r="H40" t="s">
        <v>103</v>
      </c>
      <c r="I40">
        <v>0.64</v>
      </c>
      <c r="J40">
        <v>0.621</v>
      </c>
      <c r="K40">
        <v>0.65200000000000002</v>
      </c>
      <c r="L40" s="7">
        <f t="shared" si="1"/>
        <v>0.63766666666666671</v>
      </c>
      <c r="M40" s="1">
        <f t="shared" si="2"/>
        <v>1.563116545025782E-2</v>
      </c>
      <c r="N40" s="1">
        <f t="shared" si="3"/>
        <v>2.4513066571235472E-2</v>
      </c>
      <c r="O40">
        <f t="shared" si="4"/>
        <v>1</v>
      </c>
    </row>
    <row r="41" spans="1:16" x14ac:dyDescent="0.25">
      <c r="A41" t="s">
        <v>95</v>
      </c>
      <c r="B41">
        <v>0.60099999999999998</v>
      </c>
      <c r="H41" t="s">
        <v>104</v>
      </c>
      <c r="I41">
        <v>0.48699999999999999</v>
      </c>
      <c r="J41">
        <v>0.55300000000000005</v>
      </c>
      <c r="K41">
        <v>0.58899999999999997</v>
      </c>
      <c r="L41" s="7">
        <f t="shared" si="1"/>
        <v>0.54300000000000004</v>
      </c>
      <c r="M41" s="1">
        <f t="shared" si="2"/>
        <v>5.1730068625510245E-2</v>
      </c>
      <c r="N41" s="1">
        <f t="shared" si="3"/>
        <v>9.5267161372947037E-2</v>
      </c>
      <c r="O41">
        <f t="shared" si="4"/>
        <v>1</v>
      </c>
    </row>
    <row r="42" spans="1:16" x14ac:dyDescent="0.25">
      <c r="A42" t="s">
        <v>96</v>
      </c>
      <c r="B42">
        <v>0.46400000000000002</v>
      </c>
      <c r="H42" t="s">
        <v>105</v>
      </c>
      <c r="I42">
        <v>0.91</v>
      </c>
      <c r="J42">
        <v>0.90200000000000002</v>
      </c>
      <c r="K42">
        <v>0.89</v>
      </c>
      <c r="L42" s="7">
        <f t="shared" si="1"/>
        <v>0.90066666666666662</v>
      </c>
      <c r="M42" s="1">
        <f t="shared" si="2"/>
        <v>1.0066445913694341E-2</v>
      </c>
      <c r="N42" s="1">
        <f t="shared" si="3"/>
        <v>1.1176660896033688E-2</v>
      </c>
      <c r="O42">
        <f t="shared" si="4"/>
        <v>1</v>
      </c>
    </row>
    <row r="43" spans="1:16" x14ac:dyDescent="0.25">
      <c r="A43" t="s">
        <v>97</v>
      </c>
      <c r="B43">
        <v>0.45800000000000002</v>
      </c>
      <c r="H43" t="s">
        <v>106</v>
      </c>
      <c r="I43">
        <v>0.878</v>
      </c>
      <c r="J43">
        <v>0.82399999999999995</v>
      </c>
      <c r="K43">
        <v>0.80200000000000005</v>
      </c>
      <c r="L43" s="7">
        <f t="shared" si="1"/>
        <v>0.83466666666666667</v>
      </c>
      <c r="M43" s="1">
        <f t="shared" si="2"/>
        <v>3.9106691669499892E-2</v>
      </c>
      <c r="N43" s="1">
        <f t="shared" si="3"/>
        <v>4.6853065099241087E-2</v>
      </c>
      <c r="O43">
        <f t="shared" si="4"/>
        <v>1</v>
      </c>
    </row>
    <row r="44" spans="1:16" x14ac:dyDescent="0.25">
      <c r="A44" t="s">
        <v>13</v>
      </c>
      <c r="B44">
        <v>0.65900000000000003</v>
      </c>
      <c r="H44" t="s">
        <v>107</v>
      </c>
      <c r="I44">
        <v>0.876</v>
      </c>
      <c r="J44">
        <v>0.83699999999999997</v>
      </c>
      <c r="K44">
        <v>0.84399999999999997</v>
      </c>
      <c r="L44" s="7">
        <f t="shared" si="1"/>
        <v>0.85233333333333328</v>
      </c>
      <c r="M44" s="1">
        <f t="shared" si="2"/>
        <v>2.0792626898334277E-2</v>
      </c>
      <c r="N44" s="1">
        <f t="shared" si="3"/>
        <v>2.4394947475558402E-2</v>
      </c>
      <c r="O44">
        <f t="shared" si="4"/>
        <v>1</v>
      </c>
    </row>
    <row r="45" spans="1:16" x14ac:dyDescent="0.25">
      <c r="A45" t="s">
        <v>14</v>
      </c>
      <c r="B45">
        <v>0.504</v>
      </c>
      <c r="H45" t="s">
        <v>108</v>
      </c>
      <c r="I45">
        <v>0.63700000000000001</v>
      </c>
      <c r="J45">
        <v>0.70099999999999996</v>
      </c>
      <c r="K45">
        <v>0.68200000000000005</v>
      </c>
      <c r="L45" s="7">
        <f t="shared" si="1"/>
        <v>0.67333333333333334</v>
      </c>
      <c r="M45" s="1">
        <f t="shared" si="2"/>
        <v>3.2868424564212566E-2</v>
      </c>
      <c r="N45" s="1">
        <f t="shared" si="3"/>
        <v>4.8814491927048363E-2</v>
      </c>
      <c r="O45">
        <f t="shared" si="4"/>
        <v>1</v>
      </c>
    </row>
    <row r="46" spans="1:16" x14ac:dyDescent="0.25">
      <c r="A46" t="s">
        <v>15</v>
      </c>
      <c r="B46">
        <v>0.54900000000000004</v>
      </c>
      <c r="H46" t="s">
        <v>109</v>
      </c>
      <c r="I46">
        <v>0.94199999999999995</v>
      </c>
      <c r="J46">
        <v>1</v>
      </c>
      <c r="K46">
        <v>0.99</v>
      </c>
      <c r="L46" s="7">
        <f t="shared" si="1"/>
        <v>0.97733333333333328</v>
      </c>
      <c r="M46" s="1">
        <f t="shared" si="2"/>
        <v>3.1005375877955987E-2</v>
      </c>
      <c r="N46" s="1">
        <f t="shared" si="3"/>
        <v>3.1724463722328775E-2</v>
      </c>
      <c r="O46">
        <f t="shared" si="4"/>
        <v>1</v>
      </c>
    </row>
    <row r="47" spans="1:16" x14ac:dyDescent="0.25">
      <c r="A47" t="s">
        <v>16</v>
      </c>
      <c r="B47">
        <v>0.435</v>
      </c>
      <c r="H47" t="s">
        <v>110</v>
      </c>
      <c r="I47">
        <v>0.77600000000000002</v>
      </c>
      <c r="J47">
        <v>0.78300000000000003</v>
      </c>
      <c r="K47">
        <v>0.84799999999999998</v>
      </c>
      <c r="L47" s="7">
        <f t="shared" si="1"/>
        <v>0.80233333333333334</v>
      </c>
      <c r="M47" s="1">
        <f t="shared" si="2"/>
        <v>3.9703064533274143E-2</v>
      </c>
      <c r="N47" s="1">
        <f t="shared" si="3"/>
        <v>4.9484500872381564E-2</v>
      </c>
      <c r="O47">
        <f t="shared" si="4"/>
        <v>1</v>
      </c>
    </row>
    <row r="48" spans="1:16" x14ac:dyDescent="0.25">
      <c r="A48" t="s">
        <v>17</v>
      </c>
      <c r="B48">
        <v>0.60099999999999998</v>
      </c>
    </row>
    <row r="49" spans="1:2" x14ac:dyDescent="0.25">
      <c r="A49" t="s">
        <v>18</v>
      </c>
      <c r="B49">
        <v>0.45200000000000001</v>
      </c>
    </row>
    <row r="50" spans="1:2" x14ac:dyDescent="0.25">
      <c r="A50" t="s">
        <v>19</v>
      </c>
      <c r="B50">
        <v>0.54</v>
      </c>
    </row>
    <row r="51" spans="1:2" x14ac:dyDescent="0.25">
      <c r="A51" t="s">
        <v>20</v>
      </c>
      <c r="B51">
        <v>0.505</v>
      </c>
    </row>
    <row r="52" spans="1:2" x14ac:dyDescent="0.25">
      <c r="A52" t="s">
        <v>21</v>
      </c>
      <c r="B52">
        <v>0.441</v>
      </c>
    </row>
    <row r="53" spans="1:2" x14ac:dyDescent="0.25">
      <c r="A53" t="s">
        <v>22</v>
      </c>
      <c r="B53">
        <v>0.45300000000000001</v>
      </c>
    </row>
    <row r="54" spans="1:2" x14ac:dyDescent="0.25">
      <c r="A54" t="s">
        <v>23</v>
      </c>
      <c r="B54">
        <v>0.55100000000000005</v>
      </c>
    </row>
    <row r="55" spans="1:2" x14ac:dyDescent="0.25">
      <c r="A55" t="s">
        <v>24</v>
      </c>
      <c r="B55">
        <v>0.51900000000000002</v>
      </c>
    </row>
    <row r="56" spans="1:2" x14ac:dyDescent="0.25">
      <c r="A56" t="s">
        <v>25</v>
      </c>
      <c r="B56">
        <v>0.45200000000000001</v>
      </c>
    </row>
    <row r="57" spans="1:2" x14ac:dyDescent="0.25">
      <c r="A57" t="s">
        <v>26</v>
      </c>
      <c r="B57">
        <v>0.44700000000000001</v>
      </c>
    </row>
    <row r="58" spans="1:2" x14ac:dyDescent="0.25">
      <c r="A58" t="s">
        <v>27</v>
      </c>
      <c r="B58">
        <v>0.52300000000000002</v>
      </c>
    </row>
    <row r="59" spans="1:2" x14ac:dyDescent="0.25">
      <c r="A59" t="s">
        <v>28</v>
      </c>
      <c r="B59">
        <v>0.52500000000000002</v>
      </c>
    </row>
    <row r="60" spans="1:2" x14ac:dyDescent="0.25">
      <c r="A60" t="s">
        <v>29</v>
      </c>
      <c r="B60">
        <v>0.628</v>
      </c>
    </row>
    <row r="61" spans="1:2" x14ac:dyDescent="0.25">
      <c r="A61" t="s">
        <v>30</v>
      </c>
      <c r="B61">
        <v>0.53600000000000003</v>
      </c>
    </row>
    <row r="62" spans="1:2" x14ac:dyDescent="0.25">
      <c r="A62" t="s">
        <v>98</v>
      </c>
      <c r="B62">
        <v>0.61499999999999999</v>
      </c>
    </row>
    <row r="63" spans="1:2" x14ac:dyDescent="0.25">
      <c r="A63" t="s">
        <v>32</v>
      </c>
      <c r="B63">
        <v>0.57899999999999996</v>
      </c>
    </row>
    <row r="64" spans="1:2" x14ac:dyDescent="0.25">
      <c r="A64" t="s">
        <v>33</v>
      </c>
      <c r="B64">
        <v>0.52400000000000002</v>
      </c>
    </row>
    <row r="65" spans="1:8" x14ac:dyDescent="0.25">
      <c r="A65" t="s">
        <v>34</v>
      </c>
      <c r="B65">
        <v>0.51800000000000002</v>
      </c>
    </row>
    <row r="66" spans="1:8" x14ac:dyDescent="0.25">
      <c r="A66" t="s">
        <v>35</v>
      </c>
      <c r="B66">
        <v>0.48199999999999998</v>
      </c>
    </row>
    <row r="67" spans="1:8" x14ac:dyDescent="0.25">
      <c r="A67" t="s">
        <v>36</v>
      </c>
      <c r="B67">
        <v>0.52600000000000002</v>
      </c>
    </row>
    <row r="68" spans="1:8" x14ac:dyDescent="0.25">
      <c r="A68" t="s">
        <v>37</v>
      </c>
      <c r="B68">
        <v>0.56100000000000005</v>
      </c>
    </row>
    <row r="69" spans="1:8" x14ac:dyDescent="0.25">
      <c r="A69" t="s">
        <v>38</v>
      </c>
      <c r="B69">
        <v>0.45100000000000001</v>
      </c>
    </row>
    <row r="74" spans="1:8" x14ac:dyDescent="0.25">
      <c r="B74" s="57">
        <v>43343</v>
      </c>
      <c r="C74" s="57">
        <v>43391</v>
      </c>
      <c r="D74" s="57">
        <v>43399</v>
      </c>
      <c r="E74" s="57">
        <v>43411</v>
      </c>
    </row>
    <row r="75" spans="1:8" x14ac:dyDescent="0.25">
      <c r="A75" t="s">
        <v>99</v>
      </c>
      <c r="B75" s="1">
        <v>0.99295112781954853</v>
      </c>
      <c r="C75" s="1">
        <v>0.87245934959349591</v>
      </c>
      <c r="D75" s="1">
        <v>0.61987381703470024</v>
      </c>
      <c r="E75" s="1">
        <v>0.84084372003835106</v>
      </c>
      <c r="F75" s="1"/>
      <c r="G75" s="1"/>
      <c r="H75" s="1"/>
    </row>
    <row r="76" spans="1:8" x14ac:dyDescent="0.25">
      <c r="A76" t="s">
        <v>100</v>
      </c>
      <c r="B76" s="1">
        <v>0.8102224325603411</v>
      </c>
      <c r="C76" s="1">
        <v>0.77926616191030862</v>
      </c>
      <c r="D76" s="1">
        <v>0.9058524173027992</v>
      </c>
      <c r="E76" s="1">
        <v>0.73831242873432146</v>
      </c>
      <c r="F76" s="1"/>
      <c r="G76" s="1"/>
      <c r="H76" s="1"/>
    </row>
    <row r="77" spans="1:8" x14ac:dyDescent="0.25">
      <c r="A77" t="s">
        <v>102</v>
      </c>
      <c r="B77" s="1">
        <v>0.86180785612872701</v>
      </c>
      <c r="C77" s="1"/>
      <c r="D77" s="1">
        <v>1.1136556403731979</v>
      </c>
      <c r="E77" s="1">
        <v>0.80216647662485752</v>
      </c>
      <c r="F77" s="1"/>
      <c r="G77" s="1"/>
      <c r="H77" s="1"/>
    </row>
    <row r="78" spans="1:8" x14ac:dyDescent="0.25">
      <c r="A78" t="s">
        <v>13</v>
      </c>
      <c r="B78" s="1">
        <v>1.1793224299065419</v>
      </c>
      <c r="C78" s="1">
        <v>1.0407687827606289</v>
      </c>
      <c r="D78" s="1">
        <v>0.9606741573033708</v>
      </c>
      <c r="E78" s="1">
        <v>1.5822393822393821</v>
      </c>
      <c r="F78" s="1"/>
      <c r="G78" s="1"/>
      <c r="H78" s="1"/>
    </row>
    <row r="79" spans="1:8" x14ac:dyDescent="0.25">
      <c r="A79" t="s">
        <v>15</v>
      </c>
      <c r="B79" s="1">
        <v>0.98890186915887834</v>
      </c>
      <c r="C79" s="1">
        <v>0.82294700058241121</v>
      </c>
      <c r="D79" s="1">
        <v>1.1292134831460672</v>
      </c>
      <c r="E79" s="1">
        <v>1.3930501930501933</v>
      </c>
      <c r="F79" s="1"/>
      <c r="G79" s="1"/>
      <c r="H79" s="1"/>
    </row>
    <row r="80" spans="1:8" x14ac:dyDescent="0.25">
      <c r="A80" t="s">
        <v>17</v>
      </c>
      <c r="B80" s="1">
        <v>0.88726635514018692</v>
      </c>
      <c r="C80" s="1">
        <v>0.7929490766648013</v>
      </c>
      <c r="D80" s="1">
        <v>0.92696629213483139</v>
      </c>
      <c r="E80" s="1">
        <v>1.6177606177606179</v>
      </c>
      <c r="F80" s="1"/>
      <c r="G80" s="1"/>
      <c r="H80" s="1"/>
    </row>
    <row r="81" spans="1:8" x14ac:dyDescent="0.25">
      <c r="A81" t="s">
        <v>19</v>
      </c>
      <c r="B81" s="1">
        <v>1.2342289719626167</v>
      </c>
      <c r="C81" s="1">
        <v>0.67909143855562026</v>
      </c>
      <c r="D81" s="1">
        <v>1.1591760299625467</v>
      </c>
      <c r="E81" s="1">
        <v>1.3142857142857145</v>
      </c>
      <c r="F81" s="1"/>
      <c r="G81" s="1"/>
      <c r="H81" s="1"/>
    </row>
    <row r="82" spans="1:8" x14ac:dyDescent="0.25">
      <c r="A82" t="s">
        <v>21</v>
      </c>
      <c r="B82" s="1">
        <v>1.2003504672897196</v>
      </c>
      <c r="C82" s="1">
        <v>0.86167960479887096</v>
      </c>
      <c r="D82" s="1">
        <v>0.92322097378277146</v>
      </c>
      <c r="E82" s="1">
        <v>1.6169884169884172</v>
      </c>
      <c r="F82" s="1"/>
      <c r="G82" s="1"/>
      <c r="H82" s="1"/>
    </row>
    <row r="83" spans="1:8" x14ac:dyDescent="0.25">
      <c r="A83" t="s">
        <v>23</v>
      </c>
      <c r="B83" s="1">
        <v>1.2710280373831775</v>
      </c>
      <c r="C83" s="1">
        <v>0.92079207920792083</v>
      </c>
      <c r="D83" s="1">
        <v>0.88764044943820219</v>
      </c>
      <c r="E83" s="1">
        <v>1.2509652509652509</v>
      </c>
      <c r="F83" s="1"/>
      <c r="G83" s="1"/>
      <c r="H83" s="1"/>
    </row>
    <row r="84" spans="1:8" x14ac:dyDescent="0.25">
      <c r="A84" t="s">
        <v>25</v>
      </c>
      <c r="B84" s="1">
        <v>1.0928738317757007</v>
      </c>
      <c r="C84" s="1">
        <v>1.3882063882063882</v>
      </c>
      <c r="D84" s="1">
        <v>0.91947565543071164</v>
      </c>
      <c r="E84" s="1">
        <v>1.3637065637065637</v>
      </c>
      <c r="F84" s="1"/>
      <c r="G84" s="1"/>
      <c r="H84" s="1"/>
    </row>
    <row r="85" spans="1:8" x14ac:dyDescent="0.25">
      <c r="A85" t="s">
        <v>27</v>
      </c>
      <c r="B85" s="1">
        <v>1.0408878504672896</v>
      </c>
      <c r="C85" s="1">
        <v>0.85730926033779842</v>
      </c>
      <c r="D85" s="1">
        <v>0.99531835205992503</v>
      </c>
      <c r="E85" s="1">
        <v>1.1191505791505794</v>
      </c>
      <c r="F85" s="1"/>
      <c r="G85" s="1"/>
      <c r="H85" s="1"/>
    </row>
    <row r="86" spans="1:8" x14ac:dyDescent="0.25">
      <c r="A86" t="s">
        <v>29</v>
      </c>
      <c r="B86" s="1">
        <v>0.95969626168224276</v>
      </c>
      <c r="C86" s="1">
        <v>0.99999999999999978</v>
      </c>
      <c r="D86" s="1">
        <v>0.92134831460674149</v>
      </c>
      <c r="E86" s="1">
        <v>1.2741312741312742</v>
      </c>
      <c r="F86" s="1"/>
      <c r="G86" s="1"/>
      <c r="H86" s="1"/>
    </row>
    <row r="87" spans="1:8" x14ac:dyDescent="0.25">
      <c r="A87" t="s">
        <v>98</v>
      </c>
      <c r="B87" s="1">
        <v>0.85689252336448596</v>
      </c>
      <c r="C87" s="1">
        <v>1.0133954571927779</v>
      </c>
      <c r="D87" s="1">
        <v>1.1750936329588015</v>
      </c>
      <c r="E87" s="1">
        <v>1.1181467181467182</v>
      </c>
      <c r="F87" s="1"/>
      <c r="G87" s="1"/>
      <c r="H87" s="1"/>
    </row>
    <row r="88" spans="1:8" x14ac:dyDescent="0.25">
      <c r="A88" t="s">
        <v>33</v>
      </c>
      <c r="B88" s="1">
        <v>1.0379672897196262</v>
      </c>
      <c r="C88" s="1">
        <v>1.1115044247787611</v>
      </c>
      <c r="D88" s="1">
        <v>1.2602996254681649</v>
      </c>
      <c r="E88" s="1">
        <v>1.3637065637065637</v>
      </c>
      <c r="F88" s="1"/>
      <c r="G88" s="1"/>
      <c r="H88" s="1"/>
    </row>
    <row r="89" spans="1:8" x14ac:dyDescent="0.25">
      <c r="A89" t="s">
        <v>35</v>
      </c>
      <c r="B89" s="1">
        <v>1.2178738317757007</v>
      </c>
      <c r="C89" s="1">
        <v>1.0355270821199767</v>
      </c>
      <c r="D89" s="1">
        <v>1.4700374531835203</v>
      </c>
      <c r="E89" s="1">
        <v>1.0200772200772203</v>
      </c>
      <c r="F89" s="1"/>
      <c r="G89" s="1"/>
      <c r="H89" s="1"/>
    </row>
    <row r="90" spans="1:8" x14ac:dyDescent="0.25">
      <c r="A90" t="s">
        <v>37</v>
      </c>
      <c r="B90" s="1">
        <v>1.0064252336448596</v>
      </c>
      <c r="C90" s="1">
        <v>1.0164543524416136</v>
      </c>
      <c r="D90" s="1">
        <v>1.5346441947565541</v>
      </c>
      <c r="E90" s="1">
        <v>1.3081081081081081</v>
      </c>
      <c r="F90" s="1"/>
      <c r="G90" s="1"/>
      <c r="H90" s="1"/>
    </row>
    <row r="91" spans="1:8" x14ac:dyDescent="0.25">
      <c r="C91" s="1"/>
      <c r="D91" s="1"/>
      <c r="E91" s="1"/>
      <c r="F91" s="1"/>
      <c r="G91" s="1"/>
      <c r="H91" s="1"/>
    </row>
  </sheetData>
  <mergeCells count="14">
    <mergeCell ref="A5:C5"/>
    <mergeCell ref="B6:C6"/>
    <mergeCell ref="AM7:AO7"/>
    <mergeCell ref="R6:U6"/>
    <mergeCell ref="S7:U7"/>
    <mergeCell ref="AL5:AT5"/>
    <mergeCell ref="AL6:AT6"/>
    <mergeCell ref="I7:K7"/>
    <mergeCell ref="H6:K6"/>
    <mergeCell ref="H5:P5"/>
    <mergeCell ref="R5:Z5"/>
    <mergeCell ref="AB5:AJ5"/>
    <mergeCell ref="AC7:AE7"/>
    <mergeCell ref="AB6:A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ELISA</vt:lpstr>
      <vt:lpstr>MTS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2018-11-15T13:52:09Z</dcterms:modified>
</cp:coreProperties>
</file>