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Projects\Nutrient Acquisition Strategies\Project Data\qPCR\"/>
    </mc:Choice>
  </mc:AlternateContent>
  <xr:revisionPtr revIDLastSave="0" documentId="13_ncr:1_{DB9B35F1-A211-4FE9-AC50-A1D6BE92D53C}" xr6:coauthVersionLast="36" xr6:coauthVersionMax="46" xr10:uidLastSave="{00000000-0000-0000-0000-000000000000}"/>
  <bookViews>
    <workbookView xWindow="-120" yWindow="-120" windowWidth="20730" windowHeight="11160" activeTab="1" xr2:uid="{6E9BC817-33DC-4983-9CAA-CC7851381BCB}"/>
  </bookViews>
  <sheets>
    <sheet name="Raw Ct" sheetId="1" r:id="rId1"/>
    <sheet name="averaged Ct - qPCR duplicates" sheetId="2" r:id="rId2"/>
    <sheet name="primer efficienc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4" i="2" l="1"/>
  <c r="V14" i="2"/>
  <c r="U14" i="2"/>
  <c r="T14" i="2"/>
  <c r="W13" i="2"/>
  <c r="V13" i="2"/>
  <c r="U13" i="2"/>
  <c r="T13" i="2"/>
  <c r="W12" i="2"/>
  <c r="V12" i="2"/>
  <c r="U12" i="2"/>
  <c r="T12" i="2"/>
  <c r="W11" i="2"/>
  <c r="V11" i="2"/>
  <c r="U11" i="2"/>
  <c r="T11" i="2"/>
  <c r="W10" i="2"/>
  <c r="V10" i="2"/>
  <c r="U10" i="2"/>
  <c r="T10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2" i="2"/>
  <c r="R14" i="2"/>
  <c r="Q14" i="2"/>
  <c r="R13" i="2"/>
  <c r="Q13" i="2"/>
  <c r="R12" i="2"/>
  <c r="Q12" i="2"/>
  <c r="R11" i="2"/>
  <c r="Q11" i="2"/>
  <c r="R10" i="2"/>
  <c r="Q10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2" i="2"/>
  <c r="F3" i="2"/>
  <c r="F4" i="2"/>
  <c r="F5" i="2"/>
  <c r="F6" i="2"/>
  <c r="G6" i="2" s="1"/>
  <c r="F7" i="2"/>
  <c r="F8" i="2"/>
  <c r="F9" i="2"/>
  <c r="F10" i="2"/>
  <c r="G10" i="2" s="1"/>
  <c r="F11" i="2"/>
  <c r="F12" i="2"/>
  <c r="F13" i="2"/>
  <c r="F14" i="2"/>
  <c r="G14" i="2" s="1"/>
  <c r="F15" i="2"/>
  <c r="F16" i="2"/>
  <c r="F17" i="2"/>
  <c r="F18" i="2"/>
  <c r="G18" i="2" s="1"/>
  <c r="F19" i="2"/>
  <c r="F20" i="2"/>
  <c r="F21" i="2"/>
  <c r="F22" i="2"/>
  <c r="G22" i="2" s="1"/>
  <c r="F23" i="2"/>
  <c r="F24" i="2"/>
  <c r="F25" i="2"/>
  <c r="F26" i="2"/>
  <c r="G26" i="2" s="1"/>
  <c r="F27" i="2"/>
  <c r="F28" i="2"/>
  <c r="F29" i="2"/>
  <c r="F30" i="2"/>
  <c r="G30" i="2" s="1"/>
  <c r="F31" i="2"/>
  <c r="F32" i="2"/>
  <c r="F33" i="2"/>
  <c r="F34" i="2"/>
  <c r="G34" i="2" s="1"/>
  <c r="F35" i="2"/>
  <c r="F36" i="2"/>
  <c r="F37" i="2"/>
  <c r="F38" i="2"/>
  <c r="G38" i="2" s="1"/>
  <c r="F39" i="2"/>
  <c r="F40" i="2"/>
  <c r="F41" i="2"/>
  <c r="F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2" i="2"/>
  <c r="G3" i="2"/>
  <c r="K3" i="2" s="1"/>
  <c r="L3" i="2" s="1"/>
  <c r="G4" i="2"/>
  <c r="K4" i="2" s="1"/>
  <c r="G5" i="2"/>
  <c r="K5" i="2" s="1"/>
  <c r="L5" i="2" s="1"/>
  <c r="G7" i="2"/>
  <c r="K7" i="2" s="1"/>
  <c r="L7" i="2" s="1"/>
  <c r="G8" i="2"/>
  <c r="K8" i="2" s="1"/>
  <c r="G9" i="2"/>
  <c r="K9" i="2" s="1"/>
  <c r="L9" i="2" s="1"/>
  <c r="G11" i="2"/>
  <c r="K11" i="2" s="1"/>
  <c r="L11" i="2" s="1"/>
  <c r="G12" i="2"/>
  <c r="K12" i="2" s="1"/>
  <c r="G13" i="2"/>
  <c r="K13" i="2" s="1"/>
  <c r="L13" i="2" s="1"/>
  <c r="G15" i="2"/>
  <c r="K15" i="2" s="1"/>
  <c r="L15" i="2" s="1"/>
  <c r="G16" i="2"/>
  <c r="K16" i="2" s="1"/>
  <c r="G17" i="2"/>
  <c r="K17" i="2" s="1"/>
  <c r="L17" i="2" s="1"/>
  <c r="G19" i="2"/>
  <c r="K19" i="2" s="1"/>
  <c r="L19" i="2" s="1"/>
  <c r="G20" i="2"/>
  <c r="K20" i="2" s="1"/>
  <c r="G21" i="2"/>
  <c r="K21" i="2" s="1"/>
  <c r="L21" i="2" s="1"/>
  <c r="G23" i="2"/>
  <c r="K23" i="2" s="1"/>
  <c r="L23" i="2" s="1"/>
  <c r="G24" i="2"/>
  <c r="K24" i="2" s="1"/>
  <c r="G25" i="2"/>
  <c r="K25" i="2" s="1"/>
  <c r="L25" i="2" s="1"/>
  <c r="G27" i="2"/>
  <c r="K27" i="2" s="1"/>
  <c r="L27" i="2" s="1"/>
  <c r="G28" i="2"/>
  <c r="K28" i="2" s="1"/>
  <c r="G29" i="2"/>
  <c r="K29" i="2" s="1"/>
  <c r="L29" i="2" s="1"/>
  <c r="G31" i="2"/>
  <c r="K31" i="2" s="1"/>
  <c r="L31" i="2" s="1"/>
  <c r="G32" i="2"/>
  <c r="K32" i="2" s="1"/>
  <c r="G33" i="2"/>
  <c r="K33" i="2" s="1"/>
  <c r="L33" i="2" s="1"/>
  <c r="G35" i="2"/>
  <c r="K35" i="2" s="1"/>
  <c r="L35" i="2" s="1"/>
  <c r="G36" i="2"/>
  <c r="K36" i="2" s="1"/>
  <c r="G37" i="2"/>
  <c r="K37" i="2" s="1"/>
  <c r="L37" i="2" s="1"/>
  <c r="G39" i="2"/>
  <c r="K39" i="2" s="1"/>
  <c r="L39" i="2" s="1"/>
  <c r="G40" i="2"/>
  <c r="K40" i="2" s="1"/>
  <c r="G41" i="2"/>
  <c r="K41" i="2" s="1"/>
  <c r="L41" i="2" s="1"/>
  <c r="G2" i="2"/>
  <c r="K2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2" i="2"/>
  <c r="C3" i="3"/>
  <c r="D3" i="3"/>
  <c r="B3" i="3"/>
  <c r="C83" i="2"/>
  <c r="B83" i="2"/>
  <c r="A83" i="2"/>
  <c r="C82" i="2"/>
  <c r="B82" i="2"/>
  <c r="A82" i="2"/>
  <c r="C81" i="2"/>
  <c r="B81" i="2"/>
  <c r="A81" i="2"/>
  <c r="C80" i="2"/>
  <c r="B80" i="2"/>
  <c r="A80" i="2"/>
  <c r="C79" i="2"/>
  <c r="B79" i="2"/>
  <c r="A79" i="2"/>
  <c r="C78" i="2"/>
  <c r="B78" i="2"/>
  <c r="A78" i="2"/>
  <c r="C77" i="2"/>
  <c r="B77" i="2"/>
  <c r="A77" i="2"/>
  <c r="C76" i="2"/>
  <c r="B76" i="2"/>
  <c r="A76" i="2"/>
  <c r="C75" i="2"/>
  <c r="B75" i="2"/>
  <c r="A75" i="2"/>
  <c r="C74" i="2"/>
  <c r="B74" i="2"/>
  <c r="A74" i="2"/>
  <c r="C73" i="2"/>
  <c r="B73" i="2"/>
  <c r="A73" i="2"/>
  <c r="C72" i="2"/>
  <c r="B72" i="2"/>
  <c r="A72" i="2"/>
  <c r="C71" i="2"/>
  <c r="B71" i="2"/>
  <c r="A71" i="2"/>
  <c r="C70" i="2"/>
  <c r="B70" i="2"/>
  <c r="A70" i="2"/>
  <c r="C69" i="2"/>
  <c r="B69" i="2"/>
  <c r="A69" i="2"/>
  <c r="C68" i="2"/>
  <c r="B68" i="2"/>
  <c r="A68" i="2"/>
  <c r="C67" i="2"/>
  <c r="B67" i="2"/>
  <c r="A67" i="2"/>
  <c r="C66" i="2"/>
  <c r="B66" i="2"/>
  <c r="A66" i="2"/>
  <c r="C65" i="2"/>
  <c r="B65" i="2"/>
  <c r="A65" i="2"/>
  <c r="C64" i="2"/>
  <c r="B64" i="2"/>
  <c r="A64" i="2"/>
  <c r="C63" i="2"/>
  <c r="B63" i="2"/>
  <c r="A63" i="2"/>
  <c r="C62" i="2"/>
  <c r="B62" i="2"/>
  <c r="A62" i="2"/>
  <c r="C61" i="2"/>
  <c r="B61" i="2"/>
  <c r="A61" i="2"/>
  <c r="C60" i="2"/>
  <c r="B60" i="2"/>
  <c r="A60" i="2"/>
  <c r="C59" i="2"/>
  <c r="B59" i="2"/>
  <c r="A59" i="2"/>
  <c r="C58" i="2"/>
  <c r="B58" i="2"/>
  <c r="A58" i="2"/>
  <c r="C57" i="2"/>
  <c r="B57" i="2"/>
  <c r="A57" i="2"/>
  <c r="C56" i="2"/>
  <c r="B56" i="2"/>
  <c r="A56" i="2"/>
  <c r="C55" i="2"/>
  <c r="B55" i="2"/>
  <c r="A55" i="2"/>
  <c r="C54" i="2"/>
  <c r="B54" i="2"/>
  <c r="A54" i="2"/>
  <c r="C53" i="2"/>
  <c r="B53" i="2"/>
  <c r="A53" i="2"/>
  <c r="C52" i="2"/>
  <c r="B52" i="2"/>
  <c r="A52" i="2"/>
  <c r="C51" i="2"/>
  <c r="B51" i="2"/>
  <c r="A51" i="2"/>
  <c r="C50" i="2"/>
  <c r="B50" i="2"/>
  <c r="A50" i="2"/>
  <c r="C49" i="2"/>
  <c r="B49" i="2"/>
  <c r="A49" i="2"/>
  <c r="C48" i="2"/>
  <c r="B48" i="2"/>
  <c r="A48" i="2"/>
  <c r="C47" i="2"/>
  <c r="B47" i="2"/>
  <c r="A47" i="2"/>
  <c r="C46" i="2"/>
  <c r="B46" i="2"/>
  <c r="A46" i="2"/>
  <c r="C45" i="2"/>
  <c r="B45" i="2"/>
  <c r="A45" i="2"/>
  <c r="C44" i="2"/>
  <c r="B44" i="2"/>
  <c r="A44" i="2"/>
  <c r="E5" i="2"/>
  <c r="H5" i="2"/>
  <c r="E6" i="2"/>
  <c r="H6" i="2"/>
  <c r="E7" i="2"/>
  <c r="H7" i="2"/>
  <c r="E8" i="2"/>
  <c r="H8" i="2"/>
  <c r="E9" i="2"/>
  <c r="H9" i="2"/>
  <c r="E10" i="2"/>
  <c r="H10" i="2"/>
  <c r="E11" i="2"/>
  <c r="H11" i="2"/>
  <c r="E12" i="2"/>
  <c r="H12" i="2"/>
  <c r="E13" i="2"/>
  <c r="H13" i="2"/>
  <c r="E14" i="2"/>
  <c r="H14" i="2"/>
  <c r="E15" i="2"/>
  <c r="H15" i="2"/>
  <c r="E16" i="2"/>
  <c r="H16" i="2"/>
  <c r="E17" i="2"/>
  <c r="H17" i="2"/>
  <c r="E18" i="2"/>
  <c r="H18" i="2"/>
  <c r="E19" i="2"/>
  <c r="H19" i="2"/>
  <c r="E20" i="2"/>
  <c r="H20" i="2"/>
  <c r="E21" i="2"/>
  <c r="H21" i="2"/>
  <c r="E22" i="2"/>
  <c r="H22" i="2"/>
  <c r="E23" i="2"/>
  <c r="H23" i="2"/>
  <c r="E24" i="2"/>
  <c r="H24" i="2"/>
  <c r="E25" i="2"/>
  <c r="H25" i="2"/>
  <c r="E26" i="2"/>
  <c r="H26" i="2"/>
  <c r="E27" i="2"/>
  <c r="H27" i="2"/>
  <c r="E28" i="2"/>
  <c r="H28" i="2"/>
  <c r="E29" i="2"/>
  <c r="H29" i="2"/>
  <c r="E30" i="2"/>
  <c r="H30" i="2"/>
  <c r="E31" i="2"/>
  <c r="H31" i="2"/>
  <c r="E32" i="2"/>
  <c r="H32" i="2"/>
  <c r="E33" i="2"/>
  <c r="H33" i="2"/>
  <c r="E34" i="2"/>
  <c r="H34" i="2"/>
  <c r="E35" i="2"/>
  <c r="H35" i="2"/>
  <c r="E36" i="2"/>
  <c r="H36" i="2"/>
  <c r="E37" i="2"/>
  <c r="H37" i="2"/>
  <c r="E38" i="2"/>
  <c r="H38" i="2"/>
  <c r="E39" i="2"/>
  <c r="H39" i="2"/>
  <c r="E40" i="2"/>
  <c r="H40" i="2"/>
  <c r="E41" i="2"/>
  <c r="H41" i="2"/>
  <c r="B27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E4" i="2"/>
  <c r="H4" i="2"/>
  <c r="E3" i="2"/>
  <c r="H3" i="2"/>
  <c r="B3" i="2"/>
  <c r="A4" i="2"/>
  <c r="A3" i="2"/>
  <c r="A2" i="2"/>
  <c r="E2" i="2"/>
  <c r="T2" i="2" s="1"/>
  <c r="H2" i="2"/>
  <c r="B2" i="2"/>
  <c r="K34" i="2" l="1"/>
  <c r="K18" i="2"/>
  <c r="K6" i="2"/>
  <c r="K38" i="2"/>
  <c r="L38" i="2" s="1"/>
  <c r="K30" i="2"/>
  <c r="K22" i="2"/>
  <c r="K10" i="2"/>
  <c r="L10" i="2" s="1"/>
  <c r="O12" i="2" s="1"/>
  <c r="K26" i="2"/>
  <c r="L26" i="2" s="1"/>
  <c r="P11" i="2" s="1"/>
  <c r="K14" i="2"/>
  <c r="L34" i="2"/>
  <c r="L30" i="2"/>
  <c r="L22" i="2"/>
  <c r="L18" i="2"/>
  <c r="L14" i="2"/>
  <c r="L6" i="2"/>
  <c r="L40" i="2"/>
  <c r="L36" i="2"/>
  <c r="L32" i="2"/>
  <c r="L28" i="2"/>
  <c r="L24" i="2"/>
  <c r="L20" i="2"/>
  <c r="L16" i="2"/>
  <c r="L12" i="2"/>
  <c r="L8" i="2"/>
  <c r="L4" i="2"/>
  <c r="L2" i="2"/>
  <c r="S2" i="2"/>
  <c r="U2" i="2"/>
  <c r="O10" i="2" l="1"/>
  <c r="P12" i="2"/>
  <c r="O14" i="2"/>
  <c r="P13" i="2"/>
  <c r="O13" i="2"/>
  <c r="O11" i="2"/>
  <c r="P10" i="2"/>
  <c r="P14" i="2"/>
</calcChain>
</file>

<file path=xl/sharedStrings.xml><?xml version="1.0" encoding="utf-8"?>
<sst xmlns="http://schemas.openxmlformats.org/spreadsheetml/2006/main" count="142" uniqueCount="64">
  <si>
    <t>Sample Name</t>
  </si>
  <si>
    <t>ald</t>
  </si>
  <si>
    <t>rpoD</t>
  </si>
  <si>
    <t>recA</t>
  </si>
  <si>
    <t>C01-1</t>
  </si>
  <si>
    <t>C01-2</t>
  </si>
  <si>
    <t>C02-1</t>
  </si>
  <si>
    <t>C02-2</t>
  </si>
  <si>
    <t>E01-1</t>
  </si>
  <si>
    <t>E01-2</t>
  </si>
  <si>
    <t>E02-1</t>
  </si>
  <si>
    <t>E02-2</t>
  </si>
  <si>
    <t>C11-1</t>
  </si>
  <si>
    <t>C11-2</t>
  </si>
  <si>
    <t>C12-1</t>
  </si>
  <si>
    <t>C12-2</t>
  </si>
  <si>
    <t>E11-1</t>
  </si>
  <si>
    <t>E11-2</t>
  </si>
  <si>
    <t>E12-1</t>
  </si>
  <si>
    <t>E12-2</t>
  </si>
  <si>
    <t>C21-1</t>
  </si>
  <si>
    <t>C21-2</t>
  </si>
  <si>
    <t>C22-1</t>
  </si>
  <si>
    <t>C22-2</t>
  </si>
  <si>
    <t>E21-1</t>
  </si>
  <si>
    <t>E21-2</t>
  </si>
  <si>
    <t>E22-1</t>
  </si>
  <si>
    <t>E22-2</t>
  </si>
  <si>
    <t>C31-1</t>
  </si>
  <si>
    <t>C31-2</t>
  </si>
  <si>
    <t>C32-1</t>
  </si>
  <si>
    <t>C32-2</t>
  </si>
  <si>
    <t>E31-1</t>
  </si>
  <si>
    <t>E31-2</t>
  </si>
  <si>
    <t>E32-1</t>
  </si>
  <si>
    <t>E32-2</t>
  </si>
  <si>
    <t>C41-1</t>
  </si>
  <si>
    <t>C41-2</t>
  </si>
  <si>
    <t>C42-1</t>
  </si>
  <si>
    <t>C42-2</t>
  </si>
  <si>
    <t>E41-1</t>
  </si>
  <si>
    <t>E41-2</t>
  </si>
  <si>
    <t>E42-1</t>
  </si>
  <si>
    <t>E42-2</t>
  </si>
  <si>
    <t>stdev recA</t>
  </si>
  <si>
    <t>stdev rpoD</t>
  </si>
  <si>
    <t>%</t>
  </si>
  <si>
    <t>efficiency</t>
  </si>
  <si>
    <t>Control average Ct, T0</t>
  </si>
  <si>
    <t>∆Ct rpoD</t>
  </si>
  <si>
    <t>∆Ct recA</t>
  </si>
  <si>
    <t>∆Ct ald</t>
  </si>
  <si>
    <t>RQ ald</t>
  </si>
  <si>
    <t>RQ recA</t>
  </si>
  <si>
    <t>RQ rpoD</t>
  </si>
  <si>
    <t>stdev ald from qPCR duplicates</t>
  </si>
  <si>
    <t>primer efficiency</t>
  </si>
  <si>
    <t>Mean RQ ref genes</t>
  </si>
  <si>
    <t>Relative gene expression</t>
  </si>
  <si>
    <t>Time</t>
  </si>
  <si>
    <t>Control</t>
  </si>
  <si>
    <t>Exp</t>
  </si>
  <si>
    <t>log2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</si>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</sst>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Transcript levels of ald in</a:t>
            </a:r>
            <a:r>
              <a:rPr lang="en-NZ" baseline="0"/>
              <a:t> Alteromonas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'averaged Ct - qPCR duplicates'!$O$9</c:f>
              <c:strCache>
                <c:ptCount val="1"/>
                <c:pt idx="0">
                  <c:v>Control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'averaged Ct - qPCR duplicates'!$N$10:$N$14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2.5</c:v>
                </c:pt>
                <c:pt idx="3">
                  <c:v>5</c:v>
                </c:pt>
                <c:pt idx="4">
                  <c:v>10</c:v>
                </c:pt>
              </c:numCache>
            </c:numRef>
          </c:xVal>
          <c:yVal>
            <c:numRef>
              <c:f>'averaged Ct - qPCR duplicates'!$O$10:$O$14</c:f>
              <c:numCache>
                <c:formatCode>0.000</c:formatCode>
                <c:ptCount val="5"/>
                <c:pt idx="0">
                  <c:v>1.0058945395071648</c:v>
                </c:pt>
                <c:pt idx="1">
                  <c:v>1.2032219649281597</c:v>
                </c:pt>
                <c:pt idx="2">
                  <c:v>1.2943562379833069</c:v>
                </c:pt>
                <c:pt idx="3">
                  <c:v>1.6936701217678403</c:v>
                </c:pt>
                <c:pt idx="4">
                  <c:v>0.88014956304643843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2C-46CC-81CA-25B1145DB8A2}"/>
            </c:ext>
          </c:extLst>
        </c:ser>
        <c:ser>
          <c:idx val="1"/>
          <c:order val="1"/>
          <c:tx>
            <c:strRef>
              <c:f>'averaged Ct - qPCR duplicates'!$P$9</c:f>
              <c:strCache>
                <c:ptCount val="1"/>
                <c:pt idx="0">
                  <c:v>Exp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'averaged Ct - qPCR duplicates'!$N$10:$N$14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2.5</c:v>
                </c:pt>
                <c:pt idx="3">
                  <c:v>5</c:v>
                </c:pt>
                <c:pt idx="4">
                  <c:v>10</c:v>
                </c:pt>
              </c:numCache>
            </c:numRef>
          </c:xVal>
          <c:yVal>
            <c:numRef>
              <c:f>'averaged Ct - qPCR duplicates'!$P$10:$P$14</c:f>
              <c:numCache>
                <c:formatCode>0.000</c:formatCode>
                <c:ptCount val="5"/>
                <c:pt idx="0">
                  <c:v>1.3538087667471481</c:v>
                </c:pt>
                <c:pt idx="1">
                  <c:v>3.2463662036404859</c:v>
                </c:pt>
                <c:pt idx="2">
                  <c:v>4.8397132587313694</c:v>
                </c:pt>
                <c:pt idx="3">
                  <c:v>5.0544157862816483</c:v>
                </c:pt>
                <c:pt idx="4">
                  <c:v>5.1079840953967253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2C-46CC-81CA-25B1145DB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062592"/>
        <c:axId val="482063248"/>
      </c:scatterChart>
      <c:valAx>
        <c:axId val="48206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063248"/>
        <c:crosses val="autoZero"/>
        <c:crossBetween val="midCat"/>
      </c:valAx>
      <c:valAx>
        <c:axId val="48206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062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85725</xdr:colOff>
      <xdr:row>14</xdr:row>
      <xdr:rowOff>176212</xdr:rowOff>
    </xdr:from>
    <xdr:to>
      <xdr:col>20</xdr:col>
      <xdr:colOff>295275</xdr:colOff>
      <xdr:row>29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24D506-4313-4575-8BB4-67653821D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CD6F-4894-4CD1-A3FB-E1AAAB47609D}">
  <dimension ref="A1:D81"/>
  <sheetViews>
    <sheetView workbookViewId="0">
      <selection activeCell="B33" sqref="B33"/>
    </sheetView>
  </sheetViews>
  <sheetFormatPr defaultRowHeight="15" x14ac:dyDescent="0.25"/>
  <cols>
    <col min="1" max="1" width="13.42578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C2">
        <v>24.605827331542969</v>
      </c>
      <c r="D2">
        <v>23.625423431396484</v>
      </c>
    </row>
    <row r="3" spans="1:4" x14ac:dyDescent="0.25">
      <c r="A3" t="s">
        <v>4</v>
      </c>
      <c r="B3">
        <v>24.15001106262207</v>
      </c>
      <c r="C3">
        <v>24.667627334594727</v>
      </c>
      <c r="D3">
        <v>23.491950988769531</v>
      </c>
    </row>
    <row r="4" spans="1:4" x14ac:dyDescent="0.25">
      <c r="A4" t="s">
        <v>5</v>
      </c>
      <c r="B4">
        <v>23.948471069335938</v>
      </c>
      <c r="C4">
        <v>24.807147979736328</v>
      </c>
      <c r="D4">
        <v>23.233894348144531</v>
      </c>
    </row>
    <row r="5" spans="1:4" x14ac:dyDescent="0.25">
      <c r="A5" t="s">
        <v>5</v>
      </c>
      <c r="B5">
        <v>23.833555221557617</v>
      </c>
      <c r="C5">
        <v>24.533252716064453</v>
      </c>
      <c r="D5">
        <v>23.343893051147461</v>
      </c>
    </row>
    <row r="6" spans="1:4" x14ac:dyDescent="0.25">
      <c r="A6" t="s">
        <v>6</v>
      </c>
      <c r="B6">
        <v>25.179275512695313</v>
      </c>
      <c r="C6">
        <v>25.009435653686523</v>
      </c>
      <c r="D6">
        <v>24.398466110229492</v>
      </c>
    </row>
    <row r="7" spans="1:4" x14ac:dyDescent="0.25">
      <c r="A7" t="s">
        <v>6</v>
      </c>
      <c r="B7">
        <v>25.152183532714844</v>
      </c>
      <c r="C7">
        <v>25.651010513305664</v>
      </c>
      <c r="D7">
        <v>24.492626190185547</v>
      </c>
    </row>
    <row r="8" spans="1:4" x14ac:dyDescent="0.25">
      <c r="A8" t="s">
        <v>7</v>
      </c>
      <c r="B8">
        <v>25.316066741943359</v>
      </c>
      <c r="C8">
        <v>25.383977890014648</v>
      </c>
      <c r="D8">
        <v>24.539482116699219</v>
      </c>
    </row>
    <row r="9" spans="1:4" x14ac:dyDescent="0.25">
      <c r="A9" t="s">
        <v>7</v>
      </c>
      <c r="B9">
        <v>25.33491325378418</v>
      </c>
      <c r="C9">
        <v>25.431241989135742</v>
      </c>
      <c r="D9">
        <v>24.402849197387695</v>
      </c>
    </row>
    <row r="10" spans="1:4" x14ac:dyDescent="0.25">
      <c r="A10" t="s">
        <v>12</v>
      </c>
      <c r="B10">
        <v>25.030363082885742</v>
      </c>
      <c r="C10">
        <v>26.692022323608398</v>
      </c>
      <c r="D10">
        <v>24.901178359985352</v>
      </c>
    </row>
    <row r="11" spans="1:4" x14ac:dyDescent="0.25">
      <c r="A11" t="s">
        <v>12</v>
      </c>
      <c r="B11">
        <v>25.231931686401367</v>
      </c>
      <c r="C11">
        <v>25.621002197265625</v>
      </c>
      <c r="D11">
        <v>24.764787673950195</v>
      </c>
    </row>
    <row r="12" spans="1:4" x14ac:dyDescent="0.25">
      <c r="A12" t="s">
        <v>13</v>
      </c>
      <c r="B12">
        <v>24.364156723022461</v>
      </c>
      <c r="C12">
        <v>24.821123123168945</v>
      </c>
      <c r="D12">
        <v>24.065567016601563</v>
      </c>
    </row>
    <row r="13" spans="1:4" x14ac:dyDescent="0.25">
      <c r="A13" t="s">
        <v>13</v>
      </c>
      <c r="B13">
        <v>24.796781539916992</v>
      </c>
      <c r="C13">
        <v>25.279756546020508</v>
      </c>
      <c r="D13">
        <v>24.417022705078125</v>
      </c>
    </row>
    <row r="14" spans="1:4" x14ac:dyDescent="0.25">
      <c r="A14" t="s">
        <v>14</v>
      </c>
      <c r="B14">
        <v>25.254167556762695</v>
      </c>
      <c r="C14">
        <v>25.222585678100586</v>
      </c>
      <c r="D14">
        <v>24.375951766967773</v>
      </c>
    </row>
    <row r="15" spans="1:4" x14ac:dyDescent="0.25">
      <c r="A15" t="s">
        <v>14</v>
      </c>
      <c r="B15">
        <v>24.845352172851563</v>
      </c>
      <c r="C15">
        <v>25.743412017822266</v>
      </c>
      <c r="D15">
        <v>24.437963485717773</v>
      </c>
    </row>
    <row r="16" spans="1:4" x14ac:dyDescent="0.25">
      <c r="A16" t="s">
        <v>15</v>
      </c>
      <c r="B16">
        <v>24.625911712646484</v>
      </c>
      <c r="C16">
        <v>24.920223236083984</v>
      </c>
      <c r="D16">
        <v>23.856231689453125</v>
      </c>
    </row>
    <row r="17" spans="1:4" x14ac:dyDescent="0.25">
      <c r="A17" t="s">
        <v>15</v>
      </c>
      <c r="B17">
        <v>24.537466049194336</v>
      </c>
      <c r="C17">
        <v>25.394437789916992</v>
      </c>
      <c r="D17">
        <v>24.264659881591797</v>
      </c>
    </row>
    <row r="18" spans="1:4" x14ac:dyDescent="0.25">
      <c r="A18" t="s">
        <v>20</v>
      </c>
      <c r="B18">
        <v>24.965984344482422</v>
      </c>
      <c r="C18">
        <v>25.080530166625977</v>
      </c>
      <c r="D18">
        <v>24.276523590087891</v>
      </c>
    </row>
    <row r="19" spans="1:4" x14ac:dyDescent="0.25">
      <c r="A19" t="s">
        <v>20</v>
      </c>
      <c r="B19">
        <v>24.850337982177734</v>
      </c>
      <c r="C19">
        <v>25.286483764648438</v>
      </c>
      <c r="D19">
        <v>24.368171691894531</v>
      </c>
    </row>
    <row r="20" spans="1:4" x14ac:dyDescent="0.25">
      <c r="A20" t="s">
        <v>21</v>
      </c>
      <c r="B20">
        <v>25.044717788696289</v>
      </c>
      <c r="C20">
        <v>25.505537033081055</v>
      </c>
      <c r="D20">
        <v>24.720638275146484</v>
      </c>
    </row>
    <row r="21" spans="1:4" x14ac:dyDescent="0.25">
      <c r="A21" t="s">
        <v>21</v>
      </c>
      <c r="B21">
        <v>24.813331604003906</v>
      </c>
      <c r="C21">
        <v>25.52313232421875</v>
      </c>
      <c r="D21">
        <v>24.481021881103516</v>
      </c>
    </row>
    <row r="22" spans="1:4" x14ac:dyDescent="0.25">
      <c r="A22" t="s">
        <v>22</v>
      </c>
      <c r="B22">
        <v>25.531152725219727</v>
      </c>
      <c r="C22">
        <v>26.658428192138672</v>
      </c>
      <c r="D22">
        <v>25.541238784790039</v>
      </c>
    </row>
    <row r="23" spans="1:4" x14ac:dyDescent="0.25">
      <c r="A23" t="s">
        <v>22</v>
      </c>
      <c r="B23">
        <v>25.383642196655273</v>
      </c>
      <c r="C23">
        <v>26.600793838500977</v>
      </c>
      <c r="D23">
        <v>25.086835861206055</v>
      </c>
    </row>
    <row r="24" spans="1:4" x14ac:dyDescent="0.25">
      <c r="A24" t="s">
        <v>23</v>
      </c>
      <c r="B24">
        <v>24.911346435546875</v>
      </c>
      <c r="C24">
        <v>25.48192024230957</v>
      </c>
      <c r="D24">
        <v>24.397151947021484</v>
      </c>
    </row>
    <row r="25" spans="1:4" x14ac:dyDescent="0.25">
      <c r="A25" t="s">
        <v>23</v>
      </c>
      <c r="B25">
        <v>24.80787467956543</v>
      </c>
      <c r="C25">
        <v>25.715662002563477</v>
      </c>
      <c r="D25">
        <v>24.650430679321289</v>
      </c>
    </row>
    <row r="26" spans="1:4" x14ac:dyDescent="0.25">
      <c r="A26" t="s">
        <v>28</v>
      </c>
      <c r="B26">
        <v>24.216606140136719</v>
      </c>
      <c r="C26">
        <v>25.087516784667969</v>
      </c>
      <c r="D26">
        <v>23.816911697387695</v>
      </c>
    </row>
    <row r="27" spans="1:4" x14ac:dyDescent="0.25">
      <c r="A27" t="s">
        <v>28</v>
      </c>
      <c r="B27">
        <v>24.00477409362793</v>
      </c>
      <c r="C27">
        <v>25.094512939453125</v>
      </c>
      <c r="D27">
        <v>23.644952774047852</v>
      </c>
    </row>
    <row r="28" spans="1:4" x14ac:dyDescent="0.25">
      <c r="A28" t="s">
        <v>29</v>
      </c>
      <c r="B28">
        <v>24.202541351318359</v>
      </c>
      <c r="C28">
        <v>24.395252227783203</v>
      </c>
      <c r="D28">
        <v>23.169126510620117</v>
      </c>
    </row>
    <row r="29" spans="1:4" x14ac:dyDescent="0.25">
      <c r="A29" t="s">
        <v>29</v>
      </c>
      <c r="B29">
        <v>23.329730987548828</v>
      </c>
      <c r="C29">
        <v>24.535024642944336</v>
      </c>
      <c r="D29">
        <v>22.936677932739258</v>
      </c>
    </row>
    <row r="30" spans="1:4" x14ac:dyDescent="0.25">
      <c r="A30" t="s">
        <v>30</v>
      </c>
      <c r="B30">
        <v>23.958314895629883</v>
      </c>
      <c r="C30">
        <v>25.080427169799805</v>
      </c>
      <c r="D30">
        <v>23.896282196044922</v>
      </c>
    </row>
    <row r="31" spans="1:4" x14ac:dyDescent="0.25">
      <c r="A31" t="s">
        <v>30</v>
      </c>
      <c r="B31">
        <v>24.33111572265625</v>
      </c>
      <c r="C31">
        <v>25.816953659057617</v>
      </c>
      <c r="D31">
        <v>24.127372741699219</v>
      </c>
    </row>
    <row r="32" spans="1:4" x14ac:dyDescent="0.25">
      <c r="A32" t="s">
        <v>31</v>
      </c>
      <c r="B32">
        <v>23.902992248535156</v>
      </c>
      <c r="C32">
        <v>25.030433654785156</v>
      </c>
      <c r="D32">
        <v>23.630550384521484</v>
      </c>
    </row>
    <row r="33" spans="1:4" x14ac:dyDescent="0.25">
      <c r="A33" t="s">
        <v>31</v>
      </c>
      <c r="B33">
        <v>21.996591567993164</v>
      </c>
      <c r="C33">
        <v>24.615108489990234</v>
      </c>
      <c r="D33">
        <v>23.94343376159668</v>
      </c>
    </row>
    <row r="34" spans="1:4" x14ac:dyDescent="0.25">
      <c r="A34" t="s">
        <v>36</v>
      </c>
      <c r="B34">
        <v>25.904844284057617</v>
      </c>
      <c r="C34">
        <v>25.943124771118164</v>
      </c>
      <c r="D34">
        <v>24.497032165527344</v>
      </c>
    </row>
    <row r="35" spans="1:4" x14ac:dyDescent="0.25">
      <c r="A35" t="s">
        <v>36</v>
      </c>
      <c r="B35">
        <v>25.852867126464844</v>
      </c>
      <c r="C35">
        <v>25.880880355834961</v>
      </c>
      <c r="D35">
        <v>24.672185897827148</v>
      </c>
    </row>
    <row r="36" spans="1:4" x14ac:dyDescent="0.25">
      <c r="A36" t="s">
        <v>37</v>
      </c>
      <c r="B36">
        <v>25.368606567382813</v>
      </c>
      <c r="C36">
        <v>25.070602416992188</v>
      </c>
    </row>
    <row r="37" spans="1:4" x14ac:dyDescent="0.25">
      <c r="A37" t="s">
        <v>37</v>
      </c>
      <c r="B37">
        <v>25.160593032836914</v>
      </c>
      <c r="C37">
        <v>25.092306137084961</v>
      </c>
      <c r="D37">
        <v>24.951866149902344</v>
      </c>
    </row>
    <row r="38" spans="1:4" x14ac:dyDescent="0.25">
      <c r="A38" t="s">
        <v>38</v>
      </c>
      <c r="B38">
        <v>25.60980224609375</v>
      </c>
      <c r="C38">
        <v>25.639135360717773</v>
      </c>
      <c r="D38">
        <v>24.3046875</v>
      </c>
    </row>
    <row r="39" spans="1:4" x14ac:dyDescent="0.25">
      <c r="A39" t="s">
        <v>38</v>
      </c>
      <c r="B39">
        <v>25.344364166259766</v>
      </c>
      <c r="C39">
        <v>25.557111740112305</v>
      </c>
      <c r="D39">
        <v>24.288576126098633</v>
      </c>
    </row>
    <row r="40" spans="1:4" x14ac:dyDescent="0.25">
      <c r="A40" t="s">
        <v>39</v>
      </c>
      <c r="B40">
        <v>25.498258590698242</v>
      </c>
      <c r="C40">
        <v>25.572586059570313</v>
      </c>
    </row>
    <row r="41" spans="1:4" x14ac:dyDescent="0.25">
      <c r="A41" t="s">
        <v>39</v>
      </c>
      <c r="B41">
        <v>25.822319030761719</v>
      </c>
      <c r="C41">
        <v>25.61186408996582</v>
      </c>
      <c r="D41">
        <v>25.360279083251953</v>
      </c>
    </row>
    <row r="42" spans="1:4" x14ac:dyDescent="0.25">
      <c r="A42" t="s">
        <v>8</v>
      </c>
      <c r="B42">
        <v>23.760162353515625</v>
      </c>
      <c r="C42">
        <v>24.81964111328125</v>
      </c>
      <c r="D42">
        <v>23.791196823120117</v>
      </c>
    </row>
    <row r="43" spans="1:4" x14ac:dyDescent="0.25">
      <c r="A43" t="s">
        <v>8</v>
      </c>
      <c r="B43">
        <v>24.109703063964844</v>
      </c>
      <c r="C43">
        <v>24.985055923461914</v>
      </c>
      <c r="D43">
        <v>24.194473266601563</v>
      </c>
    </row>
    <row r="44" spans="1:4" x14ac:dyDescent="0.25">
      <c r="A44" t="s">
        <v>9</v>
      </c>
      <c r="C44">
        <v>24.788705825805664</v>
      </c>
      <c r="D44">
        <v>24.003398895263672</v>
      </c>
    </row>
    <row r="45" spans="1:4" x14ac:dyDescent="0.25">
      <c r="A45" t="s">
        <v>9</v>
      </c>
      <c r="B45">
        <v>23.992254257202148</v>
      </c>
      <c r="C45">
        <v>24.884172439575195</v>
      </c>
      <c r="D45">
        <v>23.935338973999023</v>
      </c>
    </row>
    <row r="46" spans="1:4" x14ac:dyDescent="0.25">
      <c r="A46" t="s">
        <v>10</v>
      </c>
      <c r="B46">
        <v>23.704809188842773</v>
      </c>
      <c r="C46">
        <v>24.59547233581543</v>
      </c>
      <c r="D46">
        <v>23.431097030639648</v>
      </c>
    </row>
    <row r="47" spans="1:4" x14ac:dyDescent="0.25">
      <c r="A47" t="s">
        <v>10</v>
      </c>
      <c r="B47">
        <v>24.056070327758789</v>
      </c>
      <c r="C47">
        <v>24.679903030395508</v>
      </c>
      <c r="D47">
        <v>23.44816780090332</v>
      </c>
    </row>
    <row r="48" spans="1:4" x14ac:dyDescent="0.25">
      <c r="A48" t="s">
        <v>11</v>
      </c>
      <c r="B48">
        <v>24.968341827392578</v>
      </c>
      <c r="C48">
        <v>25.514705657958984</v>
      </c>
      <c r="D48">
        <v>24.630817413330078</v>
      </c>
    </row>
    <row r="49" spans="1:4" x14ac:dyDescent="0.25">
      <c r="A49" t="s">
        <v>11</v>
      </c>
      <c r="B49">
        <v>25.170635223388672</v>
      </c>
      <c r="C49">
        <v>25.817472457885742</v>
      </c>
      <c r="D49">
        <v>24.633543014526367</v>
      </c>
    </row>
    <row r="50" spans="1:4" x14ac:dyDescent="0.25">
      <c r="A50" t="s">
        <v>16</v>
      </c>
      <c r="B50">
        <v>23.622280120849609</v>
      </c>
      <c r="C50">
        <v>25.580173492431641</v>
      </c>
      <c r="D50">
        <v>25.029695510864258</v>
      </c>
    </row>
    <row r="51" spans="1:4" x14ac:dyDescent="0.25">
      <c r="A51" t="s">
        <v>16</v>
      </c>
      <c r="B51">
        <v>23.402603149414063</v>
      </c>
      <c r="C51">
        <v>25.80145263671875</v>
      </c>
      <c r="D51">
        <v>24.816591262817383</v>
      </c>
    </row>
    <row r="52" spans="1:4" x14ac:dyDescent="0.25">
      <c r="A52" t="s">
        <v>17</v>
      </c>
      <c r="B52">
        <v>23.507156372070313</v>
      </c>
      <c r="C52">
        <v>25.429008483886719</v>
      </c>
      <c r="D52">
        <v>24.751165390014648</v>
      </c>
    </row>
    <row r="53" spans="1:4" x14ac:dyDescent="0.25">
      <c r="A53" t="s">
        <v>17</v>
      </c>
      <c r="B53">
        <v>23.160093307495117</v>
      </c>
      <c r="C53">
        <v>25.447593688964844</v>
      </c>
      <c r="D53">
        <v>24.579927444458008</v>
      </c>
    </row>
    <row r="54" spans="1:4" x14ac:dyDescent="0.25">
      <c r="A54" t="s">
        <v>18</v>
      </c>
      <c r="C54">
        <v>25.720842361450195</v>
      </c>
      <c r="D54">
        <v>23.655008316040039</v>
      </c>
    </row>
    <row r="55" spans="1:4" x14ac:dyDescent="0.25">
      <c r="A55" t="s">
        <v>18</v>
      </c>
      <c r="B55">
        <v>23.064241409301758</v>
      </c>
      <c r="C55">
        <v>25.180418014526367</v>
      </c>
      <c r="D55">
        <v>24.037857055664063</v>
      </c>
    </row>
    <row r="56" spans="1:4" x14ac:dyDescent="0.25">
      <c r="A56" t="s">
        <v>19</v>
      </c>
      <c r="B56">
        <v>22.878047943115234</v>
      </c>
      <c r="C56">
        <v>24.598537445068359</v>
      </c>
      <c r="D56">
        <v>23.305608749389648</v>
      </c>
    </row>
    <row r="57" spans="1:4" x14ac:dyDescent="0.25">
      <c r="A57" t="s">
        <v>19</v>
      </c>
      <c r="B57">
        <v>22.838176727294922</v>
      </c>
      <c r="C57">
        <v>24.933555603027344</v>
      </c>
      <c r="D57">
        <v>23.706935882568359</v>
      </c>
    </row>
    <row r="58" spans="1:4" x14ac:dyDescent="0.25">
      <c r="A58" t="s">
        <v>24</v>
      </c>
      <c r="B58">
        <v>21.537643432617188</v>
      </c>
      <c r="C58">
        <v>24.378807067871094</v>
      </c>
      <c r="D58">
        <v>24.327608108520508</v>
      </c>
    </row>
    <row r="59" spans="1:4" x14ac:dyDescent="0.25">
      <c r="A59" t="s">
        <v>24</v>
      </c>
      <c r="B59">
        <v>21.853565216064453</v>
      </c>
      <c r="C59">
        <v>24.515213012695313</v>
      </c>
      <c r="D59">
        <v>24.397941589355469</v>
      </c>
    </row>
    <row r="60" spans="1:4" x14ac:dyDescent="0.25">
      <c r="A60" t="s">
        <v>25</v>
      </c>
      <c r="B60">
        <v>22.711559295654297</v>
      </c>
      <c r="C60">
        <v>24.814140319824219</v>
      </c>
      <c r="D60">
        <v>24.762649536132813</v>
      </c>
    </row>
    <row r="61" spans="1:4" x14ac:dyDescent="0.25">
      <c r="A61" t="s">
        <v>25</v>
      </c>
      <c r="B61">
        <v>22.017879486083984</v>
      </c>
      <c r="C61">
        <v>25.058250427246094</v>
      </c>
      <c r="D61">
        <v>24.738164901733398</v>
      </c>
    </row>
    <row r="62" spans="1:4" x14ac:dyDescent="0.25">
      <c r="A62" t="s">
        <v>26</v>
      </c>
      <c r="B62">
        <v>24.004278182983398</v>
      </c>
      <c r="C62">
        <v>26.530838012695313</v>
      </c>
      <c r="D62">
        <v>25.124807357788086</v>
      </c>
    </row>
    <row r="63" spans="1:4" x14ac:dyDescent="0.25">
      <c r="A63" t="s">
        <v>26</v>
      </c>
      <c r="B63">
        <v>24.368984222412109</v>
      </c>
      <c r="C63">
        <v>26.717657089233398</v>
      </c>
      <c r="D63">
        <v>25.400960922241211</v>
      </c>
    </row>
    <row r="64" spans="1:4" x14ac:dyDescent="0.25">
      <c r="A64" t="s">
        <v>27</v>
      </c>
      <c r="B64">
        <v>22.667835235595703</v>
      </c>
      <c r="C64">
        <v>24.647104263305664</v>
      </c>
      <c r="D64">
        <v>23.937473297119141</v>
      </c>
    </row>
    <row r="65" spans="1:4" x14ac:dyDescent="0.25">
      <c r="A65" t="s">
        <v>27</v>
      </c>
      <c r="B65">
        <v>22.803258895874023</v>
      </c>
      <c r="C65">
        <v>24.941543579101563</v>
      </c>
      <c r="D65">
        <v>23.93596076965332</v>
      </c>
    </row>
    <row r="66" spans="1:4" x14ac:dyDescent="0.25">
      <c r="A66" t="s">
        <v>32</v>
      </c>
      <c r="B66">
        <v>22.455343246459961</v>
      </c>
      <c r="C66">
        <v>25.555252075195313</v>
      </c>
      <c r="D66">
        <v>24.368503570556641</v>
      </c>
    </row>
    <row r="67" spans="1:4" x14ac:dyDescent="0.25">
      <c r="A67" t="s">
        <v>32</v>
      </c>
      <c r="B67">
        <v>21.901363372802734</v>
      </c>
      <c r="C67">
        <v>24.806652069091797</v>
      </c>
      <c r="D67">
        <v>24.06334114074707</v>
      </c>
    </row>
    <row r="68" spans="1:4" x14ac:dyDescent="0.25">
      <c r="A68" t="s">
        <v>33</v>
      </c>
      <c r="B68">
        <v>21.905946731567383</v>
      </c>
      <c r="C68">
        <v>24.702470779418945</v>
      </c>
      <c r="D68">
        <v>23.469837188720703</v>
      </c>
    </row>
    <row r="69" spans="1:4" x14ac:dyDescent="0.25">
      <c r="A69" t="s">
        <v>33</v>
      </c>
      <c r="D69">
        <v>23.473945617675781</v>
      </c>
    </row>
    <row r="70" spans="1:4" x14ac:dyDescent="0.25">
      <c r="A70" t="s">
        <v>34</v>
      </c>
      <c r="B70">
        <v>22.552236557006836</v>
      </c>
      <c r="C70">
        <v>25.126716613769531</v>
      </c>
      <c r="D70">
        <v>23.934061050415039</v>
      </c>
    </row>
    <row r="71" spans="1:4" x14ac:dyDescent="0.25">
      <c r="A71" t="s">
        <v>34</v>
      </c>
      <c r="B71">
        <v>22.027959823608398</v>
      </c>
      <c r="D71">
        <v>23.960899353027344</v>
      </c>
    </row>
    <row r="72" spans="1:4" x14ac:dyDescent="0.25">
      <c r="A72" t="s">
        <v>35</v>
      </c>
      <c r="B72">
        <v>23.02143669128418</v>
      </c>
      <c r="C72">
        <v>25.812046051025391</v>
      </c>
      <c r="D72">
        <v>24.410219192504883</v>
      </c>
    </row>
    <row r="73" spans="1:4" x14ac:dyDescent="0.25">
      <c r="A73" t="s">
        <v>35</v>
      </c>
      <c r="B73">
        <v>22.969211578369141</v>
      </c>
      <c r="C73">
        <v>25.881614685058594</v>
      </c>
      <c r="D73">
        <v>24.575969696044922</v>
      </c>
    </row>
    <row r="74" spans="1:4" x14ac:dyDescent="0.25">
      <c r="A74" t="s">
        <v>40</v>
      </c>
      <c r="B74">
        <v>22.310970306396484</v>
      </c>
      <c r="C74">
        <v>24.90458869934082</v>
      </c>
      <c r="D74">
        <v>23.970363616943359</v>
      </c>
    </row>
    <row r="75" spans="1:4" x14ac:dyDescent="0.25">
      <c r="A75" t="s">
        <v>40</v>
      </c>
      <c r="B75">
        <v>22.101369857788086</v>
      </c>
      <c r="C75">
        <v>24.907360076904297</v>
      </c>
      <c r="D75">
        <v>24.001331329345703</v>
      </c>
    </row>
    <row r="76" spans="1:4" x14ac:dyDescent="0.25">
      <c r="A76" t="s">
        <v>41</v>
      </c>
      <c r="B76">
        <v>22.905107498168945</v>
      </c>
      <c r="C76">
        <v>25.216642379760742</v>
      </c>
      <c r="D76">
        <v>24.320667266845703</v>
      </c>
    </row>
    <row r="77" spans="1:4" x14ac:dyDescent="0.25">
      <c r="A77" t="s">
        <v>41</v>
      </c>
      <c r="B77">
        <v>22.568305969238281</v>
      </c>
      <c r="C77">
        <v>25.324766159057617</v>
      </c>
      <c r="D77">
        <v>24.463169097900391</v>
      </c>
    </row>
    <row r="78" spans="1:4" x14ac:dyDescent="0.25">
      <c r="A78" t="s">
        <v>42</v>
      </c>
      <c r="B78">
        <v>23.396282196044922</v>
      </c>
      <c r="C78">
        <v>26.352214813232422</v>
      </c>
      <c r="D78">
        <v>25.091150283813477</v>
      </c>
    </row>
    <row r="79" spans="1:4" x14ac:dyDescent="0.25">
      <c r="A79" t="s">
        <v>42</v>
      </c>
      <c r="B79">
        <v>23.387050628662109</v>
      </c>
      <c r="C79">
        <v>26.455581665039063</v>
      </c>
      <c r="D79">
        <v>25.305334091186523</v>
      </c>
    </row>
    <row r="80" spans="1:4" x14ac:dyDescent="0.25">
      <c r="A80" t="s">
        <v>43</v>
      </c>
      <c r="B80">
        <v>22.950393676757813</v>
      </c>
      <c r="C80">
        <v>25.677633285522461</v>
      </c>
      <c r="D80">
        <v>24.465631484985352</v>
      </c>
    </row>
    <row r="81" spans="1:4" x14ac:dyDescent="0.25">
      <c r="A81" t="s">
        <v>43</v>
      </c>
      <c r="B81">
        <v>22.606903076171875</v>
      </c>
      <c r="C81">
        <v>25.795040130615234</v>
      </c>
      <c r="D81">
        <v>24.599451065063477</v>
      </c>
    </row>
  </sheetData>
  <sortState ref="A2:B241">
    <sortCondition ref="A2:A2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0DBD-8821-40C5-97FD-5D8EF15531A4}">
  <dimension ref="A1:W83"/>
  <sheetViews>
    <sheetView tabSelected="1" topLeftCell="G1" workbookViewId="0">
      <selection activeCell="X22" sqref="X22"/>
    </sheetView>
  </sheetViews>
  <sheetFormatPr defaultRowHeight="15" x14ac:dyDescent="0.25"/>
  <cols>
    <col min="1" max="1" width="13.42578125" bestFit="1" customWidth="1"/>
    <col min="10" max="10" width="8.28515625" bestFit="1" customWidth="1"/>
    <col min="12" max="12" width="14.5703125" customWidth="1"/>
    <col min="13" max="13" width="10.28515625" bestFit="1" customWidth="1"/>
    <col min="14" max="14" width="10.5703125" bestFit="1" customWidth="1"/>
  </cols>
  <sheetData>
    <row r="1" spans="1:23" ht="45" x14ac:dyDescent="0.25">
      <c r="A1" t="s">
        <v>0</v>
      </c>
      <c r="B1" t="s">
        <v>1</v>
      </c>
      <c r="C1" s="2" t="s">
        <v>51</v>
      </c>
      <c r="D1" s="2" t="s">
        <v>52</v>
      </c>
      <c r="E1" t="s">
        <v>3</v>
      </c>
      <c r="F1" s="2" t="s">
        <v>50</v>
      </c>
      <c r="G1" s="2" t="s">
        <v>53</v>
      </c>
      <c r="H1" t="s">
        <v>2</v>
      </c>
      <c r="I1" s="2" t="s">
        <v>49</v>
      </c>
      <c r="J1" s="2" t="s">
        <v>54</v>
      </c>
      <c r="K1" s="4" t="s">
        <v>57</v>
      </c>
      <c r="L1" s="4" t="s">
        <v>58</v>
      </c>
      <c r="M1" s="2" t="s">
        <v>62</v>
      </c>
      <c r="S1" t="s">
        <v>1</v>
      </c>
      <c r="T1" t="s">
        <v>3</v>
      </c>
      <c r="U1" t="s">
        <v>2</v>
      </c>
    </row>
    <row r="2" spans="1:23" x14ac:dyDescent="0.25">
      <c r="A2" t="str">
        <f>'Raw Ct'!A2</f>
        <v>C01-1</v>
      </c>
      <c r="B2" s="1">
        <f>AVERAGE('Raw Ct'!B2:B3)</f>
        <v>24.15001106262207</v>
      </c>
      <c r="C2" s="1">
        <f>$S$2-B2</f>
        <v>0.48304986953735352</v>
      </c>
      <c r="D2" s="1">
        <f>$S$4^C2</f>
        <v>1.3759086257886675</v>
      </c>
      <c r="E2" s="1">
        <f>AVERAGE('Raw Ct'!C2:C3)</f>
        <v>24.636727333068848</v>
      </c>
      <c r="F2" s="1">
        <f>$T$2-E2</f>
        <v>0.37446284294128418</v>
      </c>
      <c r="G2" s="1">
        <f>$T$4^F2</f>
        <v>1.2985381951361907</v>
      </c>
      <c r="H2" s="1">
        <f>AVERAGE('Raw Ct'!D2:D3)</f>
        <v>23.558687210083008</v>
      </c>
      <c r="I2" s="1">
        <f>$U$2-H2</f>
        <v>0.3823859691619873</v>
      </c>
      <c r="J2" s="1">
        <f>$U$4^I2</f>
        <v>1.3034210621972642</v>
      </c>
      <c r="K2" s="1">
        <f>GEOMEAN(G2,J2)</f>
        <v>1.3009773378534046</v>
      </c>
      <c r="L2" s="1">
        <f>D2/K2</f>
        <v>1.0575961515662513</v>
      </c>
      <c r="M2">
        <f>LOG(L2,2)</f>
        <v>8.0788832216954404E-2</v>
      </c>
      <c r="P2" t="s">
        <v>48</v>
      </c>
      <c r="S2" s="1">
        <f>AVERAGE(B2:B5)</f>
        <v>24.633060932159424</v>
      </c>
      <c r="T2" s="1">
        <f>AVERAGE(E2:E5)</f>
        <v>25.011190176010132</v>
      </c>
      <c r="U2" s="1">
        <f t="shared" ref="U2" si="0">AVERAGE(H2:H5)</f>
        <v>23.941073179244995</v>
      </c>
    </row>
    <row r="3" spans="1:23" x14ac:dyDescent="0.25">
      <c r="A3" t="str">
        <f>'Raw Ct'!A4</f>
        <v>C01-2</v>
      </c>
      <c r="B3" s="1">
        <f>AVERAGE('Raw Ct'!B4:B5)</f>
        <v>23.891013145446777</v>
      </c>
      <c r="C3" s="1">
        <f t="shared" ref="C3:C41" si="1">$S$2-B3</f>
        <v>0.74204778671264648</v>
      </c>
      <c r="D3" s="1">
        <f t="shared" ref="D3:D41" si="2">$S$4^C3</f>
        <v>1.6326665016315205</v>
      </c>
      <c r="E3" s="1">
        <f>AVERAGE('Raw Ct'!C4:C5)</f>
        <v>24.670200347900391</v>
      </c>
      <c r="F3" s="1">
        <f t="shared" ref="F3:F41" si="3">$T$2-E3</f>
        <v>0.34098982810974121</v>
      </c>
      <c r="G3" s="1">
        <f t="shared" ref="G3:G41" si="4">$T$4^F3</f>
        <v>1.2685660270468124</v>
      </c>
      <c r="H3" s="1">
        <f>AVERAGE('Raw Ct'!D4:D5)</f>
        <v>23.288893699645996</v>
      </c>
      <c r="I3" s="1">
        <f t="shared" ref="I3:I41" si="5">$U$2-H3</f>
        <v>0.65217947959899902</v>
      </c>
      <c r="J3" s="1">
        <f t="shared" ref="J3:J41" si="6">$U$4^I3</f>
        <v>1.5713867869132285</v>
      </c>
      <c r="K3" s="1">
        <f t="shared" ref="K3:K41" si="7">GEOMEAN(G3,J3)</f>
        <v>1.411880977004921</v>
      </c>
      <c r="L3" s="1">
        <f t="shared" ref="L3:L41" si="8">D3/K3</f>
        <v>1.156376867613133</v>
      </c>
      <c r="M3">
        <f t="shared" ref="M3:M41" si="9">LOG(L3,2)</f>
        <v>0.20961165426518694</v>
      </c>
    </row>
    <row r="4" spans="1:23" x14ac:dyDescent="0.25">
      <c r="A4" t="str">
        <f>'Raw Ct'!A6</f>
        <v>C02-1</v>
      </c>
      <c r="B4" s="1">
        <f>AVERAGE('Raw Ct'!B6:B7)</f>
        <v>25.165729522705078</v>
      </c>
      <c r="C4" s="1">
        <f t="shared" si="1"/>
        <v>-0.5326685905456543</v>
      </c>
      <c r="D4" s="1">
        <f t="shared" si="2"/>
        <v>0.70335492048129267</v>
      </c>
      <c r="E4" s="1">
        <f>AVERAGE('Raw Ct'!C6:C7)</f>
        <v>25.330223083496094</v>
      </c>
      <c r="F4" s="1">
        <f t="shared" si="3"/>
        <v>-0.31903290748596191</v>
      </c>
      <c r="G4" s="1">
        <f t="shared" si="4"/>
        <v>0.80045962274336802</v>
      </c>
      <c r="H4" s="1">
        <f>AVERAGE('Raw Ct'!D6:D7)</f>
        <v>24.44554615020752</v>
      </c>
      <c r="I4" s="1">
        <f t="shared" si="5"/>
        <v>-0.50447297096252441</v>
      </c>
      <c r="J4" s="1">
        <f t="shared" si="6"/>
        <v>0.70497119097516003</v>
      </c>
      <c r="K4" s="1">
        <f t="shared" si="7"/>
        <v>0.75119968954527627</v>
      </c>
      <c r="L4" s="1">
        <f t="shared" si="8"/>
        <v>0.93630885405058473</v>
      </c>
      <c r="M4">
        <f t="shared" si="9"/>
        <v>-9.4943594236356246E-2</v>
      </c>
      <c r="P4" t="s">
        <v>56</v>
      </c>
      <c r="S4">
        <v>1.9359999999999999</v>
      </c>
      <c r="T4">
        <v>2.0090000000000003</v>
      </c>
      <c r="U4">
        <v>1.9997</v>
      </c>
    </row>
    <row r="5" spans="1:23" x14ac:dyDescent="0.25">
      <c r="A5" t="str">
        <f>'Raw Ct'!A8</f>
        <v>C02-2</v>
      </c>
      <c r="B5" s="1">
        <f>AVERAGE('Raw Ct'!B8:B9)</f>
        <v>25.32548999786377</v>
      </c>
      <c r="C5" s="1">
        <f t="shared" si="1"/>
        <v>-0.6924290657043457</v>
      </c>
      <c r="D5" s="1">
        <f t="shared" si="2"/>
        <v>0.63290480741055721</v>
      </c>
      <c r="E5" s="1">
        <f>AVERAGE('Raw Ct'!C8:C9)</f>
        <v>25.407609939575195</v>
      </c>
      <c r="F5" s="1">
        <f t="shared" si="3"/>
        <v>-0.39641976356506348</v>
      </c>
      <c r="G5" s="1">
        <f t="shared" si="4"/>
        <v>0.75839029210322273</v>
      </c>
      <c r="H5" s="1">
        <f>AVERAGE('Raw Ct'!D8:D9)</f>
        <v>24.471165657043457</v>
      </c>
      <c r="I5" s="1">
        <f t="shared" si="5"/>
        <v>-0.53009247779846191</v>
      </c>
      <c r="J5" s="1">
        <f t="shared" si="6"/>
        <v>0.69256541271578809</v>
      </c>
      <c r="K5" s="1">
        <f t="shared" si="7"/>
        <v>0.7247309056816299</v>
      </c>
      <c r="L5" s="1">
        <f t="shared" si="8"/>
        <v>0.87329628479869004</v>
      </c>
      <c r="M5">
        <f t="shared" si="9"/>
        <v>-0.195456892245785</v>
      </c>
    </row>
    <row r="6" spans="1:23" x14ac:dyDescent="0.25">
      <c r="A6" t="str">
        <f>'Raw Ct'!A10</f>
        <v>C11-1</v>
      </c>
      <c r="B6" s="1">
        <f>AVERAGE('Raw Ct'!B10:B11)</f>
        <v>25.131147384643555</v>
      </c>
      <c r="C6" s="1">
        <f t="shared" si="1"/>
        <v>-0.49808645248413086</v>
      </c>
      <c r="D6" s="1">
        <f t="shared" si="2"/>
        <v>0.71960857615133689</v>
      </c>
      <c r="E6" s="1">
        <f>AVERAGE('Raw Ct'!C10:C11)</f>
        <v>26.156512260437012</v>
      </c>
      <c r="F6" s="1">
        <f t="shared" si="3"/>
        <v>-1.1453220844268799</v>
      </c>
      <c r="G6" s="1">
        <f t="shared" si="4"/>
        <v>0.44976989955340635</v>
      </c>
      <c r="H6" s="1">
        <f>AVERAGE('Raw Ct'!D10:D11)</f>
        <v>24.832983016967773</v>
      </c>
      <c r="I6" s="1">
        <f t="shared" si="5"/>
        <v>-0.89190983772277832</v>
      </c>
      <c r="J6" s="1">
        <f t="shared" si="6"/>
        <v>0.53897235822993939</v>
      </c>
      <c r="K6" s="1">
        <f t="shared" si="7"/>
        <v>0.49235509891047374</v>
      </c>
      <c r="L6" s="1">
        <f t="shared" si="8"/>
        <v>1.4615641794788954</v>
      </c>
      <c r="M6">
        <f t="shared" si="9"/>
        <v>0.54751318144159511</v>
      </c>
    </row>
    <row r="7" spans="1:23" x14ac:dyDescent="0.25">
      <c r="A7" t="str">
        <f>'Raw Ct'!A12</f>
        <v>C11-2</v>
      </c>
      <c r="B7" s="1">
        <f>AVERAGE('Raw Ct'!B12:B13)</f>
        <v>24.580469131469727</v>
      </c>
      <c r="C7" s="1">
        <f t="shared" si="1"/>
        <v>5.2591800689697266E-2</v>
      </c>
      <c r="D7" s="1">
        <f t="shared" si="2"/>
        <v>1.0353540082087034</v>
      </c>
      <c r="E7" s="1">
        <f>AVERAGE('Raw Ct'!C12:C13)</f>
        <v>25.050439834594727</v>
      </c>
      <c r="F7" s="1">
        <f t="shared" si="3"/>
        <v>-3.9249658584594727E-2</v>
      </c>
      <c r="G7" s="1">
        <f t="shared" si="4"/>
        <v>0.97298947157545179</v>
      </c>
      <c r="H7" s="1">
        <f>AVERAGE('Raw Ct'!D12:D13)</f>
        <v>24.241294860839844</v>
      </c>
      <c r="I7" s="1">
        <f t="shared" si="5"/>
        <v>-0.30022168159484863</v>
      </c>
      <c r="J7" s="1">
        <f t="shared" si="6"/>
        <v>0.81216417320213707</v>
      </c>
      <c r="K7" s="1">
        <f t="shared" si="7"/>
        <v>0.88894723674493814</v>
      </c>
      <c r="L7" s="1">
        <f t="shared" si="8"/>
        <v>1.1646968069779524</v>
      </c>
      <c r="M7">
        <f t="shared" si="9"/>
        <v>0.21995444243476053</v>
      </c>
    </row>
    <row r="8" spans="1:23" x14ac:dyDescent="0.25">
      <c r="A8" t="str">
        <f>'Raw Ct'!A14</f>
        <v>C12-1</v>
      </c>
      <c r="B8" s="1">
        <f>AVERAGE('Raw Ct'!B14:B15)</f>
        <v>25.049759864807129</v>
      </c>
      <c r="C8" s="1">
        <f t="shared" si="1"/>
        <v>-0.41669893264770508</v>
      </c>
      <c r="D8" s="1">
        <f t="shared" si="2"/>
        <v>0.75935847725513173</v>
      </c>
      <c r="E8" s="1">
        <f>AVERAGE('Raw Ct'!C14:C15)</f>
        <v>25.482998847961426</v>
      </c>
      <c r="F8" s="1">
        <f t="shared" si="3"/>
        <v>-0.47180867195129395</v>
      </c>
      <c r="G8" s="1">
        <f t="shared" si="4"/>
        <v>0.71953419554219433</v>
      </c>
      <c r="H8" s="1">
        <f>AVERAGE('Raw Ct'!D14:D15)</f>
        <v>24.406957626342773</v>
      </c>
      <c r="I8" s="1">
        <f t="shared" si="5"/>
        <v>-0.46588444709777832</v>
      </c>
      <c r="J8" s="1">
        <f t="shared" si="6"/>
        <v>0.72407767744432339</v>
      </c>
      <c r="K8" s="1">
        <f t="shared" si="7"/>
        <v>0.72180236155748467</v>
      </c>
      <c r="L8" s="1">
        <f t="shared" si="8"/>
        <v>1.0520310235846411</v>
      </c>
      <c r="M8">
        <f t="shared" si="9"/>
        <v>7.3177249223155064E-2</v>
      </c>
      <c r="Q8" t="s">
        <v>63</v>
      </c>
      <c r="T8" t="s">
        <v>62</v>
      </c>
      <c r="V8" t="s">
        <v>63</v>
      </c>
    </row>
    <row r="9" spans="1:23" x14ac:dyDescent="0.25">
      <c r="A9" t="str">
        <f>'Raw Ct'!A16</f>
        <v>C12-2</v>
      </c>
      <c r="B9" s="1">
        <f>AVERAGE('Raw Ct'!B16:B17)</f>
        <v>24.58168888092041</v>
      </c>
      <c r="C9" s="1">
        <f t="shared" si="1"/>
        <v>5.1372051239013672E-2</v>
      </c>
      <c r="D9" s="1">
        <f t="shared" si="2"/>
        <v>1.0345200603926437</v>
      </c>
      <c r="E9" s="1">
        <f>AVERAGE('Raw Ct'!C16:C17)</f>
        <v>25.157330513000488</v>
      </c>
      <c r="F9" s="1">
        <f t="shared" si="3"/>
        <v>-0.14614033699035645</v>
      </c>
      <c r="G9" s="1">
        <f t="shared" si="4"/>
        <v>0.903072068366085</v>
      </c>
      <c r="H9" s="1">
        <f>AVERAGE('Raw Ct'!D16:D17)</f>
        <v>24.060445785522461</v>
      </c>
      <c r="I9" s="1">
        <f t="shared" si="5"/>
        <v>-0.11937260627746582</v>
      </c>
      <c r="J9" s="1">
        <f t="shared" si="6"/>
        <v>0.92060439067932398</v>
      </c>
      <c r="K9" s="1">
        <f t="shared" si="7"/>
        <v>0.91179609082166857</v>
      </c>
      <c r="L9" s="1">
        <f t="shared" si="8"/>
        <v>1.1345958496711495</v>
      </c>
      <c r="M9">
        <f t="shared" si="9"/>
        <v>0.18217849178161097</v>
      </c>
      <c r="N9" t="s">
        <v>59</v>
      </c>
      <c r="O9" t="s">
        <v>60</v>
      </c>
      <c r="P9" t="s">
        <v>61</v>
      </c>
      <c r="Q9" t="s">
        <v>60</v>
      </c>
      <c r="R9" t="s">
        <v>61</v>
      </c>
      <c r="T9" t="s">
        <v>60</v>
      </c>
      <c r="U9" t="s">
        <v>61</v>
      </c>
      <c r="V9" t="s">
        <v>60</v>
      </c>
      <c r="W9" t="s">
        <v>61</v>
      </c>
    </row>
    <row r="10" spans="1:23" x14ac:dyDescent="0.25">
      <c r="A10" t="str">
        <f>'Raw Ct'!A18</f>
        <v>C21-1</v>
      </c>
      <c r="B10" s="1">
        <f>AVERAGE('Raw Ct'!B18:B19)</f>
        <v>24.908161163330078</v>
      </c>
      <c r="C10" s="1">
        <f t="shared" si="1"/>
        <v>-0.2751002311706543</v>
      </c>
      <c r="D10" s="1">
        <f t="shared" si="2"/>
        <v>0.83381992929612803</v>
      </c>
      <c r="E10" s="1">
        <f>AVERAGE('Raw Ct'!C18:C19)</f>
        <v>25.183506965637207</v>
      </c>
      <c r="F10" s="1">
        <f t="shared" si="3"/>
        <v>-0.1723167896270752</v>
      </c>
      <c r="G10" s="1">
        <f t="shared" si="4"/>
        <v>0.88673013912659682</v>
      </c>
      <c r="H10" s="1">
        <f>AVERAGE('Raw Ct'!D18:D19)</f>
        <v>24.322347640991211</v>
      </c>
      <c r="I10" s="1">
        <f t="shared" si="5"/>
        <v>-0.38127446174621582</v>
      </c>
      <c r="J10" s="1">
        <f t="shared" si="6"/>
        <v>0.76780297422921784</v>
      </c>
      <c r="K10" s="1">
        <f t="shared" si="7"/>
        <v>0.82512668006803003</v>
      </c>
      <c r="L10" s="1">
        <f t="shared" si="8"/>
        <v>1.0105356540251265</v>
      </c>
      <c r="M10">
        <f t="shared" si="9"/>
        <v>1.5120224219185604E-2</v>
      </c>
      <c r="N10">
        <v>0</v>
      </c>
      <c r="O10" s="1">
        <f>AVERAGE(L2:L5)</f>
        <v>1.0058945395071648</v>
      </c>
      <c r="P10" s="1">
        <f>AVERAGE(L22:L25)</f>
        <v>1.3538087667471481</v>
      </c>
      <c r="Q10" s="1">
        <f>_xlfn.STDEV.S(L2:L5)</f>
        <v>0.12615130139888384</v>
      </c>
      <c r="R10" s="1">
        <f>_xlfn.STDEV.S(L22:L25)</f>
        <v>0.17719011025896611</v>
      </c>
      <c r="T10" s="1">
        <f>AVERAGE(M2:M5)</f>
        <v>0</v>
      </c>
      <c r="U10" s="1">
        <f>AVERAGE(M22:M25)</f>
        <v>0.42779890176872531</v>
      </c>
      <c r="V10" s="1">
        <f>_xlfn.STDEV.S(M2:M5)</f>
        <v>0.18044534151894467</v>
      </c>
      <c r="W10" s="1">
        <f>_xlfn.STDEV.S(M22:M25)</f>
        <v>0.1881074790359831</v>
      </c>
    </row>
    <row r="11" spans="1:23" x14ac:dyDescent="0.25">
      <c r="A11" t="str">
        <f>'Raw Ct'!A20</f>
        <v>C21-2</v>
      </c>
      <c r="B11" s="1">
        <f>AVERAGE('Raw Ct'!B20:B21)</f>
        <v>24.929024696350098</v>
      </c>
      <c r="C11" s="1">
        <f t="shared" si="1"/>
        <v>-0.29596376419067383</v>
      </c>
      <c r="D11" s="1">
        <f t="shared" si="2"/>
        <v>0.8224062682129607</v>
      </c>
      <c r="E11" s="1">
        <f>AVERAGE('Raw Ct'!C20:C21)</f>
        <v>25.514334678649902</v>
      </c>
      <c r="F11" s="1">
        <f t="shared" si="3"/>
        <v>-0.50314450263977051</v>
      </c>
      <c r="G11" s="1">
        <f t="shared" si="4"/>
        <v>0.70397511984744043</v>
      </c>
      <c r="H11" s="1">
        <f>AVERAGE('Raw Ct'!D20:D21)</f>
        <v>24.600830078125</v>
      </c>
      <c r="I11" s="1">
        <f t="shared" si="5"/>
        <v>-0.65975689888000488</v>
      </c>
      <c r="J11" s="1">
        <f t="shared" si="6"/>
        <v>0.63304759926375698</v>
      </c>
      <c r="K11" s="1">
        <f t="shared" si="7"/>
        <v>0.66757004094015315</v>
      </c>
      <c r="L11" s="1">
        <f t="shared" si="8"/>
        <v>1.231940047900814</v>
      </c>
      <c r="M11">
        <f t="shared" si="9"/>
        <v>0.3009320492952135</v>
      </c>
      <c r="N11">
        <v>1</v>
      </c>
      <c r="O11" s="1">
        <f>AVERAGE(L6:L9)</f>
        <v>1.2032219649281597</v>
      </c>
      <c r="P11" s="1">
        <f>AVERAGE(L26:L29)</f>
        <v>3.2463662036404859</v>
      </c>
      <c r="Q11" s="1">
        <f>_xlfn.STDEV.S(L6:L9)</f>
        <v>0.17869259642719146</v>
      </c>
      <c r="R11" s="1">
        <f>_xlfn.STDEV.S(L26:L29)</f>
        <v>0.51688680389508146</v>
      </c>
      <c r="T11" s="1">
        <f>AVERAGE(M6:M9)</f>
        <v>0.25570584122028039</v>
      </c>
      <c r="U11" s="1">
        <f>AVERAGE(M26:M29)</f>
        <v>1.6841328439430159</v>
      </c>
      <c r="V11" s="1">
        <f>_xlfn.STDEV.S(M6:M9)</f>
        <v>0.20424874078280847</v>
      </c>
      <c r="W11" s="1">
        <f>_xlfn.STDEV.S(M26:M29)</f>
        <v>0.24189319652708055</v>
      </c>
    </row>
    <row r="12" spans="1:23" x14ac:dyDescent="0.25">
      <c r="A12" t="str">
        <f>'Raw Ct'!A22</f>
        <v>C22-1</v>
      </c>
      <c r="B12" s="1">
        <f>AVERAGE('Raw Ct'!B22:B23)</f>
        <v>25.4573974609375</v>
      </c>
      <c r="C12" s="1">
        <f t="shared" si="1"/>
        <v>-0.82433652877807617</v>
      </c>
      <c r="D12" s="1">
        <f t="shared" si="2"/>
        <v>0.58008740657778213</v>
      </c>
      <c r="E12" s="1">
        <f>AVERAGE('Raw Ct'!C22:C23)</f>
        <v>26.629611015319824</v>
      </c>
      <c r="F12" s="1">
        <f t="shared" si="3"/>
        <v>-1.6184208393096924</v>
      </c>
      <c r="G12" s="1">
        <f t="shared" si="4"/>
        <v>0.32333368840711574</v>
      </c>
      <c r="H12" s="1">
        <f>AVERAGE('Raw Ct'!D22:D23)</f>
        <v>25.314037322998047</v>
      </c>
      <c r="I12" s="1">
        <f t="shared" si="5"/>
        <v>-1.3729641437530518</v>
      </c>
      <c r="J12" s="1">
        <f t="shared" si="6"/>
        <v>0.38617669114066416</v>
      </c>
      <c r="K12" s="1">
        <f t="shared" si="7"/>
        <v>0.35336091170836437</v>
      </c>
      <c r="L12" s="1">
        <f t="shared" si="8"/>
        <v>1.6416286786596803</v>
      </c>
      <c r="M12">
        <f t="shared" si="9"/>
        <v>0.71512783963868332</v>
      </c>
      <c r="N12">
        <v>2.5</v>
      </c>
      <c r="O12" s="1">
        <f>AVERAGE(L10:L13)</f>
        <v>1.2943562379833069</v>
      </c>
      <c r="P12" s="1">
        <f>AVERAGE(L30:L33)</f>
        <v>4.8397132587313694</v>
      </c>
      <c r="Q12" s="1">
        <f>_xlfn.STDEV.S(L10:L13)</f>
        <v>0.26143777164077492</v>
      </c>
      <c r="R12" s="1">
        <f>_xlfn.STDEV.S(L30:L33)</f>
        <v>1.6145070142295037</v>
      </c>
      <c r="T12" s="1">
        <f>AVERAGE(M10:M13)</f>
        <v>0.35056500723987888</v>
      </c>
      <c r="U12" s="1">
        <f>AVERAGE(M30:M33)</f>
        <v>2.2126073363907377</v>
      </c>
      <c r="V12" s="1">
        <f>_xlfn.STDEV.S(M10:M13)</f>
        <v>0.28769981648138609</v>
      </c>
      <c r="W12" s="1">
        <f>_xlfn.STDEV.S(M30:M33)</f>
        <v>0.49285021081983826</v>
      </c>
    </row>
    <row r="13" spans="1:23" x14ac:dyDescent="0.25">
      <c r="A13" t="str">
        <f>'Raw Ct'!A24</f>
        <v>C22-2</v>
      </c>
      <c r="B13" s="1">
        <f>AVERAGE('Raw Ct'!B24:B25)</f>
        <v>24.859610557556152</v>
      </c>
      <c r="C13" s="1">
        <f t="shared" si="1"/>
        <v>-0.22654962539672852</v>
      </c>
      <c r="D13" s="1">
        <f t="shared" si="2"/>
        <v>0.86099712198432476</v>
      </c>
      <c r="E13" s="1">
        <f>AVERAGE('Raw Ct'!C24:C25)</f>
        <v>25.598791122436523</v>
      </c>
      <c r="F13" s="1">
        <f t="shared" si="3"/>
        <v>-0.5876009464263916</v>
      </c>
      <c r="G13" s="1">
        <f t="shared" si="4"/>
        <v>0.66369523925234486</v>
      </c>
      <c r="H13" s="1">
        <f>AVERAGE('Raw Ct'!D24:D25)</f>
        <v>24.523791313171387</v>
      </c>
      <c r="I13" s="1">
        <f t="shared" si="5"/>
        <v>-0.5827181339263916</v>
      </c>
      <c r="J13" s="1">
        <f t="shared" si="6"/>
        <v>0.6677629609370388</v>
      </c>
      <c r="K13" s="1">
        <f t="shared" si="7"/>
        <v>0.66572599327573367</v>
      </c>
      <c r="L13" s="1">
        <f t="shared" si="8"/>
        <v>1.2933205713476066</v>
      </c>
      <c r="M13">
        <f t="shared" si="9"/>
        <v>0.37107991580643307</v>
      </c>
      <c r="N13">
        <v>5</v>
      </c>
      <c r="O13" s="1">
        <f>AVERAGE(L14:L17)</f>
        <v>1.6936701217678403</v>
      </c>
      <c r="P13" s="1">
        <f>AVERAGE(L34:L37)</f>
        <v>5.0544157862816483</v>
      </c>
      <c r="Q13" s="1">
        <f>_xlfn.STDEV.S(L14:L17)</f>
        <v>0.70964467294384426</v>
      </c>
      <c r="R13" s="1">
        <f>_xlfn.STDEV.S(L34:L37)</f>
        <v>0.57971701420091204</v>
      </c>
      <c r="T13" s="1">
        <f>AVERAGE(M14:M17)</f>
        <v>0.67346521147324812</v>
      </c>
      <c r="U13" s="1">
        <f>AVERAGE(M34:M37)</f>
        <v>2.3308374603322326</v>
      </c>
      <c r="V13" s="1">
        <f>_xlfn.STDEV.S(M14:M17)</f>
        <v>0.56465181249160989</v>
      </c>
      <c r="W13" s="1">
        <f>_xlfn.STDEV.S(M34:M37)</f>
        <v>0.15823018105214245</v>
      </c>
    </row>
    <row r="14" spans="1:23" x14ac:dyDescent="0.25">
      <c r="A14" t="str">
        <f>'Raw Ct'!A26</f>
        <v>C31-1</v>
      </c>
      <c r="B14" s="1">
        <f>AVERAGE('Raw Ct'!B26:B27)</f>
        <v>24.110690116882324</v>
      </c>
      <c r="C14" s="1">
        <f t="shared" si="1"/>
        <v>0.52237081527709961</v>
      </c>
      <c r="D14" s="1">
        <f t="shared" si="2"/>
        <v>1.4121179811694822</v>
      </c>
      <c r="E14" s="1">
        <f>AVERAGE('Raw Ct'!C26:C27)</f>
        <v>25.091014862060547</v>
      </c>
      <c r="F14" s="1">
        <f t="shared" si="3"/>
        <v>-7.9824686050415039E-2</v>
      </c>
      <c r="G14" s="1">
        <f t="shared" si="4"/>
        <v>0.94583356459609924</v>
      </c>
      <c r="H14" s="1">
        <f>AVERAGE('Raw Ct'!D26:D27)</f>
        <v>23.730932235717773</v>
      </c>
      <c r="I14" s="1">
        <f t="shared" si="5"/>
        <v>0.21014094352722168</v>
      </c>
      <c r="J14" s="1">
        <f t="shared" si="6"/>
        <v>1.1567647257702529</v>
      </c>
      <c r="K14" s="1">
        <f t="shared" si="7"/>
        <v>1.0459956519863298</v>
      </c>
      <c r="L14" s="1">
        <f t="shared" si="8"/>
        <v>1.3500228021865019</v>
      </c>
      <c r="M14">
        <f t="shared" si="9"/>
        <v>0.43298377492319567</v>
      </c>
      <c r="N14">
        <v>10</v>
      </c>
      <c r="O14" s="1">
        <f>AVERAGE(L18:L21)</f>
        <v>0.88014956304643843</v>
      </c>
      <c r="P14" s="1">
        <f>AVERAGE(L38:L41)</f>
        <v>5.1079840953967253</v>
      </c>
      <c r="Q14" s="1">
        <f>_xlfn.STDEV.S(L18:L21)</f>
        <v>0.12704601278553765</v>
      </c>
      <c r="R14" s="1">
        <f>_xlfn.STDEV.S(L38:L41)</f>
        <v>0.54353462832405453</v>
      </c>
      <c r="T14" s="1">
        <f>AVERAGE(M18:M21)</f>
        <v>-0.19551760445636734</v>
      </c>
      <c r="U14" s="1">
        <f>AVERAGE(M38:M41)</f>
        <v>2.3465631035151082</v>
      </c>
      <c r="V14" s="1">
        <f>_xlfn.STDEV.S(M18:M21)</f>
        <v>0.20907648752175043</v>
      </c>
      <c r="W14" s="1">
        <f>_xlfn.STDEV.S(M38:M41)</f>
        <v>0.1547376839058705</v>
      </c>
    </row>
    <row r="15" spans="1:23" x14ac:dyDescent="0.25">
      <c r="A15" t="str">
        <f>'Raw Ct'!A28</f>
        <v>C31-2</v>
      </c>
      <c r="B15" s="1">
        <f>AVERAGE('Raw Ct'!B28:B29)</f>
        <v>23.766136169433594</v>
      </c>
      <c r="C15" s="1">
        <f t="shared" si="1"/>
        <v>0.86692476272583008</v>
      </c>
      <c r="D15" s="1">
        <f t="shared" si="2"/>
        <v>1.7730678499241315</v>
      </c>
      <c r="E15" s="1">
        <f>AVERAGE('Raw Ct'!C28:C29)</f>
        <v>24.46513843536377</v>
      </c>
      <c r="F15" s="1">
        <f t="shared" si="3"/>
        <v>0.5460517406463623</v>
      </c>
      <c r="G15" s="1">
        <f t="shared" si="4"/>
        <v>1.4636684847569315</v>
      </c>
      <c r="H15" s="1">
        <f>AVERAGE('Raw Ct'!D28:D29)</f>
        <v>23.052902221679688</v>
      </c>
      <c r="I15" s="1">
        <f t="shared" si="5"/>
        <v>0.88817095756530762</v>
      </c>
      <c r="J15" s="1">
        <f t="shared" si="6"/>
        <v>1.8505815840720041</v>
      </c>
      <c r="K15" s="1">
        <f t="shared" si="7"/>
        <v>1.6457940159928133</v>
      </c>
      <c r="L15" s="1">
        <f t="shared" si="8"/>
        <v>1.0773327844763982</v>
      </c>
      <c r="M15">
        <f t="shared" si="9"/>
        <v>0.10746396237469621</v>
      </c>
    </row>
    <row r="16" spans="1:23" x14ac:dyDescent="0.25">
      <c r="A16" t="str">
        <f>'Raw Ct'!A30</f>
        <v>C32-1</v>
      </c>
      <c r="B16" s="1">
        <f>AVERAGE('Raw Ct'!B30:B31)</f>
        <v>24.144715309143066</v>
      </c>
      <c r="C16" s="1">
        <f t="shared" si="1"/>
        <v>0.48834562301635742</v>
      </c>
      <c r="D16" s="1">
        <f t="shared" si="2"/>
        <v>1.3807306746300869</v>
      </c>
      <c r="E16" s="1">
        <f>AVERAGE('Raw Ct'!C30:C31)</f>
        <v>25.448690414428711</v>
      </c>
      <c r="F16" s="1">
        <f t="shared" si="3"/>
        <v>-0.4375002384185791</v>
      </c>
      <c r="G16" s="1">
        <f t="shared" si="4"/>
        <v>0.73696388450305428</v>
      </c>
      <c r="H16" s="1">
        <f>AVERAGE('Raw Ct'!D30:D31)</f>
        <v>24.01182746887207</v>
      </c>
      <c r="I16" s="1">
        <f t="shared" si="5"/>
        <v>-7.0754289627075195E-2</v>
      </c>
      <c r="J16" s="1">
        <f t="shared" si="6"/>
        <v>0.95215016295981203</v>
      </c>
      <c r="K16" s="1">
        <f t="shared" si="7"/>
        <v>0.83767552353227992</v>
      </c>
      <c r="L16" s="1">
        <f t="shared" si="8"/>
        <v>1.6482881925544053</v>
      </c>
      <c r="M16">
        <f t="shared" si="9"/>
        <v>0.72096851049397437</v>
      </c>
    </row>
    <row r="17" spans="1:13" x14ac:dyDescent="0.25">
      <c r="A17" t="str">
        <f>'Raw Ct'!A32</f>
        <v>C32-2</v>
      </c>
      <c r="B17" s="1">
        <f>AVERAGE('Raw Ct'!B32:B33)</f>
        <v>22.94979190826416</v>
      </c>
      <c r="C17" s="1">
        <f t="shared" si="1"/>
        <v>1.6832690238952637</v>
      </c>
      <c r="D17" s="1">
        <f t="shared" si="2"/>
        <v>3.0404571940221534</v>
      </c>
      <c r="E17" s="1">
        <f>AVERAGE('Raw Ct'!C32:C33)</f>
        <v>24.822771072387695</v>
      </c>
      <c r="F17" s="1">
        <f t="shared" si="3"/>
        <v>0.18841910362243652</v>
      </c>
      <c r="G17" s="1">
        <f t="shared" si="4"/>
        <v>1.140478777344722</v>
      </c>
      <c r="H17" s="1">
        <f>AVERAGE('Raw Ct'!D32:D33)</f>
        <v>23.786992073059082</v>
      </c>
      <c r="I17" s="1">
        <f t="shared" si="5"/>
        <v>0.15408110618591309</v>
      </c>
      <c r="J17" s="1">
        <f t="shared" si="6"/>
        <v>1.1126869550590548</v>
      </c>
      <c r="K17" s="1">
        <f t="shared" si="7"/>
        <v>1.1264971629228244</v>
      </c>
      <c r="L17" s="1">
        <f t="shared" si="8"/>
        <v>2.6990367078540554</v>
      </c>
      <c r="M17">
        <f t="shared" si="9"/>
        <v>1.4324445981011262</v>
      </c>
    </row>
    <row r="18" spans="1:13" x14ac:dyDescent="0.25">
      <c r="A18" t="str">
        <f>'Raw Ct'!A34</f>
        <v>C41-1</v>
      </c>
      <c r="B18" s="1">
        <f>AVERAGE('Raw Ct'!B34:B35)</f>
        <v>25.87885570526123</v>
      </c>
      <c r="C18" s="1">
        <f t="shared" si="1"/>
        <v>-1.2457947731018066</v>
      </c>
      <c r="D18" s="1">
        <f t="shared" si="2"/>
        <v>0.43911149979054404</v>
      </c>
      <c r="E18" s="1">
        <f>AVERAGE('Raw Ct'!C34:C35)</f>
        <v>25.912002563476563</v>
      </c>
      <c r="F18" s="1">
        <f t="shared" si="3"/>
        <v>-0.90081238746643066</v>
      </c>
      <c r="G18" s="1">
        <f t="shared" si="4"/>
        <v>0.53342322386681551</v>
      </c>
      <c r="H18" s="1">
        <f>AVERAGE('Raw Ct'!D34:D35)</f>
        <v>24.584609031677246</v>
      </c>
      <c r="I18" s="1">
        <f t="shared" si="5"/>
        <v>-0.64353585243225098</v>
      </c>
      <c r="J18" s="1">
        <f t="shared" si="6"/>
        <v>0.64020392274922533</v>
      </c>
      <c r="K18" s="1">
        <f t="shared" si="7"/>
        <v>0.58437970567523434</v>
      </c>
      <c r="L18" s="1">
        <f t="shared" si="8"/>
        <v>0.75141469754354839</v>
      </c>
      <c r="M18">
        <f t="shared" si="9"/>
        <v>-0.41231875976232957</v>
      </c>
    </row>
    <row r="19" spans="1:13" x14ac:dyDescent="0.25">
      <c r="A19" t="str">
        <f>'Raw Ct'!A36</f>
        <v>C41-2</v>
      </c>
      <c r="B19" s="1">
        <f>AVERAGE('Raw Ct'!B36:B37)</f>
        <v>25.264599800109863</v>
      </c>
      <c r="C19" s="1">
        <f t="shared" si="1"/>
        <v>-0.63153886795043945</v>
      </c>
      <c r="D19" s="1">
        <f t="shared" si="2"/>
        <v>0.65888272057431507</v>
      </c>
      <c r="E19" s="1">
        <f>AVERAGE('Raw Ct'!C36:C37)</f>
        <v>25.081454277038574</v>
      </c>
      <c r="F19" s="1">
        <f t="shared" si="3"/>
        <v>-7.0264101028442383E-2</v>
      </c>
      <c r="G19" s="1">
        <f t="shared" si="4"/>
        <v>0.95216318822307233</v>
      </c>
      <c r="H19" s="1">
        <f>AVERAGE('Raw Ct'!D36:D37)</f>
        <v>24.951866149902344</v>
      </c>
      <c r="I19" s="1">
        <f t="shared" si="5"/>
        <v>-1.0107929706573486</v>
      </c>
      <c r="J19" s="1">
        <f t="shared" si="6"/>
        <v>0.49634865416051854</v>
      </c>
      <c r="K19" s="1">
        <f t="shared" si="7"/>
        <v>0.68746266590681882</v>
      </c>
      <c r="L19" s="1">
        <f t="shared" si="8"/>
        <v>0.95842691283488901</v>
      </c>
      <c r="M19">
        <f t="shared" si="9"/>
        <v>-6.1259675003265908E-2</v>
      </c>
    </row>
    <row r="20" spans="1:13" x14ac:dyDescent="0.25">
      <c r="A20" t="str">
        <f>'Raw Ct'!A38</f>
        <v>C42-1</v>
      </c>
      <c r="B20" s="1">
        <f>AVERAGE('Raw Ct'!B38:B39)</f>
        <v>25.477083206176758</v>
      </c>
      <c r="C20" s="1">
        <f t="shared" si="1"/>
        <v>-0.84402227401733398</v>
      </c>
      <c r="D20" s="1">
        <f t="shared" si="2"/>
        <v>0.5725922842525798</v>
      </c>
      <c r="E20" s="1">
        <f>AVERAGE('Raw Ct'!C38:C39)</f>
        <v>25.598123550415039</v>
      </c>
      <c r="F20" s="1">
        <f t="shared" si="3"/>
        <v>-0.58693337440490723</v>
      </c>
      <c r="G20" s="1">
        <f t="shared" si="4"/>
        <v>0.66400440937825522</v>
      </c>
      <c r="H20" s="1">
        <f>AVERAGE('Raw Ct'!D38:D39)</f>
        <v>24.296631813049316</v>
      </c>
      <c r="I20" s="1">
        <f t="shared" si="5"/>
        <v>-0.35555863380432129</v>
      </c>
      <c r="J20" s="1">
        <f t="shared" si="6"/>
        <v>0.78160863790314627</v>
      </c>
      <c r="K20" s="1">
        <f t="shared" si="7"/>
        <v>0.7204107036793812</v>
      </c>
      <c r="L20" s="1">
        <f t="shared" si="8"/>
        <v>0.7948136824288663</v>
      </c>
      <c r="M20">
        <f t="shared" si="9"/>
        <v>-0.33131138661486864</v>
      </c>
    </row>
    <row r="21" spans="1:13" x14ac:dyDescent="0.25">
      <c r="A21" t="str">
        <f>'Raw Ct'!A40</f>
        <v>C42-2</v>
      </c>
      <c r="B21" s="1">
        <f>AVERAGE('Raw Ct'!B40:B41)</f>
        <v>25.66028881072998</v>
      </c>
      <c r="C21" s="1">
        <f t="shared" si="1"/>
        <v>-1.0272278785705566</v>
      </c>
      <c r="D21" s="1">
        <f t="shared" si="2"/>
        <v>0.50732098023409822</v>
      </c>
      <c r="E21" s="1">
        <f>AVERAGE('Raw Ct'!C40:C41)</f>
        <v>25.592225074768066</v>
      </c>
      <c r="F21" s="1">
        <f t="shared" si="3"/>
        <v>-0.58103489875793457</v>
      </c>
      <c r="G21" s="1">
        <f t="shared" si="4"/>
        <v>0.66674241401726952</v>
      </c>
      <c r="H21" s="1">
        <f>AVERAGE('Raw Ct'!D40:D41)</f>
        <v>25.360279083251953</v>
      </c>
      <c r="I21" s="1">
        <f t="shared" si="5"/>
        <v>-1.419205904006958</v>
      </c>
      <c r="J21" s="1">
        <f t="shared" si="6"/>
        <v>0.37399768398390348</v>
      </c>
      <c r="K21" s="1">
        <f t="shared" si="7"/>
        <v>0.49935970868332552</v>
      </c>
      <c r="L21" s="1">
        <f t="shared" si="8"/>
        <v>1.0159429593784497</v>
      </c>
      <c r="M21">
        <f t="shared" si="9"/>
        <v>2.2819403554994726E-2</v>
      </c>
    </row>
    <row r="22" spans="1:13" x14ac:dyDescent="0.25">
      <c r="A22" t="s">
        <v>8</v>
      </c>
      <c r="B22" s="1">
        <f>AVERAGE('Raw Ct'!B42:B43)</f>
        <v>23.934932708740234</v>
      </c>
      <c r="C22" s="1">
        <f t="shared" si="1"/>
        <v>0.69812822341918945</v>
      </c>
      <c r="D22" s="1">
        <f t="shared" si="2"/>
        <v>1.5859764139357064</v>
      </c>
      <c r="E22" s="1">
        <f>AVERAGE('Raw Ct'!C42:C43)</f>
        <v>24.902348518371582</v>
      </c>
      <c r="F22" s="1">
        <f t="shared" si="3"/>
        <v>0.1088416576385498</v>
      </c>
      <c r="G22" s="1">
        <f t="shared" si="4"/>
        <v>1.0788891822228013</v>
      </c>
      <c r="H22" s="1">
        <f>AVERAGE('Raw Ct'!D42:D43)</f>
        <v>23.99283504486084</v>
      </c>
      <c r="I22" s="1">
        <f t="shared" si="5"/>
        <v>-5.1761865615844727E-2</v>
      </c>
      <c r="J22" s="1">
        <f t="shared" si="6"/>
        <v>0.96476490763910216</v>
      </c>
      <c r="K22" s="1">
        <f t="shared" si="7"/>
        <v>1.0202325334157931</v>
      </c>
      <c r="L22" s="1">
        <f t="shared" si="8"/>
        <v>1.5545244461336403</v>
      </c>
      <c r="M22">
        <f t="shared" si="9"/>
        <v>0.63647330438464389</v>
      </c>
    </row>
    <row r="23" spans="1:13" x14ac:dyDescent="0.25">
      <c r="A23" t="s">
        <v>9</v>
      </c>
      <c r="B23" s="1">
        <f>AVERAGE('Raw Ct'!B44:B45)</f>
        <v>23.992254257202148</v>
      </c>
      <c r="C23" s="1">
        <f t="shared" si="1"/>
        <v>0.64080667495727539</v>
      </c>
      <c r="D23" s="1">
        <f t="shared" si="2"/>
        <v>1.5270415891111637</v>
      </c>
      <c r="E23" s="1">
        <f>AVERAGE('Raw Ct'!C44:C45)</f>
        <v>24.83643913269043</v>
      </c>
      <c r="F23" s="1">
        <f t="shared" si="3"/>
        <v>0.17475104331970215</v>
      </c>
      <c r="G23" s="1">
        <f t="shared" si="4"/>
        <v>1.1296556012416004</v>
      </c>
      <c r="H23" s="1">
        <f>AVERAGE('Raw Ct'!D44:D45)</f>
        <v>23.969368934631348</v>
      </c>
      <c r="I23" s="1">
        <f t="shared" si="5"/>
        <v>-2.8295755386352539E-2</v>
      </c>
      <c r="J23" s="1">
        <f t="shared" si="6"/>
        <v>0.98058212517697529</v>
      </c>
      <c r="K23" s="1">
        <f t="shared" si="7"/>
        <v>1.0524828217997491</v>
      </c>
      <c r="L23" s="1">
        <f t="shared" si="8"/>
        <v>1.450894549043487</v>
      </c>
      <c r="M23">
        <f t="shared" si="9"/>
        <v>0.53694266819830649</v>
      </c>
    </row>
    <row r="24" spans="1:13" x14ac:dyDescent="0.25">
      <c r="A24" t="s">
        <v>10</v>
      </c>
      <c r="B24" s="1">
        <f>AVERAGE('Raw Ct'!B46:B47)</f>
        <v>23.880439758300781</v>
      </c>
      <c r="C24" s="1">
        <f t="shared" si="1"/>
        <v>0.75262117385864258</v>
      </c>
      <c r="D24" s="1">
        <f t="shared" si="2"/>
        <v>1.6441106536974135</v>
      </c>
      <c r="E24" s="1">
        <f>AVERAGE('Raw Ct'!C46:C47)</f>
        <v>24.637687683105469</v>
      </c>
      <c r="F24" s="1">
        <f t="shared" si="3"/>
        <v>0.37350249290466309</v>
      </c>
      <c r="G24" s="1">
        <f t="shared" si="4"/>
        <v>1.2976684973396395</v>
      </c>
      <c r="H24" s="1">
        <f>AVERAGE('Raw Ct'!D46:D47)</f>
        <v>23.439632415771484</v>
      </c>
      <c r="I24" s="1">
        <f t="shared" si="5"/>
        <v>0.50144076347351074</v>
      </c>
      <c r="J24" s="1">
        <f t="shared" si="6"/>
        <v>1.4155201060369722</v>
      </c>
      <c r="K24" s="1">
        <f t="shared" si="7"/>
        <v>1.3553139300379986</v>
      </c>
      <c r="L24" s="1">
        <f t="shared" si="8"/>
        <v>1.2130847453558733</v>
      </c>
      <c r="M24">
        <f t="shared" si="9"/>
        <v>0.27868033976921758</v>
      </c>
    </row>
    <row r="25" spans="1:13" x14ac:dyDescent="0.25">
      <c r="A25" t="s">
        <v>11</v>
      </c>
      <c r="B25" s="1">
        <f>AVERAGE('Raw Ct'!B48:B49)</f>
        <v>25.069488525390625</v>
      </c>
      <c r="C25" s="1">
        <f t="shared" si="1"/>
        <v>-0.43642759323120117</v>
      </c>
      <c r="D25" s="1">
        <f t="shared" si="2"/>
        <v>0.74952580119683765</v>
      </c>
      <c r="E25" s="1">
        <f>AVERAGE('Raw Ct'!C48:C49)</f>
        <v>25.666089057922363</v>
      </c>
      <c r="F25" s="1">
        <f t="shared" si="3"/>
        <v>-0.65489888191223145</v>
      </c>
      <c r="G25" s="1">
        <f t="shared" si="4"/>
        <v>0.63325521965299347</v>
      </c>
      <c r="H25" s="1">
        <f>AVERAGE('Raw Ct'!D48:D49)</f>
        <v>24.632180213928223</v>
      </c>
      <c r="I25" s="1">
        <f t="shared" si="5"/>
        <v>-0.69110703468322754</v>
      </c>
      <c r="J25" s="1">
        <f t="shared" si="6"/>
        <v>0.61944261167528891</v>
      </c>
      <c r="K25" s="1">
        <f t="shared" si="7"/>
        <v>0.62631083905586293</v>
      </c>
      <c r="L25" s="1">
        <f t="shared" si="8"/>
        <v>1.1967313264555921</v>
      </c>
      <c r="M25">
        <f t="shared" si="9"/>
        <v>0.25909929472273313</v>
      </c>
    </row>
    <row r="26" spans="1:13" x14ac:dyDescent="0.25">
      <c r="A26" t="s">
        <v>16</v>
      </c>
      <c r="B26" s="1">
        <f>AVERAGE('Raw Ct'!B50:B51)</f>
        <v>23.512441635131836</v>
      </c>
      <c r="C26" s="1">
        <f t="shared" si="1"/>
        <v>1.1206192970275879</v>
      </c>
      <c r="D26" s="1">
        <f t="shared" si="2"/>
        <v>2.0965811410697546</v>
      </c>
      <c r="E26" s="1">
        <f>AVERAGE('Raw Ct'!C50:C51)</f>
        <v>25.690813064575195</v>
      </c>
      <c r="F26" s="1">
        <f t="shared" si="3"/>
        <v>-0.67962288856506348</v>
      </c>
      <c r="G26" s="1">
        <f t="shared" si="4"/>
        <v>0.62242625007073504</v>
      </c>
      <c r="H26" s="1">
        <f>AVERAGE('Raw Ct'!D50:D51)</f>
        <v>24.92314338684082</v>
      </c>
      <c r="I26" s="1">
        <f t="shared" si="5"/>
        <v>-0.9820702075958252</v>
      </c>
      <c r="J26" s="1">
        <f t="shared" si="6"/>
        <v>0.50632735414313557</v>
      </c>
      <c r="K26" s="1">
        <f t="shared" si="7"/>
        <v>0.56138350202651033</v>
      </c>
      <c r="L26" s="1">
        <f t="shared" si="8"/>
        <v>3.7346682499599844</v>
      </c>
      <c r="M26">
        <f t="shared" si="9"/>
        <v>1.900980094314505</v>
      </c>
    </row>
    <row r="27" spans="1:13" x14ac:dyDescent="0.25">
      <c r="A27" t="s">
        <v>17</v>
      </c>
      <c r="B27" s="1">
        <f>AVERAGE('Raw Ct'!B52:B53)</f>
        <v>23.333624839782715</v>
      </c>
      <c r="C27" s="1">
        <f t="shared" si="1"/>
        <v>1.299436092376709</v>
      </c>
      <c r="D27" s="1">
        <f t="shared" si="2"/>
        <v>2.3594738626017242</v>
      </c>
      <c r="E27" s="1">
        <f>AVERAGE('Raw Ct'!C52:C53)</f>
        <v>25.438301086425781</v>
      </c>
      <c r="F27" s="1">
        <f t="shared" si="3"/>
        <v>-0.42711091041564941</v>
      </c>
      <c r="G27" s="1">
        <f t="shared" si="4"/>
        <v>0.74232478877183328</v>
      </c>
      <c r="H27" s="1">
        <f>AVERAGE('Raw Ct'!D52:D53)</f>
        <v>24.665546417236328</v>
      </c>
      <c r="I27" s="1">
        <f t="shared" si="5"/>
        <v>-0.72447323799133301</v>
      </c>
      <c r="J27" s="1">
        <f t="shared" si="6"/>
        <v>0.60528376178417442</v>
      </c>
      <c r="K27" s="1">
        <f t="shared" si="7"/>
        <v>0.67031122668015786</v>
      </c>
      <c r="L27" s="1">
        <f t="shared" si="8"/>
        <v>3.519967693645027</v>
      </c>
      <c r="M27">
        <f t="shared" si="9"/>
        <v>1.8155621878307562</v>
      </c>
    </row>
    <row r="28" spans="1:13" x14ac:dyDescent="0.25">
      <c r="A28" t="s">
        <v>18</v>
      </c>
      <c r="B28" s="1">
        <f>AVERAGE('Raw Ct'!B54:B55)</f>
        <v>23.064241409301758</v>
      </c>
      <c r="C28" s="1">
        <f t="shared" si="1"/>
        <v>1.568819522857666</v>
      </c>
      <c r="D28" s="1">
        <f t="shared" si="2"/>
        <v>2.819049611597209</v>
      </c>
      <c r="E28" s="1">
        <f>AVERAGE('Raw Ct'!C54:C55)</f>
        <v>25.450630187988281</v>
      </c>
      <c r="F28" s="1">
        <f t="shared" si="3"/>
        <v>-0.43944001197814941</v>
      </c>
      <c r="G28" s="1">
        <f t="shared" si="4"/>
        <v>0.73596725674965668</v>
      </c>
      <c r="H28" s="1">
        <f>AVERAGE('Raw Ct'!D54:D55)</f>
        <v>23.846432685852051</v>
      </c>
      <c r="I28" s="1">
        <f t="shared" si="5"/>
        <v>9.4640493392944336E-2</v>
      </c>
      <c r="J28" s="1">
        <f t="shared" si="6"/>
        <v>1.0677841293417834</v>
      </c>
      <c r="K28" s="1">
        <f t="shared" si="7"/>
        <v>0.88648415466521058</v>
      </c>
      <c r="L28" s="1">
        <f t="shared" si="8"/>
        <v>3.1800338412837741</v>
      </c>
      <c r="M28">
        <f t="shared" si="9"/>
        <v>1.669042118463246</v>
      </c>
    </row>
    <row r="29" spans="1:13" x14ac:dyDescent="0.25">
      <c r="A29" t="s">
        <v>19</v>
      </c>
      <c r="B29" s="1">
        <f>AVERAGE('Raw Ct'!B56:B57)</f>
        <v>22.858112335205078</v>
      </c>
      <c r="C29" s="1">
        <f t="shared" si="1"/>
        <v>1.7749485969543457</v>
      </c>
      <c r="D29" s="1">
        <f t="shared" si="2"/>
        <v>3.2302955097341495</v>
      </c>
      <c r="E29" s="1">
        <f>AVERAGE('Raw Ct'!C56:C57)</f>
        <v>24.766046524047852</v>
      </c>
      <c r="F29" s="1">
        <f t="shared" si="3"/>
        <v>0.24514365196228027</v>
      </c>
      <c r="G29" s="1">
        <f t="shared" si="4"/>
        <v>1.1865160250622819</v>
      </c>
      <c r="H29" s="1">
        <f>AVERAGE('Raw Ct'!D56:D57)</f>
        <v>23.506272315979004</v>
      </c>
      <c r="I29" s="1">
        <f t="shared" si="5"/>
        <v>0.43480086326599121</v>
      </c>
      <c r="J29" s="1">
        <f t="shared" si="6"/>
        <v>1.3516360768458229</v>
      </c>
      <c r="K29" s="1">
        <f t="shared" si="7"/>
        <v>1.2663877231045328</v>
      </c>
      <c r="L29" s="1">
        <f t="shared" si="8"/>
        <v>2.5507950296731576</v>
      </c>
      <c r="M29">
        <f t="shared" si="9"/>
        <v>1.3509469751635561</v>
      </c>
    </row>
    <row r="30" spans="1:13" x14ac:dyDescent="0.25">
      <c r="A30" t="s">
        <v>24</v>
      </c>
      <c r="B30" s="1">
        <f>AVERAGE('Raw Ct'!B58:B59)</f>
        <v>21.69560432434082</v>
      </c>
      <c r="C30" s="1">
        <f t="shared" si="1"/>
        <v>2.9374566078186035</v>
      </c>
      <c r="D30" s="1">
        <f t="shared" si="2"/>
        <v>6.9626092848870451</v>
      </c>
      <c r="E30" s="1">
        <f>AVERAGE('Raw Ct'!C58:C59)</f>
        <v>24.447010040283203</v>
      </c>
      <c r="F30" s="1">
        <f t="shared" si="3"/>
        <v>0.56418013572692871</v>
      </c>
      <c r="G30" s="1">
        <f t="shared" si="4"/>
        <v>1.4822971098670619</v>
      </c>
      <c r="H30" s="1">
        <f>AVERAGE('Raw Ct'!D58:D59)</f>
        <v>24.362774848937988</v>
      </c>
      <c r="I30" s="1">
        <f t="shared" si="5"/>
        <v>-0.42170166969299316</v>
      </c>
      <c r="J30" s="1">
        <f t="shared" si="6"/>
        <v>0.74659077888366987</v>
      </c>
      <c r="K30" s="1">
        <f t="shared" si="7"/>
        <v>1.0519835330425389</v>
      </c>
      <c r="L30" s="1">
        <f t="shared" si="8"/>
        <v>6.6185534908040227</v>
      </c>
      <c r="M30">
        <f t="shared" si="9"/>
        <v>2.7265159451784506</v>
      </c>
    </row>
    <row r="31" spans="1:13" x14ac:dyDescent="0.25">
      <c r="A31" t="s">
        <v>25</v>
      </c>
      <c r="B31" s="1">
        <f>AVERAGE('Raw Ct'!B60:B61)</f>
        <v>22.364719390869141</v>
      </c>
      <c r="C31" s="1">
        <f t="shared" si="1"/>
        <v>2.2683415412902832</v>
      </c>
      <c r="D31" s="1">
        <f t="shared" si="2"/>
        <v>4.4750648224755007</v>
      </c>
      <c r="E31" s="1">
        <f>AVERAGE('Raw Ct'!C60:C61)</f>
        <v>24.936195373535156</v>
      </c>
      <c r="F31" s="1">
        <f t="shared" si="3"/>
        <v>7.4994802474975586E-2</v>
      </c>
      <c r="G31" s="1">
        <f t="shared" si="4"/>
        <v>1.0537119867780413</v>
      </c>
      <c r="H31" s="1">
        <f>AVERAGE('Raw Ct'!D60:D61)</f>
        <v>24.750407218933105</v>
      </c>
      <c r="I31" s="1">
        <f t="shared" si="5"/>
        <v>-0.80933403968811035</v>
      </c>
      <c r="J31" s="1">
        <f t="shared" si="6"/>
        <v>0.57071449762507231</v>
      </c>
      <c r="K31" s="1">
        <f t="shared" si="7"/>
        <v>0.7754796626447058</v>
      </c>
      <c r="L31" s="1">
        <f t="shared" si="8"/>
        <v>5.7707055878340929</v>
      </c>
      <c r="M31">
        <f t="shared" si="9"/>
        <v>2.5287477288939888</v>
      </c>
    </row>
    <row r="32" spans="1:13" x14ac:dyDescent="0.25">
      <c r="A32" t="s">
        <v>26</v>
      </c>
      <c r="B32" s="1">
        <f>AVERAGE('Raw Ct'!B62:B63)</f>
        <v>24.186631202697754</v>
      </c>
      <c r="C32" s="1">
        <f t="shared" si="1"/>
        <v>0.44642972946166992</v>
      </c>
      <c r="D32" s="1">
        <f t="shared" si="2"/>
        <v>1.3430218522369459</v>
      </c>
      <c r="E32" s="1">
        <f>AVERAGE('Raw Ct'!C62:C63)</f>
        <v>26.624247550964355</v>
      </c>
      <c r="F32" s="1">
        <f t="shared" si="3"/>
        <v>-1.6130573749542236</v>
      </c>
      <c r="G32" s="1">
        <f t="shared" si="4"/>
        <v>0.32454578904250714</v>
      </c>
      <c r="H32" s="1">
        <f>AVERAGE('Raw Ct'!D62:D63)</f>
        <v>25.262884140014648</v>
      </c>
      <c r="I32" s="1">
        <f t="shared" si="5"/>
        <v>-1.3218109607696533</v>
      </c>
      <c r="J32" s="1">
        <f t="shared" si="6"/>
        <v>0.40011180670277763</v>
      </c>
      <c r="K32" s="1">
        <f t="shared" si="7"/>
        <v>0.36035344040480044</v>
      </c>
      <c r="L32" s="1">
        <f t="shared" si="8"/>
        <v>3.7269572082571822</v>
      </c>
      <c r="M32">
        <f t="shared" si="9"/>
        <v>1.897998254594113</v>
      </c>
    </row>
    <row r="33" spans="1:13" x14ac:dyDescent="0.25">
      <c r="A33" t="s">
        <v>27</v>
      </c>
      <c r="B33" s="1">
        <f>AVERAGE('Raw Ct'!B64:B65)</f>
        <v>22.735547065734863</v>
      </c>
      <c r="C33" s="1">
        <f t="shared" si="1"/>
        <v>1.8975138664245605</v>
      </c>
      <c r="D33" s="1">
        <f t="shared" si="2"/>
        <v>3.5027318035226576</v>
      </c>
      <c r="E33" s="1">
        <f>AVERAGE('Raw Ct'!C64:C65)</f>
        <v>24.794323921203613</v>
      </c>
      <c r="F33" s="1">
        <f t="shared" si="3"/>
        <v>0.21686625480651855</v>
      </c>
      <c r="G33" s="1">
        <f t="shared" si="4"/>
        <v>1.1633385619147192</v>
      </c>
      <c r="H33" s="1">
        <f>AVERAGE('Raw Ct'!D64:D65)</f>
        <v>23.93671703338623</v>
      </c>
      <c r="I33" s="1">
        <f t="shared" si="5"/>
        <v>4.3561458587646484E-3</v>
      </c>
      <c r="J33" s="1">
        <f t="shared" si="6"/>
        <v>1.0030233579047056</v>
      </c>
      <c r="K33" s="1">
        <f t="shared" si="7"/>
        <v>1.0802109751116831</v>
      </c>
      <c r="L33" s="1">
        <f t="shared" si="8"/>
        <v>3.2426367480301801</v>
      </c>
      <c r="M33">
        <f t="shared" si="9"/>
        <v>1.6971674168963984</v>
      </c>
    </row>
    <row r="34" spans="1:13" x14ac:dyDescent="0.25">
      <c r="A34" t="s">
        <v>32</v>
      </c>
      <c r="B34" s="1">
        <f>AVERAGE('Raw Ct'!B66:B67)</f>
        <v>22.178353309631348</v>
      </c>
      <c r="C34" s="1">
        <f t="shared" si="1"/>
        <v>2.4547076225280762</v>
      </c>
      <c r="D34" s="1">
        <f t="shared" si="2"/>
        <v>5.0613778118494013</v>
      </c>
      <c r="E34" s="1">
        <f>AVERAGE('Raw Ct'!C66:C67)</f>
        <v>25.180952072143555</v>
      </c>
      <c r="F34" s="1">
        <f t="shared" si="3"/>
        <v>-0.16976189613342285</v>
      </c>
      <c r="G34" s="1">
        <f t="shared" si="4"/>
        <v>0.8883120460537165</v>
      </c>
      <c r="H34" s="1">
        <f>AVERAGE('Raw Ct'!D66:D67)</f>
        <v>24.215922355651855</v>
      </c>
      <c r="I34" s="1">
        <f t="shared" si="5"/>
        <v>-0.27484917640686035</v>
      </c>
      <c r="J34" s="1">
        <f t="shared" si="6"/>
        <v>0.82657080142262596</v>
      </c>
      <c r="K34" s="1">
        <f t="shared" si="7"/>
        <v>0.85688552317097355</v>
      </c>
      <c r="L34" s="1">
        <f t="shared" si="8"/>
        <v>5.9067141117279789</v>
      </c>
      <c r="M34">
        <f t="shared" si="9"/>
        <v>2.5623557864022128</v>
      </c>
    </row>
    <row r="35" spans="1:13" x14ac:dyDescent="0.25">
      <c r="A35" t="s">
        <v>33</v>
      </c>
      <c r="B35" s="1">
        <f>AVERAGE('Raw Ct'!B68:B69)</f>
        <v>21.905946731567383</v>
      </c>
      <c r="C35" s="1">
        <f t="shared" si="1"/>
        <v>2.727114200592041</v>
      </c>
      <c r="D35" s="1">
        <f t="shared" si="2"/>
        <v>6.0593168412324765</v>
      </c>
      <c r="E35" s="1">
        <f>AVERAGE('Raw Ct'!C68:C69)</f>
        <v>24.702470779418945</v>
      </c>
      <c r="F35" s="1">
        <f t="shared" si="3"/>
        <v>0.30871939659118652</v>
      </c>
      <c r="G35" s="1">
        <f t="shared" si="4"/>
        <v>1.2403258162930726</v>
      </c>
      <c r="H35" s="1">
        <f>AVERAGE('Raw Ct'!D68:D69)</f>
        <v>23.471891403198242</v>
      </c>
      <c r="I35" s="1">
        <f t="shared" si="5"/>
        <v>0.46918177604675293</v>
      </c>
      <c r="J35" s="1">
        <f t="shared" si="6"/>
        <v>1.3842266976911404</v>
      </c>
      <c r="K35" s="1">
        <f t="shared" si="7"/>
        <v>1.3103022967042484</v>
      </c>
      <c r="L35" s="1">
        <f t="shared" si="8"/>
        <v>4.6243655807314363</v>
      </c>
      <c r="M35">
        <f t="shared" si="9"/>
        <v>2.2092554550747505</v>
      </c>
    </row>
    <row r="36" spans="1:13" x14ac:dyDescent="0.25">
      <c r="A36" t="s">
        <v>34</v>
      </c>
      <c r="B36" s="1">
        <f>AVERAGE('Raw Ct'!B70:B71)</f>
        <v>22.290098190307617</v>
      </c>
      <c r="C36" s="1">
        <f t="shared" si="1"/>
        <v>2.3429627418518066</v>
      </c>
      <c r="D36" s="1">
        <f t="shared" si="2"/>
        <v>4.7011981053358536</v>
      </c>
      <c r="E36" s="1">
        <f>AVERAGE('Raw Ct'!C70:C71)</f>
        <v>25.126716613769531</v>
      </c>
      <c r="F36" s="1">
        <f t="shared" si="3"/>
        <v>-0.11552643775939941</v>
      </c>
      <c r="G36" s="1">
        <f t="shared" si="4"/>
        <v>0.92256676899238355</v>
      </c>
      <c r="H36" s="1">
        <f>AVERAGE('Raw Ct'!D70:D71)</f>
        <v>23.947480201721191</v>
      </c>
      <c r="I36" s="1">
        <f t="shared" si="5"/>
        <v>-6.4070224761962891E-3</v>
      </c>
      <c r="J36" s="1">
        <f t="shared" si="6"/>
        <v>0.99556979400300916</v>
      </c>
      <c r="K36" s="1">
        <f t="shared" si="7"/>
        <v>0.95837341791170783</v>
      </c>
      <c r="L36" s="1">
        <f t="shared" si="8"/>
        <v>4.9053928431985803</v>
      </c>
      <c r="M36">
        <f t="shared" si="9"/>
        <v>2.2943686777778329</v>
      </c>
    </row>
    <row r="37" spans="1:13" x14ac:dyDescent="0.25">
      <c r="A37" t="s">
        <v>35</v>
      </c>
      <c r="B37" s="1">
        <f>AVERAGE('Raw Ct'!B72:B73)</f>
        <v>22.99532413482666</v>
      </c>
      <c r="C37" s="1">
        <f t="shared" si="1"/>
        <v>1.6377367973327637</v>
      </c>
      <c r="D37" s="1">
        <f t="shared" si="2"/>
        <v>2.9503630062504169</v>
      </c>
      <c r="E37" s="1">
        <f>AVERAGE('Raw Ct'!C72:C73)</f>
        <v>25.846830368041992</v>
      </c>
      <c r="F37" s="1">
        <f t="shared" si="3"/>
        <v>-0.83564019203186035</v>
      </c>
      <c r="G37" s="1">
        <f t="shared" si="4"/>
        <v>0.55823593221473355</v>
      </c>
      <c r="H37" s="1">
        <f>AVERAGE('Raw Ct'!D72:D73)</f>
        <v>24.493094444274902</v>
      </c>
      <c r="I37" s="1">
        <f t="shared" si="5"/>
        <v>-0.55202126502990723</v>
      </c>
      <c r="J37" s="1">
        <f t="shared" si="6"/>
        <v>0.68212034752210038</v>
      </c>
      <c r="K37" s="1">
        <f t="shared" si="7"/>
        <v>0.61707705198106155</v>
      </c>
      <c r="L37" s="1">
        <f t="shared" si="8"/>
        <v>4.781190609468597</v>
      </c>
      <c r="M37">
        <f t="shared" si="9"/>
        <v>2.2573699220741341</v>
      </c>
    </row>
    <row r="38" spans="1:13" x14ac:dyDescent="0.25">
      <c r="A38" t="s">
        <v>40</v>
      </c>
      <c r="B38" s="1">
        <f>AVERAGE('Raw Ct'!B74:B75)</f>
        <v>22.206170082092285</v>
      </c>
      <c r="C38" s="1">
        <f t="shared" si="1"/>
        <v>2.4268908500671387</v>
      </c>
      <c r="D38" s="1">
        <f t="shared" si="2"/>
        <v>4.9692171563326388</v>
      </c>
      <c r="E38" s="1">
        <f>AVERAGE('Raw Ct'!C74:C75)</f>
        <v>24.905974388122559</v>
      </c>
      <c r="F38" s="1">
        <f t="shared" si="3"/>
        <v>0.10521578788757324</v>
      </c>
      <c r="G38" s="1">
        <f t="shared" si="4"/>
        <v>1.0761635363490578</v>
      </c>
      <c r="H38" s="1">
        <f>AVERAGE('Raw Ct'!D74:D75)</f>
        <v>23.985847473144531</v>
      </c>
      <c r="I38" s="1">
        <f t="shared" si="5"/>
        <v>-4.4774293899536133E-2</v>
      </c>
      <c r="J38" s="1">
        <f t="shared" si="6"/>
        <v>0.96944798323097148</v>
      </c>
      <c r="K38" s="1">
        <f t="shared" si="7"/>
        <v>1.0214130261262113</v>
      </c>
      <c r="L38" s="1">
        <f t="shared" si="8"/>
        <v>4.8650418872948809</v>
      </c>
      <c r="M38">
        <f t="shared" si="9"/>
        <v>2.2824522264519063</v>
      </c>
    </row>
    <row r="39" spans="1:13" x14ac:dyDescent="0.25">
      <c r="A39" t="s">
        <v>41</v>
      </c>
      <c r="B39" s="1">
        <f>AVERAGE('Raw Ct'!B76:B77)</f>
        <v>22.736706733703613</v>
      </c>
      <c r="C39" s="1">
        <f t="shared" si="1"/>
        <v>1.8963541984558105</v>
      </c>
      <c r="D39" s="1">
        <f t="shared" si="2"/>
        <v>3.5000493726406789</v>
      </c>
      <c r="E39" s="1">
        <f>AVERAGE('Raw Ct'!C76:C77)</f>
        <v>25.27070426940918</v>
      </c>
      <c r="F39" s="1">
        <f t="shared" si="3"/>
        <v>-0.25951409339904785</v>
      </c>
      <c r="G39" s="1">
        <f t="shared" si="4"/>
        <v>0.83439642831181993</v>
      </c>
      <c r="H39" s="1">
        <f>AVERAGE('Raw Ct'!D76:D77)</f>
        <v>24.391918182373047</v>
      </c>
      <c r="I39" s="1">
        <f t="shared" si="5"/>
        <v>-0.45084500312805176</v>
      </c>
      <c r="J39" s="1">
        <f t="shared" si="6"/>
        <v>0.73166368964998274</v>
      </c>
      <c r="K39" s="1">
        <f t="shared" si="7"/>
        <v>0.78134343880869284</v>
      </c>
      <c r="L39" s="1">
        <f t="shared" si="8"/>
        <v>4.4795274379947081</v>
      </c>
      <c r="M39">
        <f t="shared" si="9"/>
        <v>2.1633465450460196</v>
      </c>
    </row>
    <row r="40" spans="1:13" x14ac:dyDescent="0.25">
      <c r="A40" t="s">
        <v>42</v>
      </c>
      <c r="B40" s="1">
        <f>AVERAGE('Raw Ct'!B78:B79)</f>
        <v>23.391666412353516</v>
      </c>
      <c r="C40" s="1">
        <f t="shared" si="1"/>
        <v>1.2413945198059082</v>
      </c>
      <c r="D40" s="1">
        <f t="shared" si="2"/>
        <v>2.2707155439371762</v>
      </c>
      <c r="E40" s="1">
        <f>AVERAGE('Raw Ct'!C78:C79)</f>
        <v>26.403898239135742</v>
      </c>
      <c r="F40" s="1">
        <f t="shared" si="3"/>
        <v>-1.3927080631256104</v>
      </c>
      <c r="G40" s="1">
        <f t="shared" si="4"/>
        <v>0.37847517557815241</v>
      </c>
      <c r="H40" s="1">
        <f>AVERAGE('Raw Ct'!D78:D79)</f>
        <v>25.1982421875</v>
      </c>
      <c r="I40" s="1">
        <f t="shared" si="5"/>
        <v>-1.2571690082550049</v>
      </c>
      <c r="J40" s="1">
        <f t="shared" si="6"/>
        <v>0.41844301463802258</v>
      </c>
      <c r="K40" s="1">
        <f t="shared" si="7"/>
        <v>0.39795765281569473</v>
      </c>
      <c r="L40" s="1">
        <f t="shared" si="8"/>
        <v>5.7059225469620705</v>
      </c>
      <c r="M40">
        <f t="shared" si="9"/>
        <v>2.5124601636963391</v>
      </c>
    </row>
    <row r="41" spans="1:13" x14ac:dyDescent="0.25">
      <c r="A41" t="s">
        <v>43</v>
      </c>
      <c r="B41" s="1">
        <f>AVERAGE('Raw Ct'!B80:B81)</f>
        <v>22.778648376464844</v>
      </c>
      <c r="C41" s="1">
        <f t="shared" si="1"/>
        <v>1.8544125556945801</v>
      </c>
      <c r="D41" s="1">
        <f t="shared" si="2"/>
        <v>3.4044024065846221</v>
      </c>
      <c r="E41" s="1">
        <f>AVERAGE('Raw Ct'!C80:C81)</f>
        <v>25.736336708068848</v>
      </c>
      <c r="F41" s="1">
        <f t="shared" si="3"/>
        <v>-0.72514653205871582</v>
      </c>
      <c r="G41" s="1">
        <f t="shared" si="4"/>
        <v>0.6029692289882802</v>
      </c>
      <c r="H41" s="1">
        <f>AVERAGE('Raw Ct'!D80:D81)</f>
        <v>24.532541275024414</v>
      </c>
      <c r="I41" s="1">
        <f t="shared" si="5"/>
        <v>-0.59146809577941895</v>
      </c>
      <c r="J41" s="1">
        <f t="shared" si="6"/>
        <v>0.66372609900150137</v>
      </c>
      <c r="K41" s="1">
        <f t="shared" si="7"/>
        <v>0.6326186957198896</v>
      </c>
      <c r="L41" s="1">
        <f t="shared" si="8"/>
        <v>5.3814445093352425</v>
      </c>
      <c r="M41">
        <f t="shared" si="9"/>
        <v>2.4279934788661675</v>
      </c>
    </row>
    <row r="43" spans="1:13" ht="45" x14ac:dyDescent="0.25">
      <c r="A43" s="3" t="s">
        <v>55</v>
      </c>
      <c r="B43" t="s">
        <v>44</v>
      </c>
      <c r="C43" t="s">
        <v>45</v>
      </c>
    </row>
    <row r="44" spans="1:13" x14ac:dyDescent="0.25">
      <c r="A44" s="1" t="e">
        <f>_xlfn.STDEV.S('Raw Ct'!B2:B3)</f>
        <v>#DIV/0!</v>
      </c>
      <c r="B44" s="1">
        <f>_xlfn.STDEV.S('Raw Ct'!C2:C3)</f>
        <v>4.369920123524728E-2</v>
      </c>
      <c r="C44" s="1">
        <f>_xlfn.STDEV.S('Raw Ct'!D2:D3)</f>
        <v>9.4379269283050959E-2</v>
      </c>
    </row>
    <row r="45" spans="1:13" x14ac:dyDescent="0.25">
      <c r="A45" s="1">
        <f>_xlfn.STDEV.S('Raw Ct'!B4:B5)</f>
        <v>8.1257775229851351E-2</v>
      </c>
      <c r="B45" s="1">
        <f>_xlfn.STDEV.S('Raw Ct'!C4:C5)</f>
        <v>0.19367319827726026</v>
      </c>
      <c r="C45" s="1">
        <f>_xlfn.STDEV.S('Raw Ct'!D4:D5)</f>
        <v>7.7780828815096625E-2</v>
      </c>
    </row>
    <row r="46" spans="1:13" x14ac:dyDescent="0.25">
      <c r="A46" s="1">
        <f>_xlfn.STDEV.S('Raw Ct'!B6:B7)</f>
        <v>1.9156922759959644E-2</v>
      </c>
      <c r="B46" s="1">
        <f>_xlfn.STDEV.S('Raw Ct'!C6:C7)</f>
        <v>0.45366193387550163</v>
      </c>
      <c r="C46" s="1">
        <f>_xlfn.STDEV.S('Raw Ct'!D6:D7)</f>
        <v>6.6581231053993786E-2</v>
      </c>
    </row>
    <row r="47" spans="1:13" x14ac:dyDescent="0.25">
      <c r="A47" s="1">
        <f>_xlfn.STDEV.S('Raw Ct'!B8:B9)</f>
        <v>1.3326496324356606E-2</v>
      </c>
      <c r="B47" s="1">
        <f>_xlfn.STDEV.S('Raw Ct'!C8:C9)</f>
        <v>3.3420764995198533E-2</v>
      </c>
      <c r="C47" s="1">
        <f>_xlfn.STDEV.S('Raw Ct'!D8:D9)</f>
        <v>9.6614063778492604E-2</v>
      </c>
    </row>
    <row r="48" spans="1:13" x14ac:dyDescent="0.25">
      <c r="A48" s="1">
        <f>_xlfn.STDEV.S('Raw Ct'!B10:B11)</f>
        <v>0.142530526420201</v>
      </c>
      <c r="B48" s="1">
        <f>_xlfn.STDEV.S('Raw Ct'!C10:C11)</f>
        <v>0.75732559412424794</v>
      </c>
      <c r="C48" s="1">
        <f>_xlfn.STDEV.S('Raw Ct'!D10:D11)</f>
        <v>9.644277898614434E-2</v>
      </c>
    </row>
    <row r="49" spans="1:3" x14ac:dyDescent="0.25">
      <c r="A49" s="1">
        <f>_xlfn.STDEV.S('Raw Ct'!B12:B13)</f>
        <v>0.30591194173571151</v>
      </c>
      <c r="B49" s="1">
        <f>_xlfn.STDEV.S('Raw Ct'!C12:C13)</f>
        <v>0.32430280337713713</v>
      </c>
      <c r="C49" s="1">
        <f>_xlfn.STDEV.S('Raw Ct'!D12:D13)</f>
        <v>0.24851670060836409</v>
      </c>
    </row>
    <row r="50" spans="1:3" x14ac:dyDescent="0.25">
      <c r="A50" s="1">
        <f>_xlfn.STDEV.S('Raw Ct'!B14:B15)</f>
        <v>0.28907613021694384</v>
      </c>
      <c r="B50" s="1">
        <f>_xlfn.STDEV.S('Raw Ct'!C14:C15)</f>
        <v>0.3682798366377682</v>
      </c>
      <c r="C50" s="1">
        <f>_xlfn.STDEV.S('Raw Ct'!D14:D15)</f>
        <v>4.3848906841157977E-2</v>
      </c>
    </row>
    <row r="51" spans="1:3" x14ac:dyDescent="0.25">
      <c r="A51" s="1">
        <f>_xlfn.STDEV.S('Raw Ct'!B16:B17)</f>
        <v>6.2540528393557351E-2</v>
      </c>
      <c r="B51" s="1">
        <f>_xlfn.STDEV.S('Raw Ct'!C16:C17)</f>
        <v>0.33532032675267293</v>
      </c>
      <c r="C51" s="1">
        <f>_xlfn.STDEV.S('Raw Ct'!D16:D17)</f>
        <v>0.28880234428901702</v>
      </c>
    </row>
    <row r="52" spans="1:3" x14ac:dyDescent="0.25">
      <c r="A52" s="1">
        <f>_xlfn.STDEV.S('Raw Ct'!B18:B19)</f>
        <v>8.1774327005200861E-2</v>
      </c>
      <c r="B52" s="1">
        <f>_xlfn.STDEV.S('Raw Ct'!C18:C19)</f>
        <v>0.14563118577145046</v>
      </c>
      <c r="C52" s="1">
        <f>_xlfn.STDEV.S('Raw Ct'!D18:D19)</f>
        <v>6.4804994270350663E-2</v>
      </c>
    </row>
    <row r="53" spans="1:3" x14ac:dyDescent="0.25">
      <c r="A53" s="1">
        <f>_xlfn.STDEV.S('Raw Ct'!B20:B21)</f>
        <v>0.1636147402688668</v>
      </c>
      <c r="B53" s="1">
        <f>_xlfn.STDEV.S('Raw Ct'!C20:C21)</f>
        <v>1.2441749680415918E-2</v>
      </c>
      <c r="C53" s="1">
        <f>_xlfn.STDEV.S('Raw Ct'!D20:D21)</f>
        <v>0.16943437711125106</v>
      </c>
    </row>
    <row r="54" spans="1:3" x14ac:dyDescent="0.25">
      <c r="A54" s="1">
        <f>_xlfn.STDEV.S('Raw Ct'!B22:B23)</f>
        <v>0.10430569504433672</v>
      </c>
      <c r="B54" s="1">
        <f>_xlfn.STDEV.S('Raw Ct'!C22:C23)</f>
        <v>4.075364228651792E-2</v>
      </c>
      <c r="C54" s="1">
        <f>_xlfn.STDEV.S('Raw Ct'!D22:D23)</f>
        <v>0.32131138865722791</v>
      </c>
    </row>
    <row r="55" spans="1:3" x14ac:dyDescent="0.25">
      <c r="A55" s="1">
        <f>_xlfn.STDEV.S('Raw Ct'!B24:B25)</f>
        <v>7.316558031575969E-2</v>
      </c>
      <c r="B55" s="1">
        <f>_xlfn.STDEV.S('Raw Ct'!C24:C25)</f>
        <v>0.16528038372201734</v>
      </c>
      <c r="C55" s="1">
        <f>_xlfn.STDEV.S('Raw Ct'!D24:D25)</f>
        <v>0.17909510913952414</v>
      </c>
    </row>
    <row r="56" spans="1:3" x14ac:dyDescent="0.25">
      <c r="A56" s="1">
        <f>_xlfn.STDEV.S('Raw Ct'!B26:B27)</f>
        <v>0.14978787655898887</v>
      </c>
      <c r="B56" s="1">
        <f>_xlfn.STDEV.S('Raw Ct'!C26:C27)</f>
        <v>4.9470284908146979E-3</v>
      </c>
      <c r="C56" s="1">
        <f>_xlfn.STDEV.S('Raw Ct'!D26:D27)</f>
        <v>0.1215933207791412</v>
      </c>
    </row>
    <row r="57" spans="1:3" x14ac:dyDescent="0.25">
      <c r="A57" s="1">
        <f>_xlfn.STDEV.S('Raw Ct'!B28:B29)</f>
        <v>0.61717012691133288</v>
      </c>
      <c r="B57" s="1">
        <f>_xlfn.STDEV.S('Raw Ct'!C28:C29)</f>
        <v>9.8834022583258421E-2</v>
      </c>
      <c r="C57" s="1">
        <f>_xlfn.STDEV.S('Raw Ct'!D28:D29)</f>
        <v>0.16436596569672499</v>
      </c>
    </row>
    <row r="58" spans="1:3" x14ac:dyDescent="0.25">
      <c r="A58" s="1">
        <f>_xlfn.STDEV.S('Raw Ct'!B30:B31)</f>
        <v>0.26360999282229736</v>
      </c>
      <c r="B58" s="1">
        <f>_xlfn.STDEV.S('Raw Ct'!C30:C31)</f>
        <v>0.52080287507772005</v>
      </c>
      <c r="C58" s="1">
        <f>_xlfn.STDEV.S('Raw Ct'!D30:D31)</f>
        <v>0.16340569190025278</v>
      </c>
    </row>
    <row r="59" spans="1:3" x14ac:dyDescent="0.25">
      <c r="A59" s="1">
        <f>_xlfn.STDEV.S('Raw Ct'!B32:B33)</f>
        <v>1.3480288488698917</v>
      </c>
      <c r="B59" s="1">
        <f>_xlfn.STDEV.S('Raw Ct'!C32:C33)</f>
        <v>0.29367924042390964</v>
      </c>
      <c r="C59" s="1">
        <f>_xlfn.STDEV.S('Raw Ct'!D32:D33)</f>
        <v>0.22124195765041818</v>
      </c>
    </row>
    <row r="60" spans="1:3" x14ac:dyDescent="0.25">
      <c r="A60" s="1">
        <f>_xlfn.STDEV.S('Raw Ct'!B34:B35)</f>
        <v>3.6753400600651943E-2</v>
      </c>
      <c r="B60" s="1">
        <f>_xlfn.STDEV.S('Raw Ct'!C34:C35)</f>
        <v>4.4013448137744507E-2</v>
      </c>
      <c r="C60" s="1">
        <f>_xlfn.STDEV.S('Raw Ct'!D34:D35)</f>
        <v>0.12385239185932512</v>
      </c>
    </row>
    <row r="61" spans="1:3" x14ac:dyDescent="0.25">
      <c r="A61" s="1">
        <f>_xlfn.STDEV.S('Raw Ct'!B36:B37)</f>
        <v>0.14708778085598695</v>
      </c>
      <c r="B61" s="1">
        <f>_xlfn.STDEV.S('Raw Ct'!C36:C37)</f>
        <v>1.5346847654574822E-2</v>
      </c>
      <c r="C61" s="1" t="e">
        <f>_xlfn.STDEV.S('Raw Ct'!D36:D37)</f>
        <v>#DIV/0!</v>
      </c>
    </row>
    <row r="62" spans="1:3" x14ac:dyDescent="0.25">
      <c r="A62" s="1">
        <f>_xlfn.STDEV.S('Raw Ct'!B38:B39)</f>
        <v>0.18769306623574653</v>
      </c>
      <c r="B62" s="1">
        <f>_xlfn.STDEV.S('Raw Ct'!C38:C39)</f>
        <v>5.7999458347599585E-2</v>
      </c>
      <c r="C62" s="1">
        <f>_xlfn.STDEV.S('Raw Ct'!D38:D39)</f>
        <v>1.13924617398887E-2</v>
      </c>
    </row>
    <row r="63" spans="1:3" x14ac:dyDescent="0.25">
      <c r="A63" s="1">
        <f>_xlfn.STDEV.S('Raw Ct'!B40:B41)</f>
        <v>0.22914533468318102</v>
      </c>
      <c r="B63" s="1">
        <f>_xlfn.STDEV.S('Raw Ct'!C40:C41)</f>
        <v>2.7773761644314904E-2</v>
      </c>
      <c r="C63" s="1" t="e">
        <f>_xlfn.STDEV.S('Raw Ct'!D40:D41)</f>
        <v>#DIV/0!</v>
      </c>
    </row>
    <row r="64" spans="1:3" x14ac:dyDescent="0.25">
      <c r="A64" s="1">
        <f>_xlfn.STDEV.S('Raw Ct'!B42:B43)</f>
        <v>0.24716260665940609</v>
      </c>
      <c r="B64" s="1">
        <f>_xlfn.STDEV.S('Raw Ct'!C42:C43)</f>
        <v>0.11696593398743312</v>
      </c>
      <c r="C64" s="1">
        <f>_xlfn.STDEV.S('Raw Ct'!D42:D43)</f>
        <v>0.28515950787852345</v>
      </c>
    </row>
    <row r="65" spans="1:3" x14ac:dyDescent="0.25">
      <c r="A65" s="1" t="e">
        <f>_xlfn.STDEV.S('Raw Ct'!B44:B45)</f>
        <v>#DIV/0!</v>
      </c>
      <c r="B65" s="1">
        <f>_xlfn.STDEV.S('Raw Ct'!C44:C45)</f>
        <v>6.7505089973352583E-2</v>
      </c>
      <c r="C65" s="1">
        <f>_xlfn.STDEV.S('Raw Ct'!D44:D45)</f>
        <v>4.8125631853255413E-2</v>
      </c>
    </row>
    <row r="66" spans="1:3" x14ac:dyDescent="0.25">
      <c r="A66" s="1">
        <f>_xlfn.STDEV.S('Raw Ct'!B46:B47)</f>
        <v>0.24837913329482453</v>
      </c>
      <c r="B66" s="1">
        <f>_xlfn.STDEV.S('Raw Ct'!C46:C47)</f>
        <v>5.9701516677863525E-2</v>
      </c>
      <c r="C66" s="1">
        <f>_xlfn.STDEV.S('Raw Ct'!D46:D47)</f>
        <v>1.2070857413520051E-2</v>
      </c>
    </row>
    <row r="67" spans="1:3" x14ac:dyDescent="0.25">
      <c r="A67" s="1">
        <f>_xlfn.STDEV.S('Raw Ct'!B48:B49)</f>
        <v>0.14304303209809346</v>
      </c>
      <c r="B67" s="1">
        <f>_xlfn.STDEV.S('Raw Ct'!C48:C49)</f>
        <v>0.21408845734636114</v>
      </c>
      <c r="C67" s="1">
        <f>_xlfn.STDEV.S('Raw Ct'!D48:D49)</f>
        <v>1.9272910887061622E-3</v>
      </c>
    </row>
    <row r="68" spans="1:3" x14ac:dyDescent="0.25">
      <c r="A68" s="1">
        <f>_xlfn.STDEV.S('Raw Ct'!B50:B51)</f>
        <v>0.1553350761725987</v>
      </c>
      <c r="B68" s="1">
        <f>_xlfn.STDEV.S('Raw Ct'!C50:C51)</f>
        <v>0.15646798346057153</v>
      </c>
      <c r="C68" s="1">
        <f>_xlfn.STDEV.S('Raw Ct'!D50:D51)</f>
        <v>0.15068745889360538</v>
      </c>
    </row>
    <row r="69" spans="1:3" x14ac:dyDescent="0.25">
      <c r="A69" s="1">
        <f>_xlfn.STDEV.S('Raw Ct'!B52:B53)</f>
        <v>0.24541064646050526</v>
      </c>
      <c r="B69" s="1">
        <f>_xlfn.STDEV.S('Raw Ct'!C52:C53)</f>
        <v>1.3141724540484847E-2</v>
      </c>
      <c r="C69" s="1">
        <f>_xlfn.STDEV.S('Raw Ct'!D52:D53)</f>
        <v>0.12108351249955342</v>
      </c>
    </row>
    <row r="70" spans="1:3" x14ac:dyDescent="0.25">
      <c r="A70" s="1" t="e">
        <f>_xlfn.STDEV.S('Raw Ct'!B54:B55)</f>
        <v>#DIV/0!</v>
      </c>
      <c r="B70" s="1">
        <f>_xlfn.STDEV.S('Raw Ct'!C54:C55)</f>
        <v>0.3821377204281502</v>
      </c>
      <c r="C70" s="1">
        <f>_xlfn.STDEV.S('Raw Ct'!D54:D55)</f>
        <v>0.27071493995686985</v>
      </c>
    </row>
    <row r="71" spans="1:3" x14ac:dyDescent="0.25">
      <c r="A71" s="1">
        <f>_xlfn.STDEV.S('Raw Ct'!B56:B57)</f>
        <v>2.8193207080695323E-2</v>
      </c>
      <c r="B71" s="1">
        <f>_xlfn.STDEV.S('Raw Ct'!C56:C57)</f>
        <v>0.23689361131342379</v>
      </c>
      <c r="C71" s="1">
        <f>_xlfn.STDEV.S('Raw Ct'!D56:D57)</f>
        <v>0.28378113734482319</v>
      </c>
    </row>
    <row r="72" spans="1:3" x14ac:dyDescent="0.25">
      <c r="A72" s="1">
        <f>_xlfn.STDEV.S('Raw Ct'!B58:B59)</f>
        <v>0.2233904354001095</v>
      </c>
      <c r="B72" s="1">
        <f>_xlfn.STDEV.S('Raw Ct'!C58:C59)</f>
        <v>9.6453568579363116E-2</v>
      </c>
      <c r="C72" s="1">
        <f>_xlfn.STDEV.S('Raw Ct'!D58:D59)</f>
        <v>4.9733281242854956E-2</v>
      </c>
    </row>
    <row r="73" spans="1:3" x14ac:dyDescent="0.25">
      <c r="A73" s="1">
        <f>_xlfn.STDEV.S('Raw Ct'!B60:B61)</f>
        <v>0.49050569731936089</v>
      </c>
      <c r="B73" s="1">
        <f>_xlfn.STDEV.S('Raw Ct'!C60:C61)</f>
        <v>0.17261191231418438</v>
      </c>
      <c r="C73" s="1">
        <f>_xlfn.STDEV.S('Raw Ct'!D60:D61)</f>
        <v>1.7313251018699093E-2</v>
      </c>
    </row>
    <row r="74" spans="1:3" x14ac:dyDescent="0.25">
      <c r="A74" s="1">
        <f>_xlfn.STDEV.S('Raw Ct'!B62:B63)</f>
        <v>0.25788611361972991</v>
      </c>
      <c r="B74" s="1">
        <f>_xlfn.STDEV.S('Raw Ct'!C62:C63)</f>
        <v>0.1321010358750892</v>
      </c>
      <c r="C74" s="1">
        <f>_xlfn.STDEV.S('Raw Ct'!D62:D63)</f>
        <v>0.19527005807364101</v>
      </c>
    </row>
    <row r="75" spans="1:3" x14ac:dyDescent="0.25">
      <c r="A75" s="1">
        <f>_xlfn.STDEV.S('Raw Ct'!B64:B65)</f>
        <v>9.5758988515903587E-2</v>
      </c>
      <c r="B75" s="1">
        <f>_xlfn.STDEV.S('Raw Ct'!C64:C65)</f>
        <v>0.20820003684720712</v>
      </c>
      <c r="C75" s="1">
        <f>_xlfn.STDEV.S('Raw Ct'!D64:D65)</f>
        <v>1.0695184278124469E-3</v>
      </c>
    </row>
    <row r="76" spans="1:3" x14ac:dyDescent="0.25">
      <c r="A76" s="1">
        <f>_xlfn.STDEV.S('Raw Ct'!B66:B67)</f>
        <v>0.39172292530389174</v>
      </c>
      <c r="B76" s="1">
        <f>_xlfn.STDEV.S('Raw Ct'!C66:C67)</f>
        <v>0.52934014071208679</v>
      </c>
      <c r="C76" s="1">
        <f>_xlfn.STDEV.S('Raw Ct'!D66:D67)</f>
        <v>0.21578242348171101</v>
      </c>
    </row>
    <row r="77" spans="1:3" x14ac:dyDescent="0.25">
      <c r="A77" s="1" t="e">
        <f>_xlfn.STDEV.S('Raw Ct'!B68:B69)</f>
        <v>#DIV/0!</v>
      </c>
      <c r="B77" s="1" t="e">
        <f>_xlfn.STDEV.S('Raw Ct'!C68:C69)</f>
        <v>#DIV/0!</v>
      </c>
      <c r="C77" s="1">
        <f>_xlfn.STDEV.S('Raw Ct'!D68:D69)</f>
        <v>2.9050979741589039E-3</v>
      </c>
    </row>
    <row r="78" spans="1:3" x14ac:dyDescent="0.25">
      <c r="A78" s="1">
        <f>_xlfn.STDEV.S('Raw Ct'!B70:B71)</f>
        <v>0.37071963340436687</v>
      </c>
      <c r="B78" s="1" t="e">
        <f>_xlfn.STDEV.S('Raw Ct'!C70:C71)</f>
        <v>#DIV/0!</v>
      </c>
      <c r="C78" s="1">
        <f>_xlfn.STDEV.S('Raw Ct'!D70:D71)</f>
        <v>1.8977545772697276E-2</v>
      </c>
    </row>
    <row r="79" spans="1:3" x14ac:dyDescent="0.25">
      <c r="A79" s="1">
        <f>_xlfn.STDEV.S('Raw Ct'!B72:B73)</f>
        <v>3.6928731490457264E-2</v>
      </c>
      <c r="B79" s="1">
        <f>_xlfn.STDEV.S('Raw Ct'!C72:C73)</f>
        <v>4.9192452882763166E-2</v>
      </c>
      <c r="C79" s="1">
        <f>_xlfn.STDEV.S('Raw Ct'!D72:D73)</f>
        <v>0.11720330503824647</v>
      </c>
    </row>
    <row r="80" spans="1:3" x14ac:dyDescent="0.25">
      <c r="A80" s="1">
        <f>_xlfn.STDEV.S('Raw Ct'!B74:B75)</f>
        <v>0.14820989855074099</v>
      </c>
      <c r="B80" s="1">
        <f>_xlfn.STDEV.S('Raw Ct'!C74:C75)</f>
        <v>1.9596598683625289E-3</v>
      </c>
      <c r="C80" s="1">
        <f>_xlfn.STDEV.S('Raw Ct'!D74:D75)</f>
        <v>2.1897479437532015E-2</v>
      </c>
    </row>
    <row r="81" spans="1:3" x14ac:dyDescent="0.25">
      <c r="A81" s="1">
        <f>_xlfn.STDEV.S('Raw Ct'!B76:B77)</f>
        <v>0.23815464502086972</v>
      </c>
      <c r="B81" s="1">
        <f>_xlfn.STDEV.S('Raw Ct'!C76:C77)</f>
        <v>7.6455057548337951E-2</v>
      </c>
      <c r="C81" s="1">
        <f>_xlfn.STDEV.S('Raw Ct'!D76:D77)</f>
        <v>0.10076401107026928</v>
      </c>
    </row>
    <row r="82" spans="1:3" x14ac:dyDescent="0.25">
      <c r="A82" s="1">
        <f>_xlfn.STDEV.S('Raw Ct'!B78:B79)</f>
        <v>6.5277038973672675E-3</v>
      </c>
      <c r="B82" s="1">
        <f>_xlfn.STDEV.S('Raw Ct'!C78:C79)</f>
        <v>7.3091401862380515E-2</v>
      </c>
      <c r="C82" s="1">
        <f>_xlfn.STDEV.S('Raw Ct'!D78:D79)</f>
        <v>0.15145082261383469</v>
      </c>
    </row>
    <row r="83" spans="1:3" x14ac:dyDescent="0.25">
      <c r="A83" s="1">
        <f>_xlfn.STDEV.S('Raw Ct'!B80:B81)</f>
        <v>0.24288453294815629</v>
      </c>
      <c r="B83" s="1">
        <f>_xlfn.STDEV.S('Raw Ct'!C80:C81)</f>
        <v>8.3019176322818633E-2</v>
      </c>
      <c r="C83" s="1">
        <f>_xlfn.STDEV.S('Raw Ct'!D80:D81)</f>
        <v>9.4624732528778413E-2</v>
      </c>
    </row>
  </sheetData>
  <conditionalFormatting sqref="A44:C83">
    <cfRule type="cellIs" dxfId="0" priority="1" operator="greaterThan">
      <formula>0.5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6374-F8E8-4ABD-BD5D-914D7B5CCD48}">
  <dimension ref="A1:D3"/>
  <sheetViews>
    <sheetView workbookViewId="0">
      <selection activeCell="F25" sqref="F25"/>
    </sheetView>
  </sheetViews>
  <sheetFormatPr defaultRowHeight="15" x14ac:dyDescent="0.25"/>
  <sheetData>
    <row r="1" spans="1:4" x14ac:dyDescent="0.25">
      <c r="B1" t="s">
        <v>3</v>
      </c>
      <c r="C1" t="s">
        <v>2</v>
      </c>
      <c r="D1" t="s">
        <v>1</v>
      </c>
    </row>
    <row r="2" spans="1:4" x14ac:dyDescent="0.25">
      <c r="A2" t="s">
        <v>46</v>
      </c>
      <c r="B2">
        <v>100.9</v>
      </c>
      <c r="C2">
        <v>99.97</v>
      </c>
      <c r="D2">
        <v>93.6</v>
      </c>
    </row>
    <row r="3" spans="1:4" x14ac:dyDescent="0.25">
      <c r="A3" t="s">
        <v>47</v>
      </c>
      <c r="B3">
        <f>(B2/100)+1</f>
        <v>2.0090000000000003</v>
      </c>
      <c r="C3">
        <f t="shared" ref="C3:D3" si="0">(C2/100)+1</f>
        <v>1.9997</v>
      </c>
      <c r="D3">
        <f t="shared" si="0"/>
        <v>1.9359999999999999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Ct</vt:lpstr>
      <vt:lpstr>averaged Ct - qPCR duplicates</vt:lpstr>
      <vt:lpstr>primer efficiencies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Noell</dc:creator>
  <cp:lastModifiedBy>Stephen Noell</cp:lastModifiedBy>
  <dcterms:created xsi:type="dcterms:W3CDTF">2021-05-24T14:33:42Z</dcterms:created>
  <dcterms:modified xsi:type="dcterms:W3CDTF">2022-01-26T02:00:35Z</dcterms:modified>
</cp:coreProperties>
</file>