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0" yWindow="0" windowWidth="28460" windowHeight="16700" tabRatio="500"/>
  </bookViews>
  <sheets>
    <sheet name="201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E2" i="1"/>
  <c r="AC2" i="1"/>
  <c r="AB2" i="1"/>
  <c r="AA2" i="1"/>
  <c r="Z2" i="1"/>
  <c r="AD2" i="1"/>
  <c r="Y2" i="1"/>
  <c r="X2" i="1"/>
  <c r="V2" i="1"/>
  <c r="U2" i="1"/>
  <c r="T2" i="1"/>
  <c r="S2" i="1"/>
  <c r="Q2" i="1"/>
  <c r="O2" i="1"/>
  <c r="M2" i="1"/>
  <c r="K2" i="1"/>
  <c r="I2" i="1"/>
  <c r="F2" i="1"/>
  <c r="D2" i="1"/>
  <c r="C2" i="1"/>
  <c r="B2" i="1"/>
</calcChain>
</file>

<file path=xl/sharedStrings.xml><?xml version="1.0" encoding="utf-8"?>
<sst xmlns="http://schemas.openxmlformats.org/spreadsheetml/2006/main" count="34" uniqueCount="34">
  <si>
    <t>Year</t>
  </si>
  <si>
    <t>More Wins 
Against Ranked</t>
  </si>
  <si>
    <t>Higher
Seed</t>
  </si>
  <si>
    <t>More
Wins</t>
  </si>
  <si>
    <t>Less
Losses</t>
  </si>
  <si>
    <t>Better
Conference</t>
  </si>
  <si>
    <t>Better
FG%</t>
  </si>
  <si>
    <t>Better
FT%</t>
  </si>
  <si>
    <t>Better
3P%</t>
  </si>
  <si>
    <t>More
PPG</t>
  </si>
  <si>
    <t>More
OFR</t>
  </si>
  <si>
    <t>More
DFR</t>
  </si>
  <si>
    <t>More
APG</t>
  </si>
  <si>
    <t>Less
TPG</t>
  </si>
  <si>
    <t>More
SPG</t>
  </si>
  <si>
    <t>More
BPG</t>
  </si>
  <si>
    <t>More
WAC</t>
  </si>
  <si>
    <t>Less 1-Pt
Games</t>
  </si>
  <si>
    <t>More 1-Pt
Wins</t>
  </si>
  <si>
    <t>More 1-Pt
Games</t>
  </si>
  <si>
    <t>Less 1-Pt
Wins</t>
  </si>
  <si>
    <t>More 2-Pt
Games</t>
  </si>
  <si>
    <t>Less 2-Pt
Games</t>
  </si>
  <si>
    <t>More 2-Pt
Wins</t>
  </si>
  <si>
    <t>Less 2-Pt
Wins</t>
  </si>
  <si>
    <t>More 3-Pt
Games</t>
  </si>
  <si>
    <t>Less 3-Pt
Games</t>
  </si>
  <si>
    <t>More 3-Pt
Wins</t>
  </si>
  <si>
    <t>Less 3-Pt
Wins</t>
  </si>
  <si>
    <t>More OT
Games</t>
  </si>
  <si>
    <t>More OT
Wins</t>
  </si>
  <si>
    <t>Less OT
Games</t>
  </si>
  <si>
    <t>Less OT
Wins</t>
  </si>
  <si>
    <t>Higher Point
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</si>
</sst>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topLeftCell="V1" zoomScale="115" zoomScaleNormal="115" zoomScalePageLayoutView="115" workbookViewId="0">
      <pane ySplit="1" topLeftCell="A2" activePane="bottomLeft" state="frozen"/>
      <selection pane="bottomLeft" activeCell="AF3" sqref="AF3"/>
    </sheetView>
  </sheetViews>
  <sheetFormatPr baseColWidth="10" defaultRowHeight="13" x14ac:dyDescent="0"/>
  <cols>
    <col min="1" max="1" width="12.33203125" style="1" bestFit="1" customWidth="1"/>
    <col min="2" max="2" width="11.6640625" style="1" customWidth="1"/>
    <col min="3" max="3" width="22.33203125" style="1" customWidth="1"/>
    <col min="4" max="4" width="13.6640625" style="1" customWidth="1"/>
    <col min="5" max="5" width="14.33203125" style="1" customWidth="1"/>
    <col min="6" max="6" width="13.83203125" style="1" customWidth="1"/>
    <col min="7" max="7" width="13.6640625" style="1" customWidth="1"/>
    <col min="8" max="8" width="13.5" style="1" customWidth="1"/>
    <col min="9" max="11" width="12.83203125" style="1" customWidth="1"/>
    <col min="12" max="12" width="13.6640625" style="1" customWidth="1"/>
    <col min="13" max="13" width="13" style="1" customWidth="1"/>
    <col min="14" max="14" width="12.83203125" style="1" customWidth="1"/>
    <col min="15" max="15" width="13.1640625" style="1" customWidth="1"/>
    <col min="16" max="16" width="11.6640625" style="1" customWidth="1"/>
    <col min="17" max="17" width="12.6640625" style="1" customWidth="1"/>
    <col min="18" max="18" width="11.6640625" style="1" customWidth="1"/>
    <col min="19" max="19" width="12.6640625" style="1" customWidth="1"/>
    <col min="20" max="20" width="16.5" style="1" customWidth="1"/>
    <col min="21" max="21" width="12.6640625" style="1" customWidth="1"/>
    <col min="22" max="22" width="13" style="1" customWidth="1"/>
    <col min="23" max="23" width="13.6640625" style="1" customWidth="1"/>
    <col min="24" max="24" width="12.6640625" style="1" customWidth="1"/>
    <col min="25" max="25" width="12.33203125" style="1" customWidth="1"/>
    <col min="26" max="26" width="11.83203125" style="1" customWidth="1"/>
    <col min="27" max="27" width="11.6640625" style="1" customWidth="1"/>
    <col min="28" max="28" width="11.83203125" style="1" customWidth="1"/>
    <col min="29" max="29" width="11.6640625" style="1" customWidth="1"/>
    <col min="30" max="30" width="12.33203125" style="1" customWidth="1"/>
    <col min="31" max="31" width="11.5" style="1" customWidth="1"/>
    <col min="32" max="32" width="11.33203125" style="1" customWidth="1"/>
    <col min="33" max="33" width="7.5" style="1" customWidth="1"/>
    <col min="34" max="34" width="8" style="1" customWidth="1"/>
    <col min="35" max="16384" width="10.83203125" style="1"/>
  </cols>
  <sheetData>
    <row r="1" spans="1:34" s="2" customFormat="1" ht="47" customHeight="1">
      <c r="A1" s="2" t="s">
        <v>0</v>
      </c>
      <c r="B1" s="3" t="s">
        <v>2</v>
      </c>
      <c r="C1" s="3" t="s">
        <v>1</v>
      </c>
      <c r="D1" s="3" t="s">
        <v>19</v>
      </c>
      <c r="E1" s="3" t="s">
        <v>17</v>
      </c>
      <c r="F1" s="3" t="s">
        <v>18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31</v>
      </c>
      <c r="R1" s="3" t="s">
        <v>30</v>
      </c>
      <c r="S1" s="3" t="s">
        <v>32</v>
      </c>
      <c r="T1" s="3" t="s">
        <v>33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</row>
    <row r="2" spans="1:34" ht="22" customHeight="1">
      <c r="A2" s="1">
        <v>2002</v>
      </c>
      <c r="B2" s="4">
        <f>46/62</f>
        <v>0.74193548387096775</v>
      </c>
      <c r="C2" s="4">
        <f>42/59</f>
        <v>0.71186440677966101</v>
      </c>
      <c r="D2" s="4">
        <f>21/40</f>
        <v>0.52500000000000002</v>
      </c>
      <c r="E2" s="4"/>
      <c r="F2" s="4">
        <f>21/36</f>
        <v>0.58333333333333337</v>
      </c>
      <c r="G2" s="4"/>
      <c r="H2" s="4"/>
      <c r="I2" s="4">
        <f>30/48</f>
        <v>0.625</v>
      </c>
      <c r="J2" s="4"/>
      <c r="K2" s="4">
        <f>24/39</f>
        <v>0.61538461538461542</v>
      </c>
      <c r="L2" s="4"/>
      <c r="M2" s="4">
        <f>30/54</f>
        <v>0.55555555555555558</v>
      </c>
      <c r="N2" s="4"/>
      <c r="O2" s="4">
        <f>23/45</f>
        <v>0.51111111111111107</v>
      </c>
      <c r="P2" s="4"/>
      <c r="Q2" s="4">
        <f>31/54</f>
        <v>0.57407407407407407</v>
      </c>
      <c r="R2" s="4"/>
      <c r="S2" s="4">
        <f>23/42</f>
        <v>0.54761904761904767</v>
      </c>
      <c r="T2" s="4">
        <f>43/63</f>
        <v>0.68253968253968256</v>
      </c>
      <c r="U2" s="4">
        <f>40/62</f>
        <v>0.64516129032258063</v>
      </c>
      <c r="V2" s="4">
        <f>36/55</f>
        <v>0.65454545454545454</v>
      </c>
      <c r="W2" s="4"/>
      <c r="X2" s="4">
        <f>39/63</f>
        <v>0.61904761904761907</v>
      </c>
      <c r="Y2" s="4">
        <f>38/63</f>
        <v>0.60317460317460314</v>
      </c>
      <c r="Z2" s="4">
        <f>44/63</f>
        <v>0.69841269841269837</v>
      </c>
      <c r="AA2" s="4">
        <f>44/63</f>
        <v>0.69841269841269837</v>
      </c>
      <c r="AB2" s="4">
        <f>42/63</f>
        <v>0.66666666666666663</v>
      </c>
      <c r="AC2" s="4">
        <f>45/63</f>
        <v>0.7142857142857143</v>
      </c>
      <c r="AD2" s="4">
        <f>40/63</f>
        <v>0.63492063492063489</v>
      </c>
      <c r="AE2" s="4">
        <f>34/63</f>
        <v>0.53968253968253965</v>
      </c>
      <c r="AF2" s="4">
        <f>31/63</f>
        <v>0.49206349206349204</v>
      </c>
      <c r="AG2" s="4"/>
      <c r="AH2" s="4"/>
    </row>
    <row r="3" spans="1:34" ht="22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22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22" customHeight="1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22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22" customHeight="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2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22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22" customHeigh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22" customHeigh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22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2" customHeigh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22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2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2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ht="22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ht="22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ht="22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ht="22" customHeigh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ht="22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ht="22" customHeigh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ht="22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ht="22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 ht="22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 ht="22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ht="22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 ht="22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ht="22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 ht="22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ht="22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 ht="22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ht="22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ht="22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ht="22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ht="22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ht="22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ht="22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2:34" ht="22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 ht="22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ht="22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ht="22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ht="22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ht="22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ht="22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ht="22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ht="22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 ht="22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2:34" ht="22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2:34" ht="22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Johansen</dc:creator>
  <cp:lastModifiedBy>Rob Johansen</cp:lastModifiedBy>
  <dcterms:created xsi:type="dcterms:W3CDTF">2014-04-26T03:55:18Z</dcterms:created>
  <dcterms:modified xsi:type="dcterms:W3CDTF">2014-09-30T01:43:05Z</dcterms:modified>
</cp:coreProperties>
</file>