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ud\OneDrive\Рабочий стол\HAKATON\Other\"/>
    </mc:Choice>
  </mc:AlternateContent>
  <bookViews>
    <workbookView xWindow="0" yWindow="0" windowWidth="14370" windowHeight="10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G19" i="1"/>
  <c r="G18" i="1"/>
  <c r="G17" i="1"/>
  <c r="G16" i="1"/>
  <c r="G15" i="1"/>
  <c r="G14" i="1"/>
  <c r="C32" i="1" l="1"/>
  <c r="B32" i="1"/>
  <c r="A32" i="1"/>
  <c r="A36" i="1"/>
  <c r="D28" i="1"/>
  <c r="D24" i="1"/>
  <c r="D25" i="1"/>
  <c r="D26" i="1"/>
  <c r="D27" i="1"/>
  <c r="D23" i="1"/>
  <c r="C28" i="1"/>
  <c r="C24" i="1"/>
  <c r="C25" i="1"/>
  <c r="C26" i="1"/>
  <c r="C27" i="1"/>
  <c r="C23" i="1"/>
  <c r="B28" i="1"/>
  <c r="B24" i="1"/>
  <c r="B25" i="1"/>
  <c r="B26" i="1"/>
  <c r="B27" i="1"/>
  <c r="B23" i="1"/>
  <c r="B7" i="1"/>
  <c r="D15" i="1"/>
  <c r="D16" i="1"/>
  <c r="D17" i="1"/>
  <c r="D18" i="1"/>
  <c r="D14" i="1"/>
  <c r="C15" i="1"/>
  <c r="C16" i="1"/>
  <c r="C17" i="1"/>
  <c r="C18" i="1"/>
  <c r="C14" i="1"/>
  <c r="B15" i="1"/>
  <c r="B16" i="1"/>
  <c r="B17" i="1"/>
  <c r="B18" i="1"/>
  <c r="B14" i="1"/>
  <c r="D19" i="1" l="1"/>
  <c r="C36" i="1" s="1"/>
  <c r="B19" i="1"/>
  <c r="C19" i="1"/>
  <c r="B36" i="1" s="1"/>
</calcChain>
</file>

<file path=xl/sharedStrings.xml><?xml version="1.0" encoding="utf-8"?>
<sst xmlns="http://schemas.openxmlformats.org/spreadsheetml/2006/main" count="56" uniqueCount="20">
  <si>
    <t>Тип</t>
  </si>
  <si>
    <t>Кол-во автомобилей в Казахстане</t>
  </si>
  <si>
    <t>Средний пробег в год(км)</t>
  </si>
  <si>
    <t>Средний пробег в месяц(км)</t>
  </si>
  <si>
    <t>Средний пробег в день(км)</t>
  </si>
  <si>
    <t>Лекговые автомобили</t>
  </si>
  <si>
    <t>Грузовые автомобили</t>
  </si>
  <si>
    <t>Лекговые автомобили (средний)</t>
  </si>
  <si>
    <t xml:space="preserve">Мотоциклы </t>
  </si>
  <si>
    <t>Автобусы</t>
  </si>
  <si>
    <t>Выброс СО2 за км в кг</t>
  </si>
  <si>
    <t>Количество жителей</t>
  </si>
  <si>
    <t>Выброс СО2 на одну единицу автотранспорта</t>
  </si>
  <si>
    <t>Выброс СО2 на весь транспорт</t>
  </si>
  <si>
    <t>День</t>
  </si>
  <si>
    <t>Месяц</t>
  </si>
  <si>
    <t>Год</t>
  </si>
  <si>
    <t>Итого</t>
  </si>
  <si>
    <t>Количество выделяемого СО2 на 1 жителя РК в кг</t>
  </si>
  <si>
    <t>Общий уровень выброса СО2 всего автотранспорта в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</si>
</sst>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0" borderId="1" xfId="0" applyNumberFormat="1" applyFont="1" applyBorder="1"/>
    <xf numFmtId="1" fontId="0" fillId="0" borderId="1" xfId="0" applyNumberFormat="1" applyBorder="1"/>
    <xf numFmtId="0" fontId="2" fillId="0" borderId="1" xfId="0" applyFont="1" applyBorder="1"/>
    <xf numFmtId="3" fontId="1" fillId="0" borderId="3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3" fontId="1" fillId="0" borderId="7" xfId="0" applyNumberFormat="1" applyFont="1" applyBorder="1"/>
    <xf numFmtId="3" fontId="1" fillId="0" borderId="10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Fill="1" applyBorder="1" applyAlignment="1">
      <alignment horizontal="center" vertical="center" wrapText="1"/>
    </xf>
    <xf numFmtId="3" fontId="1" fillId="0" borderId="15" xfId="0" applyNumberFormat="1" applyFont="1" applyBorder="1"/>
    <xf numFmtId="3" fontId="1" fillId="0" borderId="16" xfId="0" applyNumberFormat="1" applyFont="1" applyBorder="1"/>
    <xf numFmtId="1" fontId="0" fillId="0" borderId="16" xfId="0" applyNumberFormat="1" applyBorder="1"/>
    <xf numFmtId="3" fontId="1" fillId="0" borderId="17" xfId="0" applyNumberFormat="1" applyFont="1" applyBorder="1"/>
    <xf numFmtId="0" fontId="0" fillId="0" borderId="18" xfId="0" applyBorder="1"/>
    <xf numFmtId="0" fontId="0" fillId="0" borderId="19" xfId="0" applyBorder="1"/>
    <xf numFmtId="0" fontId="2" fillId="0" borderId="20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0" xfId="0" applyBorder="1"/>
    <xf numFmtId="3" fontId="2" fillId="0" borderId="1" xfId="0" applyNumberFormat="1" applyFont="1" applyFill="1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4" xfId="0" applyBorder="1"/>
    <xf numFmtId="0" fontId="4" fillId="0" borderId="20" xfId="0" applyFont="1" applyFill="1" applyBorder="1"/>
    <xf numFmtId="0" fontId="4" fillId="0" borderId="2" xfId="0" applyFont="1" applyBorder="1"/>
    <xf numFmtId="0" fontId="4" fillId="0" borderId="0" xfId="0" applyFont="1" applyFill="1" applyBorder="1"/>
    <xf numFmtId="0" fontId="4" fillId="0" borderId="0" xfId="0" applyFont="1" applyBorder="1"/>
    <xf numFmtId="3" fontId="1" fillId="0" borderId="0" xfId="0" applyNumberFormat="1" applyFont="1" applyBorder="1"/>
    <xf numFmtId="0" fontId="4" fillId="0" borderId="2" xfId="0" applyFont="1" applyFill="1" applyBorder="1"/>
    <xf numFmtId="3" fontId="4" fillId="0" borderId="2" xfId="0" applyNumberFormat="1" applyFont="1" applyBorder="1"/>
    <xf numFmtId="0" fontId="2" fillId="0" borderId="4" xfId="0" applyFont="1" applyBorder="1"/>
    <xf numFmtId="3" fontId="4" fillId="0" borderId="29" xfId="0" applyNumberFormat="1" applyFont="1" applyBorder="1"/>
    <xf numFmtId="3" fontId="1" fillId="0" borderId="27" xfId="0" applyNumberFormat="1" applyFont="1" applyBorder="1"/>
    <xf numFmtId="3" fontId="1" fillId="0" borderId="6" xfId="0" applyNumberFormat="1" applyFon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0" fontId="0" fillId="0" borderId="12" xfId="0" applyBorder="1" applyAlignment="1">
      <alignment wrapText="1"/>
    </xf>
    <xf numFmtId="0" fontId="0" fillId="0" borderId="11" xfId="0" applyFont="1" applyFill="1" applyBorder="1"/>
    <xf numFmtId="0" fontId="0" fillId="0" borderId="12" xfId="0" applyFont="1" applyFill="1" applyBorder="1"/>
    <xf numFmtId="0" fontId="4" fillId="0" borderId="29" xfId="0" applyFont="1" applyFill="1" applyBorder="1"/>
    <xf numFmtId="0" fontId="4" fillId="0" borderId="5" xfId="0" applyFont="1" applyBorder="1"/>
    <xf numFmtId="0" fontId="2" fillId="0" borderId="0" xfId="0" applyFont="1" applyFill="1" applyBorder="1" applyAlignment="1">
      <alignment horizontal="center"/>
    </xf>
    <xf numFmtId="0" fontId="2" fillId="0" borderId="11" xfId="0" applyFont="1" applyBorder="1"/>
    <xf numFmtId="0" fontId="2" fillId="0" borderId="28" xfId="0" applyFont="1" applyBorder="1"/>
    <xf numFmtId="0" fontId="2" fillId="0" borderId="29" xfId="0" applyFont="1" applyBorder="1"/>
    <xf numFmtId="3" fontId="2" fillId="0" borderId="11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4" xfId="0" applyNumberFormat="1" applyFont="1" applyBorder="1"/>
    <xf numFmtId="0" fontId="2" fillId="0" borderId="30" xfId="0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3" xfId="0" applyFont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 статистика по выбросам за периоды</a:t>
            </a:r>
            <a:r>
              <a:rPr lang="ru-RU" baseline="0"/>
              <a:t> времени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Лист1!$A$31:$C$31</c:f>
              <c:strCache>
                <c:ptCount val="3"/>
                <c:pt idx="0">
                  <c:v>День</c:v>
                </c:pt>
                <c:pt idx="1">
                  <c:v>Месяц</c:v>
                </c:pt>
                <c:pt idx="2">
                  <c:v>Год</c:v>
                </c:pt>
              </c:strCache>
            </c:strRef>
          </c:cat>
          <c:val>
            <c:numRef>
              <c:f>Лист1!$A$32:$C$32</c:f>
              <c:numCache>
                <c:formatCode>#,##0</c:formatCode>
                <c:ptCount val="3"/>
                <c:pt idx="0">
                  <c:v>36754846.177362002</c:v>
                </c:pt>
                <c:pt idx="1">
                  <c:v>1107504925.1705599</c:v>
                </c:pt>
                <c:pt idx="2" formatCode="General">
                  <c:v>13605276251.510002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C-4BF9-9D6E-28DBA0461B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9545536"/>
        <c:axId val="467588456"/>
        <c:axId val="0"/>
      </c:bar3DChart>
      <c:catAx>
        <c:axId val="45954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88456"/>
        <c:crosses val="autoZero"/>
        <c:auto val="1"/>
        <c:lblAlgn val="ctr"/>
        <c:lblOffset val="100"/>
        <c:noMultiLvlLbl val="0"/>
      </c:catAx>
      <c:valAx>
        <c:axId val="46758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4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выделяемого со</a:t>
            </a:r>
            <a:r>
              <a:rPr lang="ru-RU" sz="1050" baseline="0"/>
              <a:t>2</a:t>
            </a:r>
            <a:r>
              <a:rPr lang="ru-RU" baseline="0"/>
              <a:t> на 1 жителя рк в кг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Лист1!$A$35:$C$35</c:f>
              <c:strCache>
                <c:ptCount val="3"/>
                <c:pt idx="0">
                  <c:v>День</c:v>
                </c:pt>
                <c:pt idx="1">
                  <c:v>Месяц</c:v>
                </c:pt>
                <c:pt idx="2">
                  <c:v>Год</c:v>
                </c:pt>
              </c:strCache>
            </c:strRef>
          </c:cat>
          <c:val>
            <c:numRef>
              <c:f>Лист1!$A$36:$C$36</c:f>
              <c:numCache>
                <c:formatCode>General</c:formatCode>
                <c:ptCount val="3"/>
                <c:pt idx="0">
                  <c:v>1.9726552596942419</c:v>
                </c:pt>
                <c:pt idx="1">
                  <c:v>59.440472291259269</c:v>
                </c:pt>
                <c:pt idx="2">
                  <c:v>730.20356628957165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4-4B9A-9932-3E17002BD55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75652072"/>
        <c:axId val="475650432"/>
      </c:lineChart>
      <c:catAx>
        <c:axId val="47565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650432"/>
        <c:crosses val="autoZero"/>
        <c:auto val="1"/>
        <c:lblAlgn val="ctr"/>
        <c:lblOffset val="100"/>
        <c:noMultiLvlLbl val="0"/>
      </c:catAx>
      <c:valAx>
        <c:axId val="47565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565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</a:t>
            </a:r>
            <a:r>
              <a:rPr lang="ru-RU" baseline="0"/>
              <a:t> по выбросам по видам транспорта за день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Лист1!$B$13</c:f>
              <c:strCache>
                <c:ptCount val="1"/>
                <c:pt idx="0">
                  <c:v>День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CBE-488F-88A9-B1DCB5AAEE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CBE-488F-88A9-B1DCB5AAEE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CBE-488F-88A9-B1DCB5AAEE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CBE-488F-88A9-B1DCB5AAEE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CBE-488F-88A9-B1DCB5AAEEB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Лист1!$A$14:$A$18</c:f>
              <c:strCache>
                <c:ptCount val="5"/>
                <c:pt idx="0">
                  <c:v>Лекговые автомобили</c:v>
                </c:pt>
                <c:pt idx="1">
                  <c:v>Грузовые автомобили</c:v>
                </c:pt>
                <c:pt idx="2">
                  <c:v>Лекговые автомобили (средний)</c:v>
                </c:pt>
                <c:pt idx="3">
                  <c:v>Мотоциклы </c:v>
                </c:pt>
                <c:pt idx="4">
                  <c:v>Автобусы</c:v>
                </c:pt>
              </c:strCache>
            </c:strRef>
          </c:cat>
          <c:val>
            <c:numRef>
              <c:f>Лист1!$B$14:$B$18</c:f>
              <c:numCache>
                <c:formatCode>General</c:formatCode>
                <c:ptCount val="5"/>
                <c:pt idx="0">
                  <c:v>6.6629640000000006</c:v>
                </c:pt>
                <c:pt idx="1">
                  <c:v>15.994110000000001</c:v>
                </c:pt>
                <c:pt idx="2">
                  <c:v>13.755288</c:v>
                </c:pt>
                <c:pt idx="3">
                  <c:v>15.378</c:v>
                </c:pt>
                <c:pt idx="4">
                  <c:v>5.0444100000000001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D-4F05-A591-7DC1122A62A6}"/>
            </c:ext>
          </c:extLst>
        </c:ser>
        <c:ser>
          <c:idx val="1"/>
          <c:order val="1"/>
          <c:tx>
            <c:strRef>
              <c:f>Лист1!$C$13</c:f>
              <c:strCache>
                <c:ptCount val="1"/>
                <c:pt idx="0">
                  <c:v>Месяц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CBE-488F-88A9-B1DCB5AAEE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CBE-488F-88A9-B1DCB5AAEE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CBE-488F-88A9-B1DCB5AAEE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CBE-488F-88A9-B1DCB5AAEE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CBE-488F-88A9-B1DCB5AAEEB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Лист1!$A$14:$A$18</c:f>
              <c:strCache>
                <c:ptCount val="5"/>
                <c:pt idx="0">
                  <c:v>Лекговые автомобили</c:v>
                </c:pt>
                <c:pt idx="1">
                  <c:v>Грузовые автомобили</c:v>
                </c:pt>
                <c:pt idx="2">
                  <c:v>Лекговые автомобили (средний)</c:v>
                </c:pt>
                <c:pt idx="3">
                  <c:v>Мотоциклы </c:v>
                </c:pt>
                <c:pt idx="4">
                  <c:v>Автобусы</c:v>
                </c:pt>
              </c:strCache>
            </c:strRef>
          </c:cat>
          <c:val>
            <c:numRef>
              <c:f>Лист1!$C$14:$C$18</c:f>
              <c:numCache>
                <c:formatCode>General</c:formatCode>
                <c:ptCount val="5"/>
                <c:pt idx="0">
                  <c:v>198.61978400000001</c:v>
                </c:pt>
                <c:pt idx="1">
                  <c:v>494.36340000000001</c:v>
                </c:pt>
                <c:pt idx="2">
                  <c:v>418.63920000000002</c:v>
                </c:pt>
                <c:pt idx="3">
                  <c:v>489.3</c:v>
                </c:pt>
                <c:pt idx="4">
                  <c:v>150.13124999999999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D-4F05-A591-7DC1122A62A6}"/>
            </c:ext>
          </c:extLst>
        </c:ser>
        <c:ser>
          <c:idx val="2"/>
          <c:order val="2"/>
          <c:tx>
            <c:strRef>
              <c:f>Лист1!$D$13</c:f>
              <c:strCache>
                <c:ptCount val="1"/>
                <c:pt idx="0">
                  <c:v>Год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CBE-488F-88A9-B1DCB5AAEE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CBE-488F-88A9-B1DCB5AAEE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CBE-488F-88A9-B1DCB5AAEE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CBE-488F-88A9-B1DCB5AAEE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3CBE-488F-88A9-B1DCB5AAEEB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Лист1!$A$14:$A$18</c:f>
              <c:strCache>
                <c:ptCount val="5"/>
                <c:pt idx="0">
                  <c:v>Лекговые автомобили</c:v>
                </c:pt>
                <c:pt idx="1">
                  <c:v>Грузовые автомобили</c:v>
                </c:pt>
                <c:pt idx="2">
                  <c:v>Лекговые автомобили (средний)</c:v>
                </c:pt>
                <c:pt idx="3">
                  <c:v>Мотоциклы </c:v>
                </c:pt>
                <c:pt idx="4">
                  <c:v>Автобусы</c:v>
                </c:pt>
              </c:strCache>
            </c:strRef>
          </c:cat>
          <c:val>
            <c:numRef>
              <c:f>Лист1!$D$14:$D$18</c:f>
              <c:numCache>
                <c:formatCode>General</c:formatCode>
                <c:ptCount val="5"/>
                <c:pt idx="0">
                  <c:v>2379.63</c:v>
                </c:pt>
                <c:pt idx="1">
                  <c:v>7270.05</c:v>
                </c:pt>
                <c:pt idx="2">
                  <c:v>3987.04</c:v>
                </c:pt>
                <c:pt idx="3">
                  <c:v>5592</c:v>
                </c:pt>
                <c:pt idx="4">
                  <c:v>1801.575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D-4F05-A591-7DC1122A62A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Статистика по выбросам по видам транспорта за месяц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Лист1!$G$13</c:f>
              <c:strCache>
                <c:ptCount val="1"/>
                <c:pt idx="0">
                  <c:v>Месяц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AB-4ADC-87D5-5D52CE9A60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AB-4ADC-87D5-5D52CE9A60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AAB-4ADC-87D5-5D52CE9A60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AAB-4ADC-87D5-5D52CE9A60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AAB-4ADC-87D5-5D52CE9A609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Лист1!$F$14:$F$18</c:f>
              <c:strCache>
                <c:ptCount val="5"/>
                <c:pt idx="0">
                  <c:v>Лекговые автомобили</c:v>
                </c:pt>
                <c:pt idx="1">
                  <c:v>Грузовые автомобили</c:v>
                </c:pt>
                <c:pt idx="2">
                  <c:v>Лекговые автомобили (средний)</c:v>
                </c:pt>
                <c:pt idx="3">
                  <c:v>Мотоциклы </c:v>
                </c:pt>
                <c:pt idx="4">
                  <c:v>Автобусы</c:v>
                </c:pt>
              </c:strCache>
            </c:strRef>
          </c:cat>
          <c:val>
            <c:numRef>
              <c:f>Лист1!$G$14:$G$18</c:f>
              <c:numCache>
                <c:formatCode>General</c:formatCode>
                <c:ptCount val="5"/>
                <c:pt idx="0">
                  <c:v>198.61978400000001</c:v>
                </c:pt>
                <c:pt idx="1">
                  <c:v>494.36340000000001</c:v>
                </c:pt>
                <c:pt idx="2">
                  <c:v>418.63920000000002</c:v>
                </c:pt>
                <c:pt idx="3">
                  <c:v>489.3</c:v>
                </c:pt>
                <c:pt idx="4">
                  <c:v>150.13124999999999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7-49A0-BA46-7208CE9D539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 по выбросам по видам транспорта за год</a:t>
            </a:r>
            <a:endParaRPr lang="en-US"/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Лист1!$I$13</c:f>
              <c:strCache>
                <c:ptCount val="1"/>
                <c:pt idx="0">
                  <c:v>Год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E5-43C1-A8E9-514FA9D667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1E5-43C1-A8E9-514FA9D667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1E5-43C1-A8E9-514FA9D667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1E5-43C1-A8E9-514FA9D667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1E5-43C1-A8E9-514FA9D6678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Лист1!$H$14:$H$18</c:f>
              <c:strCache>
                <c:ptCount val="5"/>
                <c:pt idx="0">
                  <c:v>Лекговые автомобили</c:v>
                </c:pt>
                <c:pt idx="1">
                  <c:v>Грузовые автомобили</c:v>
                </c:pt>
                <c:pt idx="2">
                  <c:v>Лекговые автомобили (средний)</c:v>
                </c:pt>
                <c:pt idx="3">
                  <c:v>Мотоциклы </c:v>
                </c:pt>
                <c:pt idx="4">
                  <c:v>Автобусы</c:v>
                </c:pt>
              </c:strCache>
            </c:strRef>
          </c:cat>
          <c:val>
            <c:numRef>
              <c:f>Лист1!$I$14:$I$18</c:f>
              <c:numCache>
                <c:formatCode>General</c:formatCode>
                <c:ptCount val="5"/>
                <c:pt idx="0">
                  <c:v>2379.63</c:v>
                </c:pt>
                <c:pt idx="1">
                  <c:v>7270.05</c:v>
                </c:pt>
                <c:pt idx="2">
                  <c:v>3987.04</c:v>
                </c:pt>
                <c:pt idx="3">
                  <c:v>5592</c:v>
                </c:pt>
                <c:pt idx="4">
                  <c:v>1801.575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1-4F2E-9E7A-84EA7CC0AAA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Лист1!$A$31:$C$31</c:f>
              <c:strCache>
                <c:ptCount val="3"/>
                <c:pt idx="0">
                  <c:v>День</c:v>
                </c:pt>
                <c:pt idx="1">
                  <c:v>Месяц</c:v>
                </c:pt>
                <c:pt idx="2">
                  <c:v>Год</c:v>
                </c:pt>
              </c:strCache>
            </c:strRef>
          </c:cat>
          <c:val>
            <c:numRef>
              <c:f>Лист1!$A$32:$C$32</c:f>
              <c:numCache>
                <c:formatCode>#,##0</c:formatCode>
                <c:ptCount val="3"/>
                <c:pt idx="0">
                  <c:v>36754846.177362002</c:v>
                </c:pt>
                <c:pt idx="1">
                  <c:v>1107504925.1705599</c:v>
                </c:pt>
                <c:pt idx="2" formatCode="General">
                  <c:v>13605276251.510002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6-48A6-B281-1ADAD84D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008792"/>
        <c:axId val="459005840"/>
      </c:lineChart>
      <c:catAx>
        <c:axId val="45900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05840"/>
        <c:crosses val="autoZero"/>
        <c:auto val="1"/>
        <c:lblAlgn val="ctr"/>
        <c:lblOffset val="100"/>
        <c:noMultiLvlLbl val="0"/>
      </c:catAx>
      <c:valAx>
        <c:axId val="4590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0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248358</xdr:colOff>
      <xdr:row>29</xdr:row>
      <xdr:rowOff>404170</xdr:rowOff>
    </xdr:from>
    <xdr:to>
      <xdr:col>7</xdr:col>
      <xdr:colOff>453259</xdr:colOff>
      <xdr:row>42</xdr:row>
      <xdr:rowOff>52553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106845</xdr:rowOff>
    </xdr:from>
    <xdr:to>
      <xdr:col>3</xdr:col>
      <xdr:colOff>173935</xdr:colOff>
      <xdr:row>50</xdr:row>
      <xdr:rowOff>183045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458148</xdr:colOff>
      <xdr:row>6</xdr:row>
      <xdr:rowOff>61460</xdr:rowOff>
    </xdr:from>
    <xdr:to>
      <xdr:col>18</xdr:col>
      <xdr:colOff>280147</xdr:colOff>
      <xdr:row>19</xdr:row>
      <xdr:rowOff>52322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11205</xdr:colOff>
      <xdr:row>21</xdr:row>
      <xdr:rowOff>180414</xdr:rowOff>
    </xdr:from>
    <xdr:to>
      <xdr:col>15</xdr:col>
      <xdr:colOff>425823</xdr:colOff>
      <xdr:row>33</xdr:row>
      <xdr:rowOff>189379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20</xdr:row>
      <xdr:rowOff>12326</xdr:rowOff>
    </xdr:from>
    <xdr:to>
      <xdr:col>23</xdr:col>
      <xdr:colOff>537882</xdr:colOff>
      <xdr:row>33</xdr:row>
      <xdr:rowOff>67235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884465</xdr:colOff>
      <xdr:row>36</xdr:row>
      <xdr:rowOff>23131</xdr:rowOff>
    </xdr:from>
    <xdr:to>
      <xdr:col>14</xdr:col>
      <xdr:colOff>489858</xdr:colOff>
      <xdr:row>50</xdr:row>
      <xdr:rowOff>99331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1" zoomScaleNormal="100" workbookViewId="0">
      <selection activeCell="T43" sqref="T43"/>
    </sheetView>
  </sheetViews>
  <sheetFormatPr defaultColWidth="8.85546875" defaultRowHeight="15" x14ac:dyDescent="0.25"/>
  <cols>
    <col min="1" max="1" width="21.42578125" customWidth="1"/>
    <col min="2" max="2" width="23.42578125" customWidth="1"/>
    <col min="3" max="3" width="21" customWidth="1"/>
    <col min="4" max="4" width="17.85546875" customWidth="1"/>
    <col min="5" max="5" width="19.5703125" customWidth="1"/>
    <col min="6" max="6" width="21.85546875" bestFit="1" customWidth="1"/>
    <col min="7" max="7" width="13.5703125" customWidth="1"/>
    <col min="8" max="8" width="21.85546875" bestFit="1" customWidth="1"/>
  </cols>
  <sheetData>
    <row r="1" spans="1:9" ht="32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10</v>
      </c>
    </row>
    <row r="2" spans="1:9" x14ac:dyDescent="0.25">
      <c r="A2" s="9" t="s">
        <v>5</v>
      </c>
      <c r="B2" s="40">
        <v>3755890</v>
      </c>
      <c r="C2" s="7">
        <v>15000</v>
      </c>
      <c r="D2" s="7">
        <v>1252</v>
      </c>
      <c r="E2" s="13">
        <v>42</v>
      </c>
      <c r="F2" s="9">
        <v>0.15864200000000001</v>
      </c>
    </row>
    <row r="3" spans="1:9" x14ac:dyDescent="0.25">
      <c r="A3" s="10" t="s">
        <v>6</v>
      </c>
      <c r="B3" s="41">
        <v>446475</v>
      </c>
      <c r="C3" s="1">
        <v>25000</v>
      </c>
      <c r="D3" s="1">
        <v>1700</v>
      </c>
      <c r="E3" s="14">
        <v>55</v>
      </c>
      <c r="F3" s="10">
        <v>0.290802</v>
      </c>
    </row>
    <row r="4" spans="1:9" ht="35.25" customHeight="1" x14ac:dyDescent="0.25">
      <c r="A4" s="43" t="s">
        <v>7</v>
      </c>
      <c r="B4" s="41">
        <v>241259</v>
      </c>
      <c r="C4" s="2">
        <v>20000</v>
      </c>
      <c r="D4" s="2">
        <v>2100</v>
      </c>
      <c r="E4" s="15">
        <v>69</v>
      </c>
      <c r="F4" s="10">
        <v>0.199352</v>
      </c>
    </row>
    <row r="5" spans="1:9" x14ac:dyDescent="0.25">
      <c r="A5" s="10" t="s">
        <v>8</v>
      </c>
      <c r="B5" s="41">
        <v>63058</v>
      </c>
      <c r="C5" s="1">
        <v>40000</v>
      </c>
      <c r="D5" s="1">
        <v>3500</v>
      </c>
      <c r="E5" s="14">
        <v>110</v>
      </c>
      <c r="F5" s="10">
        <v>0.13980000000000001</v>
      </c>
    </row>
    <row r="6" spans="1:9" ht="15.75" thickBot="1" x14ac:dyDescent="0.3">
      <c r="A6" s="27" t="s">
        <v>9</v>
      </c>
      <c r="B6" s="42">
        <v>59516</v>
      </c>
      <c r="C6" s="8">
        <v>7500</v>
      </c>
      <c r="D6" s="8">
        <v>625</v>
      </c>
      <c r="E6" s="16">
        <v>21</v>
      </c>
      <c r="F6" s="11">
        <v>0.24021000000000001</v>
      </c>
    </row>
    <row r="7" spans="1:9" ht="15.75" thickBot="1" x14ac:dyDescent="0.3">
      <c r="A7" s="35" t="s">
        <v>17</v>
      </c>
      <c r="B7" s="38">
        <f>SUM(B2:B6)</f>
        <v>4566198</v>
      </c>
      <c r="C7" s="39"/>
      <c r="D7" s="4"/>
      <c r="E7" s="4"/>
      <c r="F7" s="4"/>
    </row>
    <row r="8" spans="1:9" x14ac:dyDescent="0.25">
      <c r="A8" s="24"/>
      <c r="B8" s="34"/>
      <c r="C8" s="34"/>
      <c r="D8" s="34"/>
      <c r="E8" s="34"/>
      <c r="F8" s="24"/>
    </row>
    <row r="10" spans="1:9" x14ac:dyDescent="0.25">
      <c r="A10" s="3" t="s">
        <v>11</v>
      </c>
      <c r="B10" s="25">
        <v>18632169</v>
      </c>
    </row>
    <row r="11" spans="1:9" ht="15.75" thickBot="1" x14ac:dyDescent="0.3"/>
    <row r="12" spans="1:9" ht="15.75" thickBot="1" x14ac:dyDescent="0.3">
      <c r="B12" s="63" t="s">
        <v>12</v>
      </c>
      <c r="C12" s="64"/>
      <c r="D12" s="65"/>
      <c r="E12" s="56"/>
      <c r="F12" s="71" t="s">
        <v>12</v>
      </c>
      <c r="G12" s="72"/>
      <c r="H12" s="72"/>
      <c r="I12" s="73"/>
    </row>
    <row r="13" spans="1:9" ht="15.75" thickBot="1" x14ac:dyDescent="0.3">
      <c r="B13" s="21" t="s">
        <v>14</v>
      </c>
      <c r="C13" s="21" t="s">
        <v>15</v>
      </c>
      <c r="D13" s="21" t="s">
        <v>16</v>
      </c>
      <c r="E13" s="48"/>
      <c r="F13" s="61"/>
      <c r="G13" s="62" t="s">
        <v>15</v>
      </c>
      <c r="H13" s="61"/>
      <c r="I13" s="62" t="s">
        <v>16</v>
      </c>
    </row>
    <row r="14" spans="1:9" x14ac:dyDescent="0.25">
      <c r="A14" s="17" t="s">
        <v>5</v>
      </c>
      <c r="B14" s="9">
        <f>E2*F2</f>
        <v>6.6629640000000006</v>
      </c>
      <c r="C14" s="9">
        <f>D2*F2</f>
        <v>198.61978400000001</v>
      </c>
      <c r="D14" s="9">
        <f>C2*F2</f>
        <v>2379.63</v>
      </c>
      <c r="E14" s="24"/>
      <c r="F14" s="57" t="s">
        <v>5</v>
      </c>
      <c r="G14" s="57">
        <f>C14</f>
        <v>198.61978400000001</v>
      </c>
      <c r="H14" s="57" t="s">
        <v>5</v>
      </c>
      <c r="I14" s="57">
        <f t="shared" ref="I14:I19" si="0">D14</f>
        <v>2379.63</v>
      </c>
    </row>
    <row r="15" spans="1:9" x14ac:dyDescent="0.25">
      <c r="A15" s="18" t="s">
        <v>6</v>
      </c>
      <c r="B15" s="10">
        <f>E3*F3</f>
        <v>15.994110000000001</v>
      </c>
      <c r="C15" s="28">
        <f>D3*F3</f>
        <v>494.36340000000001</v>
      </c>
      <c r="D15" s="28">
        <f>C3*F3</f>
        <v>7270.05</v>
      </c>
      <c r="E15" s="24"/>
      <c r="F15" s="57" t="s">
        <v>6</v>
      </c>
      <c r="G15" s="57">
        <f>C15</f>
        <v>494.36340000000001</v>
      </c>
      <c r="H15" s="57" t="s">
        <v>6</v>
      </c>
      <c r="I15" s="57">
        <f t="shared" si="0"/>
        <v>7270.05</v>
      </c>
    </row>
    <row r="16" spans="1:9" ht="45" customHeight="1" x14ac:dyDescent="0.25">
      <c r="A16" s="43" t="s">
        <v>7</v>
      </c>
      <c r="B16" s="10">
        <f>E4*F4</f>
        <v>13.755288</v>
      </c>
      <c r="C16" s="28">
        <f>D4*F4</f>
        <v>418.63920000000002</v>
      </c>
      <c r="D16" s="28">
        <f>C4*F4</f>
        <v>3987.04</v>
      </c>
      <c r="E16" s="24"/>
      <c r="F16" s="58" t="s">
        <v>7</v>
      </c>
      <c r="G16" s="57">
        <f>C16</f>
        <v>418.63920000000002</v>
      </c>
      <c r="H16" s="58" t="s">
        <v>7</v>
      </c>
      <c r="I16" s="57">
        <f t="shared" si="0"/>
        <v>3987.04</v>
      </c>
    </row>
    <row r="17" spans="1:9" x14ac:dyDescent="0.25">
      <c r="A17" s="18" t="s">
        <v>8</v>
      </c>
      <c r="B17" s="10">
        <f>E5*F5</f>
        <v>15.378</v>
      </c>
      <c r="C17" s="28">
        <f>D5*F5</f>
        <v>489.3</v>
      </c>
      <c r="D17" s="28">
        <f>C5*F5</f>
        <v>5592</v>
      </c>
      <c r="E17" s="24"/>
      <c r="F17" s="57" t="s">
        <v>8</v>
      </c>
      <c r="G17" s="57">
        <f>C17</f>
        <v>489.3</v>
      </c>
      <c r="H17" s="57" t="s">
        <v>8</v>
      </c>
      <c r="I17" s="57">
        <f t="shared" si="0"/>
        <v>5592</v>
      </c>
    </row>
    <row r="18" spans="1:9" ht="15.75" thickBot="1" x14ac:dyDescent="0.3">
      <c r="A18" s="26" t="s">
        <v>9</v>
      </c>
      <c r="B18" s="27">
        <f>E6*F6</f>
        <v>5.0444100000000001</v>
      </c>
      <c r="C18" s="29">
        <f>D6*F6</f>
        <v>150.13124999999999</v>
      </c>
      <c r="D18" s="29">
        <f>C6*F6</f>
        <v>1801.575</v>
      </c>
      <c r="E18" s="24"/>
      <c r="F18" s="57" t="s">
        <v>9</v>
      </c>
      <c r="G18" s="57">
        <f>C18</f>
        <v>150.13124999999999</v>
      </c>
      <c r="H18" s="57" t="s">
        <v>9</v>
      </c>
      <c r="I18" s="57">
        <f t="shared" si="0"/>
        <v>1801.575</v>
      </c>
    </row>
    <row r="19" spans="1:9" ht="15.75" thickBot="1" x14ac:dyDescent="0.3">
      <c r="A19" s="30" t="s">
        <v>17</v>
      </c>
      <c r="B19" s="31">
        <f>SUM(B14:B18)</f>
        <v>56.834772000000001</v>
      </c>
      <c r="C19" s="31">
        <f>SUM(C14:C18)</f>
        <v>1751.0536339999999</v>
      </c>
      <c r="D19" s="31">
        <f>SUM(D14:D18)</f>
        <v>21030.295000000002</v>
      </c>
      <c r="E19" s="33"/>
      <c r="F19" s="59" t="s">
        <v>17</v>
      </c>
      <c r="G19" s="60">
        <f>D19</f>
        <v>21030.295000000002</v>
      </c>
      <c r="H19" s="59" t="s">
        <v>17</v>
      </c>
      <c r="I19" s="57">
        <f t="shared" si="0"/>
        <v>21030.295000000002</v>
      </c>
    </row>
    <row r="20" spans="1:9" ht="15.75" thickBot="1" x14ac:dyDescent="0.3">
      <c r="A20" s="32"/>
      <c r="B20" s="33"/>
      <c r="C20" s="33"/>
      <c r="D20" s="33"/>
      <c r="E20" s="33"/>
      <c r="F20" s="33"/>
      <c r="G20" s="33"/>
    </row>
    <row r="21" spans="1:9" ht="15.75" thickBot="1" x14ac:dyDescent="0.3">
      <c r="A21" s="32"/>
      <c r="B21" s="68" t="s">
        <v>13</v>
      </c>
      <c r="C21" s="69"/>
      <c r="D21" s="70"/>
      <c r="E21" s="33"/>
      <c r="F21" s="33"/>
      <c r="G21" s="33"/>
    </row>
    <row r="22" spans="1:9" ht="15.75" thickBot="1" x14ac:dyDescent="0.3">
      <c r="A22" s="32"/>
      <c r="B22" s="21" t="s">
        <v>14</v>
      </c>
      <c r="C22" s="21" t="s">
        <v>15</v>
      </c>
      <c r="D22" s="22" t="s">
        <v>16</v>
      </c>
      <c r="E22" s="33"/>
      <c r="F22" s="33"/>
      <c r="G22" s="33"/>
    </row>
    <row r="23" spans="1:9" x14ac:dyDescent="0.25">
      <c r="A23" s="44" t="s">
        <v>5</v>
      </c>
      <c r="B23" s="49">
        <f>B14*B2</f>
        <v>25025359.857960001</v>
      </c>
      <c r="C23" s="52">
        <f>C14*B2</f>
        <v>745994060.52776003</v>
      </c>
      <c r="D23" s="49">
        <f>D14*B2</f>
        <v>8937628520.7000008</v>
      </c>
      <c r="E23" s="33"/>
      <c r="F23" s="33"/>
      <c r="G23" s="33"/>
    </row>
    <row r="24" spans="1:9" x14ac:dyDescent="0.25">
      <c r="A24" s="45" t="s">
        <v>6</v>
      </c>
      <c r="B24" s="50">
        <f t="shared" ref="B24:B27" si="1">B15*B3</f>
        <v>7140970.2622500006</v>
      </c>
      <c r="C24" s="53">
        <f t="shared" ref="C24:C27" si="2">C15*B3</f>
        <v>220720899.01500002</v>
      </c>
      <c r="D24" s="50">
        <f t="shared" ref="D24:D27" si="3">D15*B3</f>
        <v>3245895573.75</v>
      </c>
      <c r="E24" s="33"/>
      <c r="F24" s="33"/>
      <c r="G24" s="33"/>
    </row>
    <row r="25" spans="1:9" ht="28.5" customHeight="1" x14ac:dyDescent="0.25">
      <c r="A25" s="43" t="s">
        <v>7</v>
      </c>
      <c r="B25" s="50">
        <f t="shared" si="1"/>
        <v>3318587.0275920001</v>
      </c>
      <c r="C25" s="53">
        <f t="shared" si="2"/>
        <v>101000474.7528</v>
      </c>
      <c r="D25" s="50">
        <f t="shared" si="3"/>
        <v>961909283.36000001</v>
      </c>
      <c r="E25" s="33"/>
      <c r="F25" s="33"/>
      <c r="G25" s="33"/>
    </row>
    <row r="26" spans="1:9" x14ac:dyDescent="0.25">
      <c r="A26" s="45" t="s">
        <v>8</v>
      </c>
      <c r="B26" s="50">
        <f t="shared" si="1"/>
        <v>969705.924</v>
      </c>
      <c r="C26" s="53">
        <f t="shared" si="2"/>
        <v>30854279.400000002</v>
      </c>
      <c r="D26" s="50">
        <f t="shared" si="3"/>
        <v>352620336</v>
      </c>
      <c r="E26" s="33"/>
      <c r="F26" s="33"/>
      <c r="G26" s="33"/>
    </row>
    <row r="27" spans="1:9" ht="15.75" thickBot="1" x14ac:dyDescent="0.3">
      <c r="A27" s="45" t="s">
        <v>9</v>
      </c>
      <c r="B27" s="51">
        <f t="shared" si="1"/>
        <v>300223.10556</v>
      </c>
      <c r="C27" s="54">
        <f t="shared" si="2"/>
        <v>8935211.4749999996</v>
      </c>
      <c r="D27" s="51">
        <f t="shared" si="3"/>
        <v>107222537.7</v>
      </c>
      <c r="E27" s="33"/>
      <c r="F27" s="33"/>
      <c r="G27" s="33"/>
    </row>
    <row r="28" spans="1:9" ht="15.75" thickBot="1" x14ac:dyDescent="0.3">
      <c r="A28" s="46" t="s">
        <v>17</v>
      </c>
      <c r="B28" s="31">
        <f>SUM(B23:B27)</f>
        <v>36754846.177362002</v>
      </c>
      <c r="C28" s="36">
        <f>SUM(C23:C27)</f>
        <v>1107504925.1705599</v>
      </c>
      <c r="D28" s="47">
        <f>SUM(D23:D27)</f>
        <v>13605276251.510002</v>
      </c>
      <c r="E28" s="33"/>
      <c r="F28" s="33"/>
      <c r="G28" s="33"/>
    </row>
    <row r="29" spans="1:9" x14ac:dyDescent="0.25">
      <c r="A29" s="32"/>
      <c r="B29" s="33"/>
      <c r="C29" s="33"/>
      <c r="D29" s="33"/>
      <c r="E29" s="33"/>
      <c r="F29" s="33"/>
      <c r="G29" s="33"/>
    </row>
    <row r="30" spans="1:9" ht="32.25" customHeight="1" thickBot="1" x14ac:dyDescent="0.3">
      <c r="A30" s="66" t="s">
        <v>19</v>
      </c>
      <c r="B30" s="67"/>
      <c r="C30" s="67"/>
    </row>
    <row r="31" spans="1:9" ht="15.75" thickBot="1" x14ac:dyDescent="0.3">
      <c r="A31" s="23" t="s">
        <v>14</v>
      </c>
      <c r="B31" s="23" t="s">
        <v>15</v>
      </c>
      <c r="C31" s="23" t="s">
        <v>16</v>
      </c>
    </row>
    <row r="32" spans="1:9" ht="15.75" thickBot="1" x14ac:dyDescent="0.3">
      <c r="A32" s="55">
        <f>B28</f>
        <v>36754846.177362002</v>
      </c>
      <c r="B32" s="55">
        <f>C28</f>
        <v>1107504925.1705599</v>
      </c>
      <c r="C32" s="20">
        <f>D28</f>
        <v>13605276251.510002</v>
      </c>
    </row>
    <row r="34" spans="1:3" ht="16.5" thickBot="1" x14ac:dyDescent="0.3">
      <c r="A34" s="66" t="s">
        <v>18</v>
      </c>
      <c r="B34" s="67"/>
      <c r="C34" s="67"/>
    </row>
    <row r="35" spans="1:3" ht="15.75" thickBot="1" x14ac:dyDescent="0.3">
      <c r="A35" s="23" t="s">
        <v>14</v>
      </c>
      <c r="B35" s="23" t="s">
        <v>15</v>
      </c>
      <c r="C35" s="23" t="s">
        <v>16</v>
      </c>
    </row>
    <row r="36" spans="1:3" ht="15.75" thickBot="1" x14ac:dyDescent="0.3">
      <c r="A36" s="37">
        <f>A32/$B10</f>
        <v>1.9726552596942419</v>
      </c>
      <c r="B36" s="19">
        <f t="shared" ref="B36:C36" si="4">B32/$B10</f>
        <v>59.440472291259269</v>
      </c>
      <c r="C36" s="20">
        <f t="shared" si="4"/>
        <v>730.20356628957165</v>
      </c>
    </row>
  </sheetData>
  <mergeCells count="5">
    <mergeCell ref="B12:D12"/>
    <mergeCell ref="A30:C30"/>
    <mergeCell ref="A34:C34"/>
    <mergeCell ref="B21:D21"/>
    <mergeCell ref="F12:I1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Lapshin Arseniy</dc:creator>
  <cp:lastModifiedBy>Lapshin Arseniy</cp:lastModifiedBy>
  <dcterms:created xsi:type="dcterms:W3CDTF">2020-10-02T12:42:23Z</dcterms:created>
  <dcterms:modified xsi:type="dcterms:W3CDTF">2020-10-04T06:24:30Z</dcterms:modified>
</cp:coreProperties>
</file>