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daA\Downloads\"/>
    </mc:Choice>
  </mc:AlternateContent>
  <xr:revisionPtr revIDLastSave="0" documentId="13_ncr:1_{800A0253-3D65-4281-9384-A87E06BBC7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 Monthly Budget" sheetId="1" r:id="rId1"/>
    <sheet name="Expense Transactions" sheetId="2" r:id="rId2"/>
  </sheets>
  <definedNames>
    <definedName name="StartingBalance">'Summary Monthly Budget'!$L$8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F44" i="1"/>
  <c r="E43" i="1"/>
  <c r="F43" i="1" s="1"/>
  <c r="E42" i="1"/>
  <c r="F42" i="1" s="1"/>
  <c r="E40" i="1"/>
  <c r="F40" i="1" s="1"/>
  <c r="E41" i="1"/>
  <c r="F41" i="1" s="1"/>
  <c r="L44" i="1"/>
  <c r="K44" i="1"/>
  <c r="L41" i="1"/>
  <c r="K41" i="1"/>
  <c r="L40" i="1"/>
  <c r="K40" i="1"/>
  <c r="L39" i="1"/>
  <c r="K39" i="1"/>
  <c r="E39" i="1"/>
  <c r="F39" i="1" s="1"/>
  <c r="L38" i="1"/>
  <c r="K38" i="1"/>
  <c r="E38" i="1"/>
  <c r="F38" i="1" s="1"/>
  <c r="L37" i="1"/>
  <c r="K37" i="1"/>
  <c r="E37" i="1"/>
  <c r="F37" i="1" s="1"/>
  <c r="L36" i="1"/>
  <c r="K36" i="1"/>
  <c r="E36" i="1"/>
  <c r="F36" i="1" s="1"/>
  <c r="L35" i="1"/>
  <c r="K35" i="1"/>
  <c r="E35" i="1"/>
  <c r="F35" i="1" s="1"/>
  <c r="L34" i="1"/>
  <c r="K34" i="1"/>
  <c r="E34" i="1"/>
  <c r="F34" i="1" s="1"/>
  <c r="K33" i="1"/>
  <c r="L33" i="1" s="1"/>
  <c r="E33" i="1"/>
  <c r="F33" i="1" s="1"/>
  <c r="K32" i="1"/>
  <c r="L32" i="1" s="1"/>
  <c r="E32" i="1"/>
  <c r="F32" i="1" s="1"/>
  <c r="K31" i="1"/>
  <c r="L31" i="1" s="1"/>
  <c r="E31" i="1"/>
  <c r="F31" i="1" s="1"/>
  <c r="K30" i="1"/>
  <c r="L30" i="1" s="1"/>
  <c r="E30" i="1"/>
  <c r="F30" i="1" s="1"/>
  <c r="K29" i="1"/>
  <c r="L29" i="1" s="1"/>
  <c r="E29" i="1"/>
  <c r="F29" i="1" s="1"/>
  <c r="K28" i="1"/>
  <c r="L28" i="1" s="1"/>
  <c r="E28" i="1"/>
  <c r="F28" i="1" s="1"/>
  <c r="L27" i="1"/>
  <c r="K27" i="1"/>
  <c r="F27" i="1"/>
  <c r="E27" i="1"/>
  <c r="J26" i="1"/>
  <c r="C21" i="1"/>
  <c r="J22" i="1"/>
  <c r="D22" i="1"/>
  <c r="J21" i="1"/>
  <c r="I21" i="1"/>
  <c r="D21" i="1"/>
  <c r="D17" i="1"/>
  <c r="I16" i="1"/>
  <c r="E12" i="1"/>
  <c r="D12" i="1"/>
  <c r="F26" i="1" l="1"/>
  <c r="E26" i="1"/>
  <c r="C22" i="1" s="1"/>
  <c r="K26" i="1"/>
  <c r="I22" i="1" s="1"/>
  <c r="L26" i="1"/>
  <c r="E17" i="1" l="1"/>
  <c r="I13" i="1" s="1"/>
  <c r="I14" i="1" s="1"/>
  <c r="I15" i="1" l="1"/>
</calcChain>
</file>

<file path=xl/sharedStrings.xml><?xml version="1.0" encoding="utf-8"?>
<sst xmlns="http://schemas.openxmlformats.org/spreadsheetml/2006/main" count="66" uniqueCount="43">
  <si>
    <t>MONEYGLOWUP BY BRENDA ATIENO</t>
  </si>
  <si>
    <t>GET STARTED</t>
  </si>
  <si>
    <t>NOTE</t>
  </si>
  <si>
    <t>Set your starting balance in cell L8, then customize your categories and planned spending amounts in the 'Income' and 'Expenses' tables below.</t>
  </si>
  <si>
    <t xml:space="preserve">Try not to alter cells that contain a formula. </t>
  </si>
  <si>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</si>
  <si>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</si>
  <si>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</si>
  <si>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</si>
  <si>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</si>
  <si>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</si>
  <si>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</si>
  <si>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</si>
  <si>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</si>
  <si>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Diff.</t>
  </si>
  <si>
    <t>Totals</t>
  </si>
  <si>
    <t>Food</t>
  </si>
  <si>
    <t>Savings</t>
  </si>
  <si>
    <t>Gifts</t>
  </si>
  <si>
    <t>Paycheck</t>
  </si>
  <si>
    <t>Health/medical</t>
  </si>
  <si>
    <t>Bonus</t>
  </si>
  <si>
    <t>Rent</t>
  </si>
  <si>
    <t>Interest</t>
  </si>
  <si>
    <t>Transportation</t>
  </si>
  <si>
    <t>Side Hustle</t>
  </si>
  <si>
    <t>Personal Care</t>
  </si>
  <si>
    <t>Other</t>
  </si>
  <si>
    <t>Gas</t>
  </si>
  <si>
    <t>Utilities-Electricity/water</t>
  </si>
  <si>
    <t>Travel</t>
  </si>
  <si>
    <t>Debt</t>
  </si>
  <si>
    <t>Airtime and Internet</t>
  </si>
  <si>
    <t>Date</t>
  </si>
  <si>
    <t>Amount</t>
  </si>
  <si>
    <t>Description</t>
  </si>
  <si>
    <t>Category</t>
  </si>
  <si>
    <t>Only edit highlighted cells in pink.</t>
  </si>
  <si>
    <t>Change or add categories by updating the Expenses and Income tables in the Summary sheet. This will automatically be updated in the Transactions sheet</t>
  </si>
  <si>
    <t>Eating Out</t>
  </si>
  <si>
    <t>Domestc Manager</t>
  </si>
  <si>
    <t>TV subscriptions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</si>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</sst>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KES]\ #,##0.00"/>
  </numFmts>
  <fonts count="54" x14ac:knownFonts="1">
    <font>
      <sz val="10"/>
      <color rgb="FF000000"/>
      <name val="Arial"/>
    </font>
    <font>
      <sz val="20"/>
      <name val="Pacifico"/>
    </font>
    <font>
      <sz val="9"/>
      <color rgb="FFFFFFFF"/>
      <name val="Lato"/>
    </font>
    <font>
      <b/>
      <sz val="9"/>
      <color rgb="FF000000"/>
      <name val="Lato"/>
    </font>
    <font>
      <sz val="9"/>
      <color rgb="FF000000"/>
      <name val="Lato"/>
    </font>
    <font>
      <sz val="9"/>
      <color rgb="FFCCCCCC"/>
      <name val="Lato"/>
    </font>
    <font>
      <sz val="10"/>
      <color rgb="FF000000"/>
      <name val="Lato"/>
    </font>
    <font>
      <i/>
      <sz val="10"/>
      <color rgb="FF000000"/>
      <name val="Lato"/>
    </font>
    <font>
      <sz val="10"/>
      <color rgb="FF000000"/>
      <name val="Lato"/>
    </font>
    <font>
      <sz val="10"/>
      <name val="Lato"/>
    </font>
    <font>
      <sz val="10"/>
      <name val="Lato"/>
    </font>
    <font>
      <sz val="10"/>
      <color rgb="FF334960"/>
      <name val="Lato"/>
    </font>
    <font>
      <sz val="10"/>
      <color rgb="FFF46524"/>
      <name val="Lato"/>
    </font>
    <font>
      <b/>
      <sz val="25"/>
      <color rgb="FFF46524"/>
      <name val="Raleway"/>
    </font>
    <font>
      <sz val="10"/>
      <color rgb="FF334960"/>
      <name val="Lato"/>
    </font>
    <font>
      <b/>
      <sz val="10"/>
      <color rgb="FF334960"/>
      <name val="Lato"/>
    </font>
    <font>
      <i/>
      <sz val="10"/>
      <color rgb="FF334960"/>
      <name val="Lato"/>
    </font>
    <font>
      <b/>
      <sz val="25"/>
      <color rgb="FF334960"/>
      <name val="Lato"/>
    </font>
    <font>
      <b/>
      <sz val="10"/>
      <name val="Lato"/>
    </font>
    <font>
      <sz val="10"/>
      <name val="Arial"/>
    </font>
    <font>
      <sz val="24"/>
      <color rgb="FF334960"/>
      <name val="Lato"/>
    </font>
    <font>
      <b/>
      <sz val="24"/>
      <color rgb="FF334960"/>
      <name val="Lato"/>
    </font>
    <font>
      <i/>
      <sz val="10"/>
      <color rgb="FF576475"/>
      <name val="Lato"/>
    </font>
    <font>
      <b/>
      <sz val="10"/>
      <name val="Lato"/>
    </font>
    <font>
      <b/>
      <sz val="14"/>
      <color rgb="FF334960"/>
      <name val="Lato"/>
    </font>
    <font>
      <b/>
      <sz val="14"/>
      <color rgb="FFF46524"/>
      <name val="Lato"/>
    </font>
    <font>
      <i/>
      <sz val="10"/>
      <color rgb="FFF46524"/>
      <name val="Lato"/>
    </font>
    <font>
      <sz val="14"/>
      <name val="Lato"/>
    </font>
    <font>
      <sz val="10"/>
      <color rgb="FF576475"/>
      <name val="Lato"/>
    </font>
    <font>
      <b/>
      <sz val="10"/>
      <color rgb="FF576475"/>
      <name val="Lato"/>
    </font>
    <font>
      <b/>
      <sz val="10"/>
      <color rgb="FF334960"/>
      <name val="Lato"/>
    </font>
    <font>
      <b/>
      <sz val="10"/>
      <color rgb="FF666666"/>
      <name val="Lato"/>
    </font>
    <font>
      <sz val="10"/>
      <color rgb="FF666666"/>
      <name val="Lato"/>
    </font>
    <font>
      <b/>
      <sz val="10"/>
      <color rgb="FFF46524"/>
      <name val="Lato"/>
    </font>
    <font>
      <b/>
      <sz val="17"/>
      <color rgb="FFF46524"/>
      <name val="Raleway"/>
    </font>
    <font>
      <b/>
      <sz val="18"/>
      <color rgb="FFF46524"/>
      <name val="Raleway"/>
    </font>
    <font>
      <b/>
      <sz val="18"/>
      <color rgb="FFF46524"/>
      <name val="Lato"/>
    </font>
    <font>
      <b/>
      <sz val="11"/>
      <color rgb="FF334960"/>
      <name val="Lato"/>
    </font>
    <font>
      <b/>
      <sz val="17"/>
      <color rgb="FF334960"/>
      <name val="Lato"/>
    </font>
    <font>
      <b/>
      <sz val="18"/>
      <color rgb="FF334960"/>
      <name val="Lato"/>
    </font>
    <font>
      <sz val="18"/>
      <color rgb="FF334960"/>
      <name val="Lato"/>
    </font>
    <font>
      <b/>
      <sz val="10"/>
      <color rgb="FF434343"/>
      <name val="Lato"/>
    </font>
    <font>
      <sz val="10"/>
      <color rgb="FF434343"/>
      <name val="Lato"/>
    </font>
    <font>
      <sz val="10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sz val="10"/>
      <color rgb="FF556376"/>
      <name val="Lato"/>
    </font>
    <font>
      <i/>
      <sz val="10"/>
      <color rgb="FF000000"/>
      <name val="Lato"/>
      <family val="2"/>
    </font>
    <font>
      <b/>
      <i/>
      <sz val="9"/>
      <color rgb="FF687887"/>
      <name val="Lato"/>
      <family val="2"/>
    </font>
    <font>
      <b/>
      <sz val="10"/>
      <color rgb="FF000000"/>
      <name val="Arial"/>
      <family val="2"/>
    </font>
    <font>
      <sz val="20"/>
      <color rgb="FF000000"/>
      <name val="Pacifico"/>
    </font>
    <font>
      <b/>
      <i/>
      <sz val="10"/>
      <name val="Lato"/>
      <family val="2"/>
    </font>
    <font>
      <b/>
      <sz val="10"/>
      <name val="Arial"/>
      <family val="2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2ED"/>
        <bgColor rgb="FFFFF2ED"/>
      </patternFill>
    </fill>
    <fill>
      <patternFill patternType="solid">
        <fgColor rgb="FFEBEDEF"/>
        <bgColor rgb="FFEBEDE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7F327"/>
        <bgColor indexed="64"/>
      </patternFill>
    </fill>
    <fill>
      <patternFill patternType="solid">
        <fgColor theme="0" tint="-0.34998626667073579"/>
        <bgColor rgb="FF00FF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334960"/>
      </patternFill>
    </fill>
  </fills>
  <borders count="19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dotted">
        <color rgb="FFB7B7B7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/>
      <top/>
      <bottom style="dotted">
        <color rgb="FFB7B7B7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3" fillId="0" borderId="0" applyFont="0" applyFill="0" applyBorder="0" applyAlignment="0" applyProtection="0"/>
  </cellStyleXfs>
  <cellXfs count="156">
    <xf numFmtId="0" fontId="0" fillId="0" borderId="0" xfId="0"/>
    <xf numFmtId="0" fontId="9" fillId="0" borderId="0" xfId="0" applyFont="1"/>
    <xf numFmtId="0" fontId="11" fillId="0" borderId="0" xfId="0" applyFont="1" applyAlignment="1">
      <alignment vertical="top"/>
    </xf>
    <xf numFmtId="0" fontId="10" fillId="0" borderId="0" xfId="0" applyFont="1"/>
    <xf numFmtId="0" fontId="21" fillId="0" borderId="0" xfId="0" applyFont="1" applyAlignment="1">
      <alignment horizontal="left"/>
    </xf>
    <xf numFmtId="9" fontId="21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top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3" fillId="0" borderId="0" xfId="0" applyFont="1" applyAlignment="1">
      <alignment vertical="top"/>
    </xf>
    <xf numFmtId="0" fontId="11" fillId="0" borderId="11" xfId="0" applyFont="1" applyBorder="1"/>
    <xf numFmtId="0" fontId="11" fillId="0" borderId="0" xfId="0" applyFont="1" applyAlignment="1">
      <alignment vertical="center"/>
    </xf>
    <xf numFmtId="0" fontId="12" fillId="0" borderId="0" xfId="0" applyFont="1"/>
    <xf numFmtId="0" fontId="35" fillId="0" borderId="0" xfId="0" applyFont="1" applyAlignment="1">
      <alignment horizontal="left"/>
    </xf>
    <xf numFmtId="165" fontId="29" fillId="0" borderId="0" xfId="0" applyNumberFormat="1" applyFont="1" applyAlignment="1">
      <alignment horizontal="left" vertical="center"/>
    </xf>
    <xf numFmtId="165" fontId="28" fillId="0" borderId="0" xfId="0" applyNumberFormat="1" applyFont="1" applyAlignment="1">
      <alignment horizontal="right" vertical="center"/>
    </xf>
    <xf numFmtId="165" fontId="0" fillId="0" borderId="0" xfId="0" applyNumberFormat="1"/>
    <xf numFmtId="165" fontId="28" fillId="0" borderId="0" xfId="0" applyNumberFormat="1" applyFont="1" applyAlignment="1">
      <alignment vertical="center"/>
    </xf>
    <xf numFmtId="165" fontId="30" fillId="0" borderId="0" xfId="0" applyNumberFormat="1" applyFont="1" applyAlignment="1">
      <alignment horizontal="left" vertical="center"/>
    </xf>
    <xf numFmtId="165" fontId="11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vertical="center"/>
    </xf>
    <xf numFmtId="165" fontId="31" fillId="0" borderId="0" xfId="0" applyNumberFormat="1" applyFont="1" applyAlignment="1">
      <alignment horizontal="left"/>
    </xf>
    <xf numFmtId="165" fontId="32" fillId="0" borderId="0" xfId="0" applyNumberFormat="1" applyFont="1" applyAlignment="1">
      <alignment horizontal="right"/>
    </xf>
    <xf numFmtId="165" fontId="9" fillId="0" borderId="0" xfId="0" applyNumberFormat="1" applyFont="1"/>
    <xf numFmtId="165" fontId="23" fillId="6" borderId="18" xfId="0" applyNumberFormat="1" applyFont="1" applyFill="1" applyBorder="1" applyAlignment="1">
      <alignment vertical="top"/>
    </xf>
    <xf numFmtId="165" fontId="33" fillId="0" borderId="0" xfId="0" applyNumberFormat="1" applyFont="1" applyAlignment="1">
      <alignment horizontal="right" vertical="top"/>
    </xf>
    <xf numFmtId="165" fontId="35" fillId="6" borderId="18" xfId="0" applyNumberFormat="1" applyFont="1" applyFill="1" applyBorder="1" applyAlignment="1">
      <alignment horizontal="left" vertical="top"/>
    </xf>
    <xf numFmtId="165" fontId="36" fillId="6" borderId="18" xfId="0" applyNumberFormat="1" applyFont="1" applyFill="1" applyBorder="1" applyAlignment="1">
      <alignment horizontal="left" vertical="top"/>
    </xf>
    <xf numFmtId="165" fontId="37" fillId="0" borderId="18" xfId="0" applyNumberFormat="1" applyFont="1" applyBorder="1" applyAlignment="1">
      <alignment horizontal="right"/>
    </xf>
    <xf numFmtId="165" fontId="38" fillId="0" borderId="18" xfId="0" applyNumberFormat="1" applyFont="1" applyBorder="1" applyAlignment="1">
      <alignment horizontal="left"/>
    </xf>
    <xf numFmtId="165" fontId="11" fillId="0" borderId="11" xfId="0" applyNumberFormat="1" applyFont="1" applyBorder="1" applyAlignment="1">
      <alignment horizontal="right"/>
    </xf>
    <xf numFmtId="165" fontId="39" fillId="0" borderId="18" xfId="0" applyNumberFormat="1" applyFont="1" applyBorder="1" applyAlignment="1">
      <alignment horizontal="left"/>
    </xf>
    <xf numFmtId="165" fontId="40" fillId="0" borderId="18" xfId="0" applyNumberFormat="1" applyFont="1" applyBorder="1" applyAlignment="1">
      <alignment horizontal="left"/>
    </xf>
    <xf numFmtId="165" fontId="42" fillId="0" borderId="18" xfId="0" applyNumberFormat="1" applyFont="1" applyBorder="1" applyAlignment="1">
      <alignment horizontal="right" vertical="center"/>
    </xf>
    <xf numFmtId="165" fontId="43" fillId="0" borderId="18" xfId="0" applyNumberFormat="1" applyFont="1" applyBorder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165" fontId="45" fillId="0" borderId="18" xfId="0" applyNumberFormat="1" applyFont="1" applyBorder="1"/>
    <xf numFmtId="165" fontId="45" fillId="0" borderId="14" xfId="0" applyNumberFormat="1" applyFont="1" applyBorder="1"/>
    <xf numFmtId="165" fontId="42" fillId="0" borderId="0" xfId="0" applyNumberFormat="1" applyFont="1" applyAlignment="1">
      <alignment horizontal="right" vertical="center"/>
    </xf>
    <xf numFmtId="165" fontId="43" fillId="0" borderId="0" xfId="0" applyNumberFormat="1" applyFont="1" applyAlignment="1">
      <alignment horizontal="right" vertical="center"/>
    </xf>
    <xf numFmtId="165" fontId="45" fillId="0" borderId="17" xfId="0" applyNumberFormat="1" applyFont="1" applyBorder="1"/>
    <xf numFmtId="165" fontId="44" fillId="0" borderId="17" xfId="0" applyNumberFormat="1" applyFont="1" applyBorder="1"/>
    <xf numFmtId="165" fontId="10" fillId="0" borderId="0" xfId="0" applyNumberFormat="1" applyFont="1" applyAlignment="1">
      <alignment vertical="top"/>
    </xf>
    <xf numFmtId="165" fontId="9" fillId="0" borderId="0" xfId="0" applyNumberFormat="1" applyFont="1" applyAlignment="1">
      <alignment vertical="top"/>
    </xf>
    <xf numFmtId="165" fontId="11" fillId="0" borderId="0" xfId="0" applyNumberFormat="1" applyFont="1" applyAlignment="1">
      <alignment vertical="top"/>
    </xf>
    <xf numFmtId="165" fontId="11" fillId="0" borderId="0" xfId="0" applyNumberFormat="1" applyFont="1" applyAlignment="1">
      <alignment horizontal="right" vertical="top"/>
    </xf>
    <xf numFmtId="165" fontId="12" fillId="0" borderId="0" xfId="0" applyNumberFormat="1" applyFont="1" applyAlignment="1">
      <alignment vertical="top"/>
    </xf>
    <xf numFmtId="165" fontId="14" fillId="0" borderId="0" xfId="0" applyNumberFormat="1" applyFont="1" applyAlignment="1">
      <alignment vertical="top"/>
    </xf>
    <xf numFmtId="165" fontId="10" fillId="0" borderId="0" xfId="0" applyNumberFormat="1" applyFont="1"/>
    <xf numFmtId="165" fontId="14" fillId="4" borderId="0" xfId="0" applyNumberFormat="1" applyFont="1" applyFill="1" applyAlignment="1">
      <alignment vertical="center"/>
    </xf>
    <xf numFmtId="165" fontId="16" fillId="0" borderId="0" xfId="0" applyNumberFormat="1" applyFont="1" applyAlignment="1">
      <alignment vertical="top"/>
    </xf>
    <xf numFmtId="165" fontId="17" fillId="3" borderId="0" xfId="0" applyNumberFormat="1" applyFont="1" applyFill="1" applyAlignment="1">
      <alignment horizontal="left" vertical="top"/>
    </xf>
    <xf numFmtId="165" fontId="18" fillId="0" borderId="0" xfId="0" applyNumberFormat="1" applyFont="1"/>
    <xf numFmtId="165" fontId="9" fillId="0" borderId="0" xfId="0" applyNumberFormat="1" applyFont="1" applyAlignment="1">
      <alignment horizontal="left"/>
    </xf>
    <xf numFmtId="165" fontId="10" fillId="5" borderId="1" xfId="0" applyNumberFormat="1" applyFont="1" applyFill="1" applyBorder="1"/>
    <xf numFmtId="165" fontId="10" fillId="5" borderId="2" xfId="0" applyNumberFormat="1" applyFont="1" applyFill="1" applyBorder="1"/>
    <xf numFmtId="165" fontId="9" fillId="5" borderId="3" xfId="0" applyNumberFormat="1" applyFont="1" applyFill="1" applyBorder="1"/>
    <xf numFmtId="165" fontId="10" fillId="5" borderId="5" xfId="0" applyNumberFormat="1" applyFont="1" applyFill="1" applyBorder="1"/>
    <xf numFmtId="165" fontId="10" fillId="5" borderId="0" xfId="0" applyNumberFormat="1" applyFont="1" applyFill="1"/>
    <xf numFmtId="165" fontId="10" fillId="5" borderId="6" xfId="0" applyNumberFormat="1" applyFont="1" applyFill="1" applyBorder="1"/>
    <xf numFmtId="165" fontId="23" fillId="0" borderId="0" xfId="0" applyNumberFormat="1" applyFont="1"/>
    <xf numFmtId="165" fontId="24" fillId="0" borderId="4" xfId="0" applyNumberFormat="1" applyFont="1" applyBorder="1" applyAlignment="1">
      <alignment horizontal="right"/>
    </xf>
    <xf numFmtId="165" fontId="25" fillId="0" borderId="0" xfId="0" applyNumberFormat="1" applyFont="1" applyAlignment="1">
      <alignment horizontal="left"/>
    </xf>
    <xf numFmtId="165" fontId="22" fillId="0" borderId="4" xfId="0" applyNumberFormat="1" applyFont="1" applyBorder="1" applyAlignment="1">
      <alignment horizontal="center" vertical="top"/>
    </xf>
    <xf numFmtId="165" fontId="26" fillId="0" borderId="0" xfId="0" applyNumberFormat="1" applyFont="1" applyAlignment="1">
      <alignment horizontal="center" vertical="top"/>
    </xf>
    <xf numFmtId="165" fontId="10" fillId="5" borderId="8" xfId="0" applyNumberFormat="1" applyFont="1" applyFill="1" applyBorder="1"/>
    <xf numFmtId="165" fontId="10" fillId="5" borderId="9" xfId="0" applyNumberFormat="1" applyFont="1" applyFill="1" applyBorder="1"/>
    <xf numFmtId="165" fontId="10" fillId="5" borderId="9" xfId="0" applyNumberFormat="1" applyFont="1" applyFill="1" applyBorder="1" applyAlignment="1">
      <alignment vertical="top"/>
    </xf>
    <xf numFmtId="165" fontId="10" fillId="5" borderId="10" xfId="0" applyNumberFormat="1" applyFont="1" applyFill="1" applyBorder="1"/>
    <xf numFmtId="165" fontId="27" fillId="0" borderId="0" xfId="0" applyNumberFormat="1" applyFont="1" applyAlignment="1">
      <alignment vertical="center"/>
    </xf>
    <xf numFmtId="165" fontId="24" fillId="0" borderId="0" xfId="0" applyNumberFormat="1" applyFont="1" applyAlignment="1">
      <alignment horizontal="left" vertical="center"/>
    </xf>
    <xf numFmtId="165" fontId="27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vertical="center"/>
    </xf>
    <xf numFmtId="165" fontId="33" fillId="0" borderId="0" xfId="0" applyNumberFormat="1" applyFont="1" applyAlignment="1">
      <alignment vertical="top"/>
    </xf>
    <xf numFmtId="165" fontId="11" fillId="0" borderId="11" xfId="0" applyNumberFormat="1" applyFont="1" applyBorder="1"/>
    <xf numFmtId="165" fontId="11" fillId="0" borderId="0" xfId="0" applyNumberFormat="1" applyFont="1" applyAlignment="1">
      <alignment vertical="center"/>
    </xf>
    <xf numFmtId="4" fontId="42" fillId="0" borderId="18" xfId="0" applyNumberFormat="1" applyFont="1" applyBorder="1" applyAlignment="1">
      <alignment horizontal="right" vertical="center"/>
    </xf>
    <xf numFmtId="4" fontId="43" fillId="0" borderId="18" xfId="0" applyNumberFormat="1" applyFont="1" applyBorder="1" applyAlignment="1">
      <alignment horizontal="right" vertical="center"/>
    </xf>
    <xf numFmtId="4" fontId="42" fillId="0" borderId="18" xfId="0" applyNumberFormat="1" applyFont="1" applyBorder="1" applyAlignment="1">
      <alignment horizontal="right"/>
    </xf>
    <xf numFmtId="4" fontId="42" fillId="0" borderId="18" xfId="0" applyNumberFormat="1" applyFont="1" applyBorder="1" applyAlignment="1">
      <alignment vertical="center"/>
    </xf>
    <xf numFmtId="4" fontId="42" fillId="7" borderId="18" xfId="0" applyNumberFormat="1" applyFont="1" applyFill="1" applyBorder="1" applyAlignment="1">
      <alignment horizontal="right"/>
    </xf>
    <xf numFmtId="4" fontId="42" fillId="7" borderId="18" xfId="0" applyNumberFormat="1" applyFont="1" applyFill="1" applyBorder="1" applyAlignment="1">
      <alignment horizontal="right" vertical="center"/>
    </xf>
    <xf numFmtId="165" fontId="48" fillId="0" borderId="0" xfId="0" applyNumberFormat="1" applyFont="1" applyAlignment="1">
      <alignment vertical="top"/>
    </xf>
    <xf numFmtId="165" fontId="48" fillId="0" borderId="18" xfId="0" applyNumberFormat="1" applyFont="1" applyBorder="1" applyAlignment="1">
      <alignment vertical="top"/>
    </xf>
    <xf numFmtId="165" fontId="48" fillId="0" borderId="0" xfId="0" applyNumberFormat="1" applyFont="1" applyAlignment="1">
      <alignment horizontal="right" vertical="top"/>
    </xf>
    <xf numFmtId="165" fontId="48" fillId="0" borderId="18" xfId="0" applyNumberFormat="1" applyFont="1" applyBorder="1" applyAlignment="1">
      <alignment horizontal="left" vertical="top"/>
    </xf>
    <xf numFmtId="165" fontId="48" fillId="0" borderId="18" xfId="0" applyNumberFormat="1" applyFont="1" applyBorder="1" applyAlignment="1">
      <alignment horizontal="right" vertical="top"/>
    </xf>
    <xf numFmtId="0" fontId="48" fillId="0" borderId="0" xfId="0" applyFont="1" applyAlignment="1">
      <alignment vertical="top"/>
    </xf>
    <xf numFmtId="0" fontId="49" fillId="0" borderId="0" xfId="0" applyFont="1"/>
    <xf numFmtId="4" fontId="12" fillId="0" borderId="0" xfId="0" applyNumberFormat="1" applyFont="1"/>
    <xf numFmtId="4" fontId="0" fillId="0" borderId="0" xfId="0" applyNumberFormat="1"/>
    <xf numFmtId="0" fontId="9" fillId="2" borderId="18" xfId="0" applyFont="1" applyFill="1" applyBorder="1" applyAlignment="1">
      <alignment vertical="center"/>
    </xf>
    <xf numFmtId="14" fontId="43" fillId="2" borderId="18" xfId="0" applyNumberFormat="1" applyFont="1" applyFill="1" applyBorder="1" applyAlignment="1">
      <alignment horizontal="left" vertical="center"/>
    </xf>
    <xf numFmtId="4" fontId="29" fillId="2" borderId="18" xfId="0" applyNumberFormat="1" applyFont="1" applyFill="1" applyBorder="1" applyAlignment="1">
      <alignment horizontal="left" vertical="center"/>
    </xf>
    <xf numFmtId="0" fontId="46" fillId="2" borderId="18" xfId="0" applyFont="1" applyFill="1" applyBorder="1" applyAlignment="1">
      <alignment horizontal="left" vertical="center"/>
    </xf>
    <xf numFmtId="0" fontId="43" fillId="2" borderId="18" xfId="0" applyFont="1" applyFill="1" applyBorder="1" applyAlignment="1">
      <alignment horizontal="left" vertical="center"/>
    </xf>
    <xf numFmtId="0" fontId="28" fillId="2" borderId="18" xfId="0" applyFont="1" applyFill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14" fontId="43" fillId="0" borderId="18" xfId="0" applyNumberFormat="1" applyFont="1" applyBorder="1" applyAlignment="1">
      <alignment horizontal="left" vertical="center"/>
    </xf>
    <xf numFmtId="4" fontId="29" fillId="0" borderId="18" xfId="0" applyNumberFormat="1" applyFont="1" applyBorder="1" applyAlignment="1">
      <alignment horizontal="left" vertical="center"/>
    </xf>
    <xf numFmtId="0" fontId="46" fillId="0" borderId="18" xfId="0" applyFont="1" applyBorder="1" applyAlignment="1">
      <alignment horizontal="left" vertical="center"/>
    </xf>
    <xf numFmtId="0" fontId="43" fillId="0" borderId="18" xfId="0" applyFont="1" applyBorder="1" applyAlignment="1">
      <alignment horizontal="left" vertical="center"/>
    </xf>
    <xf numFmtId="0" fontId="0" fillId="0" borderId="18" xfId="0" applyBorder="1"/>
    <xf numFmtId="0" fontId="28" fillId="0" borderId="18" xfId="0" applyFont="1" applyBorder="1" applyAlignment="1">
      <alignment horizontal="left" vertical="center"/>
    </xf>
    <xf numFmtId="4" fontId="9" fillId="0" borderId="0" xfId="0" applyNumberFormat="1" applyFont="1"/>
    <xf numFmtId="0" fontId="37" fillId="2" borderId="18" xfId="0" applyFont="1" applyFill="1" applyBorder="1" applyAlignment="1">
      <alignment horizontal="left" vertical="center"/>
    </xf>
    <xf numFmtId="4" fontId="37" fillId="2" borderId="18" xfId="0" applyNumberFormat="1" applyFont="1" applyFill="1" applyBorder="1" applyAlignment="1">
      <alignment horizontal="left" vertical="center"/>
    </xf>
    <xf numFmtId="0" fontId="2" fillId="9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top" wrapText="1"/>
    </xf>
    <xf numFmtId="0" fontId="4" fillId="9" borderId="0" xfId="0" applyFont="1" applyFill="1" applyAlignment="1">
      <alignment horizontal="left" vertical="top" wrapText="1"/>
    </xf>
    <xf numFmtId="0" fontId="6" fillId="9" borderId="0" xfId="0" applyFont="1" applyFill="1" applyAlignment="1">
      <alignment vertical="top" wrapText="1"/>
    </xf>
    <xf numFmtId="0" fontId="5" fillId="9" borderId="0" xfId="0" applyFont="1" applyFill="1" applyAlignment="1">
      <alignment wrapText="1"/>
    </xf>
    <xf numFmtId="0" fontId="4" fillId="9" borderId="0" xfId="0" applyFont="1" applyFill="1" applyAlignment="1">
      <alignment horizontal="left" wrapText="1"/>
    </xf>
    <xf numFmtId="0" fontId="8" fillId="9" borderId="0" xfId="0" applyFont="1" applyFill="1"/>
    <xf numFmtId="0" fontId="51" fillId="11" borderId="0" xfId="0" applyFont="1" applyFill="1" applyAlignment="1">
      <alignment vertical="center"/>
    </xf>
    <xf numFmtId="164" fontId="1" fillId="2" borderId="0" xfId="0" applyNumberFormat="1" applyFont="1" applyFill="1"/>
    <xf numFmtId="0" fontId="0" fillId="0" borderId="0" xfId="0"/>
    <xf numFmtId="165" fontId="41" fillId="0" borderId="18" xfId="0" applyNumberFormat="1" applyFont="1" applyBorder="1" applyAlignment="1">
      <alignment vertical="center"/>
    </xf>
    <xf numFmtId="165" fontId="19" fillId="0" borderId="18" xfId="0" applyNumberFormat="1" applyFont="1" applyBorder="1"/>
    <xf numFmtId="165" fontId="20" fillId="5" borderId="0" xfId="0" applyNumberFormat="1" applyFont="1" applyFill="1" applyAlignment="1">
      <alignment horizontal="center"/>
    </xf>
    <xf numFmtId="165" fontId="0" fillId="0" borderId="0" xfId="0" applyNumberFormat="1"/>
    <xf numFmtId="165" fontId="22" fillId="5" borderId="0" xfId="0" applyNumberFormat="1" applyFont="1" applyFill="1" applyAlignment="1">
      <alignment horizontal="center" vertical="top"/>
    </xf>
    <xf numFmtId="165" fontId="14" fillId="0" borderId="0" xfId="0" applyNumberFormat="1" applyFont="1" applyAlignment="1">
      <alignment horizontal="left" vertical="center"/>
    </xf>
    <xf numFmtId="165" fontId="28" fillId="3" borderId="0" xfId="0" applyNumberFormat="1" applyFont="1" applyFill="1" applyAlignment="1">
      <alignment vertical="center"/>
    </xf>
    <xf numFmtId="165" fontId="22" fillId="5" borderId="7" xfId="0" applyNumberFormat="1" applyFont="1" applyFill="1" applyBorder="1" applyAlignment="1">
      <alignment horizontal="center" vertical="top"/>
    </xf>
    <xf numFmtId="165" fontId="19" fillId="0" borderId="7" xfId="0" applyNumberFormat="1" applyFont="1" applyBorder="1"/>
    <xf numFmtId="165" fontId="9" fillId="3" borderId="0" xfId="0" applyNumberFormat="1" applyFont="1" applyFill="1"/>
    <xf numFmtId="165" fontId="10" fillId="5" borderId="0" xfId="0" applyNumberFormat="1" applyFont="1" applyFill="1"/>
    <xf numFmtId="0" fontId="6" fillId="9" borderId="0" xfId="0" applyFont="1" applyFill="1" applyAlignment="1">
      <alignment horizontal="left" vertical="top" wrapText="1"/>
    </xf>
    <xf numFmtId="0" fontId="0" fillId="10" borderId="0" xfId="0" applyFill="1"/>
    <xf numFmtId="0" fontId="3" fillId="9" borderId="0" xfId="0" applyFont="1" applyFill="1" applyAlignment="1">
      <alignment vertical="center" wrapText="1"/>
    </xf>
    <xf numFmtId="0" fontId="7" fillId="9" borderId="0" xfId="0" applyFont="1" applyFill="1" applyAlignment="1">
      <alignment horizontal="left" vertical="center" wrapText="1"/>
    </xf>
    <xf numFmtId="165" fontId="15" fillId="0" borderId="0" xfId="0" applyNumberFormat="1" applyFont="1" applyAlignment="1">
      <alignment horizontal="right" vertical="center"/>
    </xf>
    <xf numFmtId="0" fontId="47" fillId="9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horizontal="left" vertical="center" wrapText="1"/>
    </xf>
    <xf numFmtId="165" fontId="44" fillId="0" borderId="15" xfId="0" applyNumberFormat="1" applyFont="1" applyBorder="1"/>
    <xf numFmtId="165" fontId="19" fillId="0" borderId="16" xfId="0" applyNumberFormat="1" applyFont="1" applyBorder="1"/>
    <xf numFmtId="165" fontId="41" fillId="7" borderId="18" xfId="0" applyNumberFormat="1" applyFont="1" applyFill="1" applyBorder="1" applyAlignment="1">
      <alignment vertical="center"/>
    </xf>
    <xf numFmtId="165" fontId="19" fillId="7" borderId="18" xfId="0" applyNumberFormat="1" applyFont="1" applyFill="1" applyBorder="1"/>
    <xf numFmtId="165" fontId="44" fillId="0" borderId="12" xfId="0" applyNumberFormat="1" applyFont="1" applyBorder="1"/>
    <xf numFmtId="165" fontId="19" fillId="0" borderId="13" xfId="0" applyNumberFormat="1" applyFont="1" applyBorder="1"/>
    <xf numFmtId="165" fontId="44" fillId="0" borderId="18" xfId="0" applyNumberFormat="1" applyFont="1" applyBorder="1"/>
    <xf numFmtId="165" fontId="13" fillId="3" borderId="0" xfId="0" applyNumberFormat="1" applyFont="1" applyFill="1" applyAlignment="1">
      <alignment horizontal="left" vertical="top"/>
    </xf>
    <xf numFmtId="165" fontId="9" fillId="0" borderId="0" xfId="0" applyNumberFormat="1" applyFont="1"/>
    <xf numFmtId="165" fontId="9" fillId="0" borderId="4" xfId="0" applyNumberFormat="1" applyFont="1" applyBorder="1"/>
    <xf numFmtId="165" fontId="19" fillId="0" borderId="4" xfId="0" applyNumberFormat="1" applyFont="1" applyBorder="1"/>
    <xf numFmtId="165" fontId="24" fillId="0" borderId="0" xfId="0" applyNumberFormat="1" applyFont="1" applyAlignment="1">
      <alignment horizontal="left" vertical="center"/>
    </xf>
    <xf numFmtId="165" fontId="34" fillId="6" borderId="18" xfId="0" applyNumberFormat="1" applyFont="1" applyFill="1" applyBorder="1" applyAlignment="1">
      <alignment horizontal="left" vertical="top"/>
    </xf>
    <xf numFmtId="165" fontId="0" fillId="6" borderId="18" xfId="0" applyNumberFormat="1" applyFill="1" applyBorder="1"/>
    <xf numFmtId="0" fontId="51" fillId="11" borderId="0" xfId="0" applyFont="1" applyFill="1" applyAlignment="1">
      <alignment horizontal="left" vertical="center" wrapText="1"/>
    </xf>
    <xf numFmtId="0" fontId="52" fillId="10" borderId="0" xfId="0" applyFont="1" applyFill="1"/>
    <xf numFmtId="0" fontId="50" fillId="8" borderId="0" xfId="0" applyFont="1" applyFill="1" applyAlignment="1">
      <alignment horizontal="center"/>
    </xf>
    <xf numFmtId="9" fontId="20" fillId="5" borderId="0" xfId="1" applyFont="1" applyFill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ill>
        <patternFill patternType="solid">
          <fgColor rgb="FFFCECE6"/>
          <bgColor rgb="FFFCECE6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</dxfs>
  <tableStyles count="0" defaultTableStyle="TableStyleMedium2" defaultPivotStyle="PivotStyleLight16"/>
  <colors>
    <mruColors>
      <color rgb="FF27F3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6"/>
  <sheetViews>
    <sheetView showGridLines="0" tabSelected="1" workbookViewId="0">
      <selection activeCell="N6" sqref="N6"/>
    </sheetView>
  </sheetViews>
  <sheetFormatPr defaultColWidth="12.5703125" defaultRowHeight="15.75" customHeight="1" x14ac:dyDescent="0.2"/>
  <cols>
    <col min="1" max="1" width="6.140625" customWidth="1"/>
    <col min="2" max="2" width="8.85546875" customWidth="1"/>
    <col min="3" max="3" width="12.5703125" bestFit="1" customWidth="1"/>
    <col min="4" max="4" width="23.85546875" bestFit="1" customWidth="1"/>
    <col min="5" max="5" width="21.28515625" bestFit="1" customWidth="1"/>
    <col min="6" max="6" width="10.28515625" bestFit="1" customWidth="1"/>
    <col min="7" max="8" width="8.85546875" customWidth="1"/>
    <col min="9" max="12" width="12.5703125" bestFit="1" customWidth="1"/>
    <col min="13" max="13" width="6.140625" customWidth="1"/>
  </cols>
  <sheetData>
    <row r="1" spans="1:13" ht="52.5" customHeight="1" x14ac:dyDescent="1.3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3" ht="21" customHeight="1" x14ac:dyDescent="0.2">
      <c r="A2" s="108"/>
      <c r="B2" s="132" t="s">
        <v>1</v>
      </c>
      <c r="C2" s="131"/>
      <c r="D2" s="131"/>
      <c r="E2" s="131"/>
      <c r="F2" s="131"/>
      <c r="G2" s="131"/>
      <c r="H2" s="131"/>
      <c r="I2" s="136" t="s">
        <v>2</v>
      </c>
      <c r="J2" s="131"/>
      <c r="K2" s="131"/>
      <c r="L2" s="131"/>
      <c r="M2" s="109"/>
    </row>
    <row r="3" spans="1:13" ht="16.5" customHeight="1" x14ac:dyDescent="0.2">
      <c r="A3" s="110"/>
      <c r="B3" s="130" t="s">
        <v>3</v>
      </c>
      <c r="C3" s="131"/>
      <c r="D3" s="131"/>
      <c r="E3" s="131"/>
      <c r="F3" s="131"/>
      <c r="G3" s="131"/>
      <c r="H3" s="111"/>
      <c r="I3" s="135" t="s">
        <v>37</v>
      </c>
      <c r="J3" s="131"/>
      <c r="K3" s="131"/>
      <c r="L3" s="131"/>
      <c r="M3" s="112"/>
    </row>
    <row r="4" spans="1:13" ht="14.25" x14ac:dyDescent="0.2">
      <c r="A4" s="110"/>
      <c r="B4" s="131"/>
      <c r="C4" s="131"/>
      <c r="D4" s="131"/>
      <c r="E4" s="131"/>
      <c r="F4" s="131"/>
      <c r="G4" s="131"/>
      <c r="H4" s="111"/>
      <c r="I4" s="133" t="s">
        <v>4</v>
      </c>
      <c r="J4" s="131"/>
      <c r="K4" s="131"/>
      <c r="L4" s="131"/>
      <c r="M4" s="131"/>
    </row>
    <row r="5" spans="1:13" ht="14.25" x14ac:dyDescent="0.2">
      <c r="A5" s="110"/>
      <c r="B5" s="130" t="s">
        <v>5</v>
      </c>
      <c r="C5" s="131"/>
      <c r="D5" s="131"/>
      <c r="E5" s="131"/>
      <c r="F5" s="131"/>
      <c r="G5" s="131"/>
      <c r="H5" s="111"/>
      <c r="I5" s="131"/>
      <c r="J5" s="131"/>
      <c r="K5" s="131"/>
      <c r="L5" s="131"/>
      <c r="M5" s="131"/>
    </row>
    <row r="6" spans="1:13" ht="23.25" customHeight="1" x14ac:dyDescent="0.35">
      <c r="A6" s="113"/>
      <c r="B6" s="131"/>
      <c r="C6" s="131"/>
      <c r="D6" s="131"/>
      <c r="E6" s="131"/>
      <c r="F6" s="131"/>
      <c r="G6" s="131"/>
      <c r="H6" s="114"/>
      <c r="I6" s="115"/>
      <c r="J6" s="115"/>
      <c r="K6" s="115"/>
      <c r="L6" s="115"/>
      <c r="M6" s="115"/>
    </row>
    <row r="7" spans="1:13" ht="30" customHeight="1" x14ac:dyDescent="0.35">
      <c r="A7" s="24"/>
      <c r="B7" s="43"/>
      <c r="C7" s="43"/>
      <c r="D7" s="43"/>
      <c r="E7" s="44"/>
      <c r="F7" s="45"/>
      <c r="G7" s="46"/>
      <c r="H7" s="45"/>
      <c r="I7" s="45"/>
      <c r="J7" s="45"/>
      <c r="K7" s="45"/>
      <c r="L7" s="45"/>
      <c r="M7" s="2"/>
    </row>
    <row r="8" spans="1:13" ht="18" customHeight="1" x14ac:dyDescent="0.35">
      <c r="A8" s="47"/>
      <c r="B8" s="144" t="s">
        <v>6</v>
      </c>
      <c r="C8" s="122"/>
      <c r="D8" s="122"/>
      <c r="E8" s="122"/>
      <c r="F8" s="45"/>
      <c r="G8" s="48"/>
      <c r="H8" s="45"/>
      <c r="I8" s="49"/>
      <c r="J8" s="134" t="s">
        <v>7</v>
      </c>
      <c r="K8" s="122"/>
      <c r="L8" s="50">
        <v>1000</v>
      </c>
      <c r="M8" s="2"/>
    </row>
    <row r="9" spans="1:13" ht="18" customHeight="1" x14ac:dyDescent="0.2">
      <c r="A9" s="47"/>
      <c r="B9" s="122"/>
      <c r="C9" s="122"/>
      <c r="D9" s="122"/>
      <c r="E9" s="122"/>
      <c r="F9" s="45"/>
      <c r="G9" s="48"/>
      <c r="H9" s="45"/>
      <c r="I9" s="51"/>
      <c r="J9" s="45"/>
      <c r="K9" s="45"/>
      <c r="L9" s="48"/>
      <c r="M9" s="2"/>
    </row>
    <row r="10" spans="1:13" ht="18" customHeight="1" x14ac:dyDescent="0.2">
      <c r="A10" s="45"/>
      <c r="B10" s="52"/>
      <c r="C10" s="52"/>
      <c r="D10" s="52"/>
      <c r="E10" s="52"/>
      <c r="F10" s="45"/>
      <c r="G10" s="48"/>
      <c r="H10" s="45"/>
      <c r="I10" s="51"/>
      <c r="J10" s="45"/>
      <c r="K10" s="45"/>
      <c r="L10" s="48"/>
      <c r="M10" s="2"/>
    </row>
    <row r="11" spans="1:13" ht="12" customHeight="1" x14ac:dyDescent="0.35">
      <c r="A11" s="24"/>
      <c r="B11" s="53"/>
      <c r="C11" s="53"/>
      <c r="D11" s="54"/>
      <c r="E11" s="24"/>
      <c r="F11" s="24"/>
      <c r="G11" s="49"/>
      <c r="H11" s="55"/>
      <c r="I11" s="56"/>
      <c r="J11" s="56"/>
      <c r="K11" s="56"/>
      <c r="L11" s="57"/>
      <c r="M11" s="1"/>
    </row>
    <row r="12" spans="1:13" ht="18" customHeight="1" x14ac:dyDescent="0.35">
      <c r="A12" s="49"/>
      <c r="B12" s="24"/>
      <c r="C12" s="49"/>
      <c r="D12" s="146" t="str">
        <f ca="1">IFERROR(__xludf.DUMMYFUNCTION("SPARKLINE(D17,{""charttype"",""column"";""ymin"", 0; ""ymax"",MAX(D17:E17);""firstcolor"",""#334960""})"),"")</f>
        <v/>
      </c>
      <c r="E12" s="145" t="str">
        <f ca="1">IFERROR(__xludf.DUMMYFUNCTION("SPARKLINE(E17,{""charttype"",""column"";""ymin"", 0; ""ymax"",max(D17:E17);""firstcolor"",""#f46524""})"),"")</f>
        <v/>
      </c>
      <c r="F12" s="24"/>
      <c r="G12" s="24"/>
      <c r="H12" s="58"/>
      <c r="I12" s="59"/>
      <c r="J12" s="59"/>
      <c r="K12" s="59"/>
      <c r="L12" s="60"/>
      <c r="M12" s="3"/>
    </row>
    <row r="13" spans="1:13" ht="38.25" x14ac:dyDescent="0.75">
      <c r="A13" s="49"/>
      <c r="B13" s="24"/>
      <c r="C13" s="24"/>
      <c r="D13" s="147"/>
      <c r="E13" s="122"/>
      <c r="F13" s="24"/>
      <c r="G13" s="24"/>
      <c r="H13" s="58"/>
      <c r="I13" s="154">
        <f>IFERROR(E17/D17-1, "")</f>
        <v>0.19999999999999996</v>
      </c>
      <c r="J13" s="155"/>
      <c r="K13" s="155"/>
      <c r="L13" s="60"/>
      <c r="M13" s="4"/>
    </row>
    <row r="14" spans="1:13" ht="24" customHeight="1" x14ac:dyDescent="0.75">
      <c r="A14" s="24"/>
      <c r="B14" s="24"/>
      <c r="C14" s="24"/>
      <c r="D14" s="147"/>
      <c r="E14" s="122"/>
      <c r="F14" s="24"/>
      <c r="G14" s="24"/>
      <c r="H14" s="58"/>
      <c r="I14" s="126" t="str">
        <f>IF(I13 &lt; 0, "Decrease in total savings", "Increase in total savings")</f>
        <v>Increase in total savings</v>
      </c>
      <c r="J14" s="127"/>
      <c r="K14" s="127"/>
      <c r="L14" s="60"/>
      <c r="M14" s="5"/>
    </row>
    <row r="15" spans="1:13" ht="39.75" customHeight="1" x14ac:dyDescent="0.75">
      <c r="A15" s="24"/>
      <c r="B15" s="24"/>
      <c r="C15" s="24"/>
      <c r="D15" s="147"/>
      <c r="E15" s="122"/>
      <c r="F15" s="24"/>
      <c r="G15" s="24"/>
      <c r="H15" s="58"/>
      <c r="I15" s="121">
        <f>IFERROR(E17-D17, 0)</f>
        <v>200</v>
      </c>
      <c r="J15" s="122"/>
      <c r="K15" s="122"/>
      <c r="L15" s="60"/>
      <c r="M15" s="5"/>
    </row>
    <row r="16" spans="1:13" ht="18" customHeight="1" x14ac:dyDescent="0.45">
      <c r="A16" s="24"/>
      <c r="B16" s="53"/>
      <c r="C16" s="61"/>
      <c r="D16" s="62" t="s">
        <v>8</v>
      </c>
      <c r="E16" s="63" t="s">
        <v>9</v>
      </c>
      <c r="F16" s="61"/>
      <c r="G16" s="53"/>
      <c r="H16" s="58"/>
      <c r="I16" s="123" t="str">
        <f>IF(J15&lt;0, "Spent this month", "Saved this month")</f>
        <v>Saved this month</v>
      </c>
      <c r="J16" s="122"/>
      <c r="K16" s="122"/>
      <c r="L16" s="60"/>
      <c r="M16" s="6"/>
    </row>
    <row r="17" spans="1:13" ht="18" customHeight="1" x14ac:dyDescent="0.35">
      <c r="A17" s="49"/>
      <c r="B17" s="24"/>
      <c r="C17" s="49"/>
      <c r="D17" s="64">
        <f>IF(ISBLANK(L8),0,L8)</f>
        <v>1000</v>
      </c>
      <c r="E17" s="65">
        <f>D17+(I22-C22)</f>
        <v>1200</v>
      </c>
      <c r="F17" s="49"/>
      <c r="G17" s="24"/>
      <c r="H17" s="58"/>
      <c r="I17" s="129"/>
      <c r="J17" s="122"/>
      <c r="K17" s="122"/>
      <c r="L17" s="60"/>
      <c r="M17" s="3"/>
    </row>
    <row r="18" spans="1:13" ht="12" customHeight="1" x14ac:dyDescent="0.35">
      <c r="A18" s="49"/>
      <c r="B18" s="21"/>
      <c r="C18" s="21"/>
      <c r="D18" s="21"/>
      <c r="E18" s="21"/>
      <c r="F18" s="21"/>
      <c r="G18" s="49"/>
      <c r="H18" s="66"/>
      <c r="I18" s="67"/>
      <c r="J18" s="68"/>
      <c r="K18" s="67"/>
      <c r="L18" s="69"/>
      <c r="M18" s="3"/>
    </row>
    <row r="19" spans="1:13" ht="24" customHeight="1" x14ac:dyDescent="0.35">
      <c r="A19" s="49"/>
      <c r="B19" s="21"/>
      <c r="C19" s="21"/>
      <c r="D19" s="21"/>
      <c r="E19" s="21"/>
      <c r="F19" s="21"/>
      <c r="G19" s="49"/>
      <c r="H19" s="49"/>
      <c r="I19" s="49"/>
      <c r="J19" s="43"/>
      <c r="K19" s="49"/>
      <c r="L19" s="49"/>
      <c r="M19" s="3"/>
    </row>
    <row r="20" spans="1:13" ht="24" customHeight="1" x14ac:dyDescent="0.2">
      <c r="A20" s="70"/>
      <c r="B20" s="148" t="s">
        <v>10</v>
      </c>
      <c r="C20" s="122"/>
      <c r="D20" s="122"/>
      <c r="E20" s="122"/>
      <c r="F20" s="122"/>
      <c r="G20" s="70"/>
      <c r="H20" s="71" t="s">
        <v>11</v>
      </c>
      <c r="I20" s="71"/>
      <c r="J20" s="72"/>
      <c r="K20" s="70"/>
      <c r="L20" s="70"/>
      <c r="M20" s="7"/>
    </row>
    <row r="21" spans="1:13" ht="19.5" customHeight="1" x14ac:dyDescent="0.2">
      <c r="A21" s="18"/>
      <c r="B21" s="15" t="s">
        <v>12</v>
      </c>
      <c r="C21" s="16">
        <f>D26</f>
        <v>1450</v>
      </c>
      <c r="D21" s="125" t="str">
        <f ca="1">IFERROR(__xludf.DUMMYFUNCTION("SPARKLINE(C21,{""charttype"",""bar"";""max"",max(C21:C22);""color1"",""#AEB7C0""})"),"")</f>
        <v/>
      </c>
      <c r="E21" s="122"/>
      <c r="F21" s="122"/>
      <c r="G21" s="18"/>
      <c r="H21" s="15" t="s">
        <v>12</v>
      </c>
      <c r="I21" s="16">
        <f>J26</f>
        <v>1450</v>
      </c>
      <c r="J21" s="125" t="str">
        <f ca="1">IFERROR(__xludf.DUMMYFUNCTION("SPARKLINE(I21,{""charttype"",""bar"";""max"",max(I21:I22);""color1"",""#AEB7C0""})"),"")</f>
        <v/>
      </c>
      <c r="K21" s="122"/>
      <c r="L21" s="122"/>
      <c r="M21" s="8"/>
    </row>
    <row r="22" spans="1:13" ht="19.5" customHeight="1" x14ac:dyDescent="0.2">
      <c r="A22" s="73"/>
      <c r="B22" s="19" t="s">
        <v>13</v>
      </c>
      <c r="C22" s="20">
        <f>E26</f>
        <v>1300</v>
      </c>
      <c r="D22" s="124" t="str">
        <f ca="1">IFERROR(__xludf.DUMMYFUNCTION("SPARKLINE(C22,{""charttype"",""bar"";""max"",max(C21:C22);""color1"",""#334960""})"),"")</f>
        <v/>
      </c>
      <c r="E22" s="122"/>
      <c r="F22" s="122"/>
      <c r="G22" s="21"/>
      <c r="H22" s="19" t="s">
        <v>13</v>
      </c>
      <c r="I22" s="20">
        <f>K26</f>
        <v>1500</v>
      </c>
      <c r="J22" s="124" t="str">
        <f ca="1">IFERROR(__xludf.DUMMYFUNCTION("SPARKLINE(I22,{""charttype"",""bar"";""max"",max(I21:I22);""color1"",""#334960""})"),"")</f>
        <v/>
      </c>
      <c r="K22" s="122"/>
      <c r="L22" s="122"/>
      <c r="M22" s="9"/>
    </row>
    <row r="23" spans="1:13" ht="30" customHeight="1" x14ac:dyDescent="0.35">
      <c r="A23" s="24"/>
      <c r="B23" s="22"/>
      <c r="C23" s="23"/>
      <c r="D23" s="128"/>
      <c r="E23" s="122"/>
      <c r="F23" s="122"/>
      <c r="G23" s="24"/>
      <c r="H23" s="22"/>
      <c r="I23" s="23"/>
      <c r="J23" s="128"/>
      <c r="K23" s="122"/>
      <c r="L23" s="122"/>
      <c r="M23" s="9"/>
    </row>
    <row r="24" spans="1:13" ht="29.25" customHeight="1" x14ac:dyDescent="0.2">
      <c r="A24" s="74"/>
      <c r="B24" s="149" t="s">
        <v>10</v>
      </c>
      <c r="C24" s="150"/>
      <c r="D24" s="25"/>
      <c r="E24" s="25"/>
      <c r="F24" s="25"/>
      <c r="G24" s="26"/>
      <c r="H24" s="27" t="s">
        <v>11</v>
      </c>
      <c r="I24" s="28"/>
      <c r="J24" s="25"/>
      <c r="K24" s="25"/>
      <c r="L24" s="25"/>
      <c r="M24" s="10"/>
    </row>
    <row r="25" spans="1:13" ht="19.5" customHeight="1" x14ac:dyDescent="0.55000000000000004">
      <c r="A25" s="75"/>
      <c r="B25" s="29"/>
      <c r="C25" s="30"/>
      <c r="D25" s="29" t="s">
        <v>12</v>
      </c>
      <c r="E25" s="29" t="s">
        <v>13</v>
      </c>
      <c r="F25" s="29" t="s">
        <v>14</v>
      </c>
      <c r="G25" s="31"/>
      <c r="H25" s="32"/>
      <c r="I25" s="33"/>
      <c r="J25" s="29" t="s">
        <v>12</v>
      </c>
      <c r="K25" s="29" t="s">
        <v>13</v>
      </c>
      <c r="L25" s="29" t="s">
        <v>14</v>
      </c>
      <c r="M25" s="11"/>
    </row>
    <row r="26" spans="1:13" s="89" customFormat="1" ht="17.25" customHeight="1" x14ac:dyDescent="0.2">
      <c r="A26" s="83"/>
      <c r="B26" s="84" t="s">
        <v>15</v>
      </c>
      <c r="C26" s="84"/>
      <c r="D26" s="87">
        <f>SUM(D27:D44)</f>
        <v>1450</v>
      </c>
      <c r="E26" s="87">
        <f t="shared" ref="E26:F26" si="0">SUM(E27:E44)</f>
        <v>1300</v>
      </c>
      <c r="F26" s="87">
        <f t="shared" si="0"/>
        <v>150</v>
      </c>
      <c r="G26" s="85"/>
      <c r="H26" s="86" t="s">
        <v>15</v>
      </c>
      <c r="I26" s="87"/>
      <c r="J26" s="87">
        <f t="shared" ref="J26:L26" si="1">SUM(J27:J44)</f>
        <v>1450</v>
      </c>
      <c r="K26" s="87">
        <f t="shared" si="1"/>
        <v>1500</v>
      </c>
      <c r="L26" s="87">
        <f t="shared" si="1"/>
        <v>50</v>
      </c>
      <c r="M26" s="88"/>
    </row>
    <row r="27" spans="1:13" ht="18" hidden="1" customHeight="1" x14ac:dyDescent="0.2">
      <c r="A27" s="76"/>
      <c r="B27" s="119"/>
      <c r="C27" s="120"/>
      <c r="D27" s="77"/>
      <c r="E27" s="77" t="str">
        <f>IF(ISBLANK($B27), "", SUMIF('Expense Transactions'!$E:$E,$B27,'Expense Transactions'!$C:$C))</f>
        <v/>
      </c>
      <c r="F27" s="77" t="str">
        <f t="shared" ref="F27:F41" si="2">IF(ISBLANK($B27), "", D27-E27)</f>
        <v/>
      </c>
      <c r="G27" s="20"/>
      <c r="H27" s="119"/>
      <c r="I27" s="120"/>
      <c r="J27" s="34"/>
      <c r="K27" s="34" t="str">
        <f>IF(ISBLANK($H27), "", SUMIF('Expense Transactions'!$J:$J,$H27,'Expense Transactions'!$H:$H))</f>
        <v/>
      </c>
      <c r="L27" s="34" t="str">
        <f t="shared" ref="L27:L41" si="3">IF(ISBLANK($H27), "", K27-J27)</f>
        <v/>
      </c>
      <c r="M27" s="12"/>
    </row>
    <row r="28" spans="1:13" ht="18" customHeight="1" x14ac:dyDescent="0.2">
      <c r="A28" s="76"/>
      <c r="B28" s="119" t="s">
        <v>16</v>
      </c>
      <c r="C28" s="120"/>
      <c r="D28" s="77">
        <v>0</v>
      </c>
      <c r="E28" s="77">
        <f>IF(ISBLANK($B28), "", SUMIF('Expense Transactions'!$E:$E,$B28,'Expense Transactions'!$C:$C))</f>
        <v>0</v>
      </c>
      <c r="F28" s="78">
        <f t="shared" si="2"/>
        <v>0</v>
      </c>
      <c r="G28" s="20"/>
      <c r="H28" s="119" t="s">
        <v>17</v>
      </c>
      <c r="I28" s="120"/>
      <c r="J28" s="77">
        <v>0</v>
      </c>
      <c r="K28" s="77">
        <f>IF(ISBLANK($H28), "", SUMIF('Expense Transactions'!$J:$J,$H28,'Expense Transactions'!$H:$H))</f>
        <v>0</v>
      </c>
      <c r="L28" s="78">
        <f t="shared" si="3"/>
        <v>0</v>
      </c>
      <c r="M28" s="12"/>
    </row>
    <row r="29" spans="1:13" ht="18" customHeight="1" x14ac:dyDescent="0.2">
      <c r="A29" s="76"/>
      <c r="B29" s="119" t="s">
        <v>18</v>
      </c>
      <c r="C29" s="120"/>
      <c r="D29" s="77">
        <v>0</v>
      </c>
      <c r="E29" s="77">
        <f>IF(ISBLANK($B29), "", SUMIF('Expense Transactions'!$E:$E,$B29,'Expense Transactions'!$C:$C))</f>
        <v>0</v>
      </c>
      <c r="F29" s="78">
        <f t="shared" si="2"/>
        <v>0</v>
      </c>
      <c r="G29" s="20"/>
      <c r="H29" s="119" t="s">
        <v>19</v>
      </c>
      <c r="I29" s="120"/>
      <c r="J29" s="77">
        <v>1450</v>
      </c>
      <c r="K29" s="77">
        <f>IF(ISBLANK($H29), "", SUMIF('Expense Transactions'!$J:$J,$H29,'Expense Transactions'!$H:$H))</f>
        <v>1500</v>
      </c>
      <c r="L29" s="78">
        <f t="shared" si="3"/>
        <v>50</v>
      </c>
      <c r="M29" s="12"/>
    </row>
    <row r="30" spans="1:13" ht="18" customHeight="1" x14ac:dyDescent="0.2">
      <c r="A30" s="73"/>
      <c r="B30" s="119" t="s">
        <v>20</v>
      </c>
      <c r="C30" s="120"/>
      <c r="D30" s="77">
        <v>0</v>
      </c>
      <c r="E30" s="77">
        <f>IF(ISBLANK($B30), "", SUMIF('Expense Transactions'!$E:$E,$B30,'Expense Transactions'!$C:$C))</f>
        <v>0</v>
      </c>
      <c r="F30" s="78">
        <f t="shared" si="2"/>
        <v>0</v>
      </c>
      <c r="G30" s="36"/>
      <c r="H30" s="119" t="s">
        <v>21</v>
      </c>
      <c r="I30" s="120"/>
      <c r="J30" s="77">
        <v>0</v>
      </c>
      <c r="K30" s="77">
        <f>IF(ISBLANK($H30), "", SUMIF('Expense Transactions'!$J:$J,$H30,'Expense Transactions'!$H:$H))</f>
        <v>0</v>
      </c>
      <c r="L30" s="78">
        <f t="shared" si="3"/>
        <v>0</v>
      </c>
      <c r="M30" s="9"/>
    </row>
    <row r="31" spans="1:13" ht="18" customHeight="1" x14ac:dyDescent="0.2">
      <c r="A31" s="73"/>
      <c r="B31" s="119" t="s">
        <v>22</v>
      </c>
      <c r="C31" s="120"/>
      <c r="D31" s="77">
        <v>950</v>
      </c>
      <c r="E31" s="77">
        <f>IF(ISBLANK($B31), "", SUMIF('Expense Transactions'!$E:$E,$B31,'Expense Transactions'!$C:$C))</f>
        <v>1000</v>
      </c>
      <c r="F31" s="78">
        <f t="shared" si="2"/>
        <v>-50</v>
      </c>
      <c r="G31" s="36"/>
      <c r="H31" s="119" t="s">
        <v>23</v>
      </c>
      <c r="I31" s="120"/>
      <c r="J31" s="77">
        <v>0</v>
      </c>
      <c r="K31" s="77">
        <f>IF(ISBLANK($H31), "", SUMIF('Expense Transactions'!$J:$J,$H31,'Expense Transactions'!$H:$H))</f>
        <v>0</v>
      </c>
      <c r="L31" s="78">
        <f t="shared" si="3"/>
        <v>0</v>
      </c>
      <c r="M31" s="9"/>
    </row>
    <row r="32" spans="1:13" ht="18" customHeight="1" x14ac:dyDescent="0.2">
      <c r="A32" s="73"/>
      <c r="B32" s="119" t="s">
        <v>24</v>
      </c>
      <c r="C32" s="120"/>
      <c r="D32" s="77">
        <v>0</v>
      </c>
      <c r="E32" s="77">
        <f>IF(ISBLANK($B32), "", SUMIF('Expense Transactions'!$E:$E,$B32,'Expense Transactions'!$C:$C))</f>
        <v>0</v>
      </c>
      <c r="F32" s="78">
        <f t="shared" si="2"/>
        <v>0</v>
      </c>
      <c r="G32" s="36"/>
      <c r="H32" s="119" t="s">
        <v>25</v>
      </c>
      <c r="I32" s="120"/>
      <c r="J32" s="77">
        <v>0</v>
      </c>
      <c r="K32" s="77">
        <f>IF(ISBLANK($H32), "", SUMIF('Expense Transactions'!$J:$J,$H32,'Expense Transactions'!$H:$H))</f>
        <v>0</v>
      </c>
      <c r="L32" s="78">
        <f t="shared" si="3"/>
        <v>0</v>
      </c>
      <c r="M32" s="9"/>
    </row>
    <row r="33" spans="1:13" ht="18" customHeight="1" x14ac:dyDescent="0.2">
      <c r="A33" s="73"/>
      <c r="B33" s="119" t="s">
        <v>26</v>
      </c>
      <c r="C33" s="120"/>
      <c r="D33" s="77">
        <v>0</v>
      </c>
      <c r="E33" s="77">
        <f>IF(ISBLANK($B33), "", SUMIF('Expense Transactions'!$E:$E,$B33,'Expense Transactions'!$C:$C))</f>
        <v>0</v>
      </c>
      <c r="F33" s="78">
        <f t="shared" si="2"/>
        <v>0</v>
      </c>
      <c r="G33" s="36"/>
      <c r="H33" s="119" t="s">
        <v>27</v>
      </c>
      <c r="I33" s="120"/>
      <c r="J33" s="80">
        <v>0</v>
      </c>
      <c r="K33" s="77">
        <f>IF(ISBLANK($H33), "", SUMIF('Expense Transactions'!$J:$J,$H33,'Expense Transactions'!$H:$H))</f>
        <v>0</v>
      </c>
      <c r="L33" s="78">
        <f t="shared" si="3"/>
        <v>0</v>
      </c>
      <c r="M33" s="9"/>
    </row>
    <row r="34" spans="1:13" ht="18" customHeight="1" x14ac:dyDescent="0.35">
      <c r="A34" s="73"/>
      <c r="B34" s="119" t="s">
        <v>28</v>
      </c>
      <c r="C34" s="120"/>
      <c r="D34" s="77">
        <v>0</v>
      </c>
      <c r="E34" s="77">
        <f>IF(ISBLANK($B34), "", SUMIF('Expense Transactions'!$E:$E,$B34,'Expense Transactions'!$C:$C))</f>
        <v>0</v>
      </c>
      <c r="F34" s="78">
        <f t="shared" si="2"/>
        <v>0</v>
      </c>
      <c r="G34" s="36"/>
      <c r="H34" s="143"/>
      <c r="I34" s="120"/>
      <c r="J34" s="37"/>
      <c r="K34" s="34" t="str">
        <f>IF(ISBLANK($H34), "", SUMIF('Expense Transactions'!$J:$J,$H34,'Expense Transactions'!$H:$H))</f>
        <v/>
      </c>
      <c r="L34" s="35" t="str">
        <f t="shared" si="3"/>
        <v/>
      </c>
      <c r="M34" s="9"/>
    </row>
    <row r="35" spans="1:13" ht="18" customHeight="1" x14ac:dyDescent="0.35">
      <c r="A35" s="73"/>
      <c r="B35" s="119" t="s">
        <v>29</v>
      </c>
      <c r="C35" s="120"/>
      <c r="D35" s="77">
        <v>0</v>
      </c>
      <c r="E35" s="77">
        <f>IF(ISBLANK($B35), "", SUMIF('Expense Transactions'!$E:$E,$B35,'Expense Transactions'!$C:$C))</f>
        <v>0</v>
      </c>
      <c r="F35" s="78">
        <f t="shared" si="2"/>
        <v>0</v>
      </c>
      <c r="G35" s="36"/>
      <c r="H35" s="141"/>
      <c r="I35" s="142"/>
      <c r="J35" s="38"/>
      <c r="K35" s="39" t="str">
        <f>IF(ISBLANK($H35), "", SUMIF('Expense Transactions'!$J:$J,$H35,'Expense Transactions'!$H:$H))</f>
        <v/>
      </c>
      <c r="L35" s="40" t="str">
        <f t="shared" si="3"/>
        <v/>
      </c>
      <c r="M35" s="9"/>
    </row>
    <row r="36" spans="1:13" ht="18" customHeight="1" x14ac:dyDescent="0.35">
      <c r="A36" s="73"/>
      <c r="B36" s="119" t="s">
        <v>30</v>
      </c>
      <c r="C36" s="120"/>
      <c r="D36" s="77">
        <v>0</v>
      </c>
      <c r="E36" s="77">
        <f>IF(ISBLANK($B36), "", SUMIF('Expense Transactions'!$E:$E,$B36,'Expense Transactions'!$C:$C))</f>
        <v>0</v>
      </c>
      <c r="F36" s="78">
        <f t="shared" si="2"/>
        <v>0</v>
      </c>
      <c r="G36" s="36"/>
      <c r="H36" s="137"/>
      <c r="I36" s="138"/>
      <c r="J36" s="41"/>
      <c r="K36" s="39" t="str">
        <f>IF(ISBLANK($H36), "", SUMIF('Expense Transactions'!$J:$J,$H36,'Expense Transactions'!$H:$H))</f>
        <v/>
      </c>
      <c r="L36" s="40" t="str">
        <f t="shared" si="3"/>
        <v/>
      </c>
      <c r="M36" s="9"/>
    </row>
    <row r="37" spans="1:13" ht="18" customHeight="1" x14ac:dyDescent="0.35">
      <c r="A37" s="73"/>
      <c r="B37" s="119" t="s">
        <v>31</v>
      </c>
      <c r="C37" s="120"/>
      <c r="D37" s="77">
        <v>0</v>
      </c>
      <c r="E37" s="77">
        <f>IF(ISBLANK($B37), "", SUMIF('Expense Transactions'!$E:$E,$B37,'Expense Transactions'!$C:$C))</f>
        <v>0</v>
      </c>
      <c r="F37" s="78">
        <f t="shared" si="2"/>
        <v>0</v>
      </c>
      <c r="G37" s="36"/>
      <c r="H37" s="137"/>
      <c r="I37" s="138"/>
      <c r="J37" s="41"/>
      <c r="K37" s="39" t="str">
        <f>IF(ISBLANK($H37), "", SUMIF('Expense Transactions'!$J:$J,$H37,'Expense Transactions'!$H:$H))</f>
        <v/>
      </c>
      <c r="L37" s="40" t="str">
        <f t="shared" si="3"/>
        <v/>
      </c>
      <c r="M37" s="9"/>
    </row>
    <row r="38" spans="1:13" ht="18" customHeight="1" x14ac:dyDescent="0.35">
      <c r="A38" s="73"/>
      <c r="B38" s="119" t="s">
        <v>32</v>
      </c>
      <c r="C38" s="120"/>
      <c r="D38" s="77">
        <v>0</v>
      </c>
      <c r="E38" s="77">
        <f>IF(ISBLANK($B38), "", SUMIF('Expense Transactions'!$E:$E,$B38,'Expense Transactions'!$C:$C))</f>
        <v>0</v>
      </c>
      <c r="F38" s="78">
        <f t="shared" si="2"/>
        <v>0</v>
      </c>
      <c r="G38" s="36"/>
      <c r="H38" s="137"/>
      <c r="I38" s="138"/>
      <c r="J38" s="41"/>
      <c r="K38" s="39" t="str">
        <f>IF(ISBLANK($H38), "", SUMIF('Expense Transactions'!$J:$J,$H38,'Expense Transactions'!$H:$H))</f>
        <v/>
      </c>
      <c r="L38" s="40" t="str">
        <f t="shared" si="3"/>
        <v/>
      </c>
      <c r="M38" s="9"/>
    </row>
    <row r="39" spans="1:13" ht="18" customHeight="1" x14ac:dyDescent="0.35">
      <c r="A39" s="73"/>
      <c r="B39" s="119" t="s">
        <v>39</v>
      </c>
      <c r="C39" s="120"/>
      <c r="D39" s="77">
        <v>0</v>
      </c>
      <c r="E39" s="77">
        <f>IF(ISBLANK($B39), "", SUMIF('Expense Transactions'!$E:$E,$B39,'Expense Transactions'!$C:$C))</f>
        <v>0</v>
      </c>
      <c r="F39" s="78">
        <f t="shared" si="2"/>
        <v>0</v>
      </c>
      <c r="G39" s="36"/>
      <c r="H39" s="137"/>
      <c r="I39" s="138"/>
      <c r="J39" s="41"/>
      <c r="K39" s="39" t="str">
        <f>IF(ISBLANK($H39), "", SUMIF('Expense Transactions'!$J:$J,$H39,'Expense Transactions'!$H:$H))</f>
        <v/>
      </c>
      <c r="L39" s="40" t="str">
        <f t="shared" si="3"/>
        <v/>
      </c>
      <c r="M39" s="9"/>
    </row>
    <row r="40" spans="1:13" ht="18" customHeight="1" x14ac:dyDescent="0.35">
      <c r="A40" s="73"/>
      <c r="B40" s="119" t="s">
        <v>40</v>
      </c>
      <c r="C40" s="120"/>
      <c r="D40" s="79">
        <v>0</v>
      </c>
      <c r="E40" s="77">
        <f>IF(ISBLANK($B40), "", SUMIF('Expense Transactions'!$E:$E,$B40,'Expense Transactions'!$C:$C))</f>
        <v>0</v>
      </c>
      <c r="F40" s="78">
        <f>IF(ISBLANK($B40), "", D40-E40)</f>
        <v>0</v>
      </c>
      <c r="G40" s="36"/>
      <c r="H40" s="137"/>
      <c r="I40" s="138"/>
      <c r="J40" s="41"/>
      <c r="K40" s="39" t="str">
        <f>IF(ISBLANK($H40), "", SUMIF('Expense Transactions'!$J:$J,$H40,'Expense Transactions'!$H:$H))</f>
        <v/>
      </c>
      <c r="L40" s="40" t="str">
        <f t="shared" si="3"/>
        <v/>
      </c>
      <c r="M40" s="9"/>
    </row>
    <row r="41" spans="1:13" ht="18" customHeight="1" x14ac:dyDescent="0.35">
      <c r="A41" s="73"/>
      <c r="B41" s="119" t="s">
        <v>41</v>
      </c>
      <c r="C41" s="120"/>
      <c r="D41" s="79">
        <v>0</v>
      </c>
      <c r="E41" s="77">
        <f>IF(ISBLANK($B41), "", SUMIF('Expense Transactions'!$E:$E,$B41,'Expense Transactions'!$C:$C))</f>
        <v>0</v>
      </c>
      <c r="F41" s="78">
        <f t="shared" si="2"/>
        <v>0</v>
      </c>
      <c r="G41" s="36"/>
      <c r="H41" s="137"/>
      <c r="I41" s="138"/>
      <c r="J41" s="41"/>
      <c r="K41" s="39" t="str">
        <f>IF(ISBLANK($H41), "", SUMIF('Expense Transactions'!$J:$J,$H41,'Expense Transactions'!$H:$H))</f>
        <v/>
      </c>
      <c r="L41" s="40" t="str">
        <f t="shared" si="3"/>
        <v/>
      </c>
      <c r="M41" s="9"/>
    </row>
    <row r="42" spans="1:13" ht="18" customHeight="1" x14ac:dyDescent="0.35">
      <c r="A42" s="73"/>
      <c r="B42" s="139" t="s">
        <v>42</v>
      </c>
      <c r="C42" s="140"/>
      <c r="D42" s="81">
        <v>0</v>
      </c>
      <c r="E42" s="77">
        <f>IF(ISBLANK($B42), "", SUMIF('Expense Transactions'!$E:$E,$B42,'Expense Transactions'!$C:$C))</f>
        <v>0</v>
      </c>
      <c r="F42" s="78">
        <f>IF(ISBLANK($B42), "", D42-E42)</f>
        <v>0</v>
      </c>
      <c r="G42" s="36"/>
      <c r="H42" s="42"/>
      <c r="I42" s="42"/>
      <c r="J42" s="41"/>
      <c r="K42" s="39"/>
      <c r="L42" s="40"/>
      <c r="M42" s="9"/>
    </row>
    <row r="43" spans="1:13" ht="18" customHeight="1" x14ac:dyDescent="0.35">
      <c r="A43" s="73"/>
      <c r="B43" s="139" t="s">
        <v>42</v>
      </c>
      <c r="C43" s="140"/>
      <c r="D43" s="81">
        <v>0</v>
      </c>
      <c r="E43" s="77">
        <f>IF(ISBLANK($B43), "", SUMIF('Expense Transactions'!$E:$E,$B43,'Expense Transactions'!$C:$C))</f>
        <v>0</v>
      </c>
      <c r="F43" s="78">
        <f>IF(ISBLANK($B43), "", D43-E43)</f>
        <v>0</v>
      </c>
      <c r="G43" s="36"/>
      <c r="H43" s="42"/>
      <c r="I43" s="42"/>
      <c r="J43" s="41"/>
      <c r="K43" s="39"/>
      <c r="L43" s="40"/>
      <c r="M43" s="9"/>
    </row>
    <row r="44" spans="1:13" ht="18" customHeight="1" x14ac:dyDescent="0.35">
      <c r="A44" s="73"/>
      <c r="B44" s="139" t="s">
        <v>42</v>
      </c>
      <c r="C44" s="140"/>
      <c r="D44" s="82">
        <v>500</v>
      </c>
      <c r="E44" s="77">
        <v>300</v>
      </c>
      <c r="F44" s="78">
        <f>IF(ISBLANK($B44), "", D44-E44)</f>
        <v>200</v>
      </c>
      <c r="G44" s="36"/>
      <c r="H44" s="137"/>
      <c r="I44" s="138"/>
      <c r="J44" s="41"/>
      <c r="K44" s="39" t="str">
        <f>IF(ISBLANK($H44), "", SUMIF('Expense Transactions'!$J:$J,$H44,'Expense Transactions'!$H:$H))</f>
        <v/>
      </c>
      <c r="L44" s="40" t="str">
        <f>IF(ISBLANK($H44), "", K44-J44)</f>
        <v/>
      </c>
      <c r="M44" s="9"/>
    </row>
    <row r="45" spans="1:13" ht="15.7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3" ht="15.7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3" ht="15.7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3" ht="15.7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 ht="15.7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 ht="15.7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2" ht="15.7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2" ht="15.7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1:12" ht="15.7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2" ht="15.7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ht="15.7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 ht="15.7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</sheetData>
  <mergeCells count="58">
    <mergeCell ref="E12:E15"/>
    <mergeCell ref="D12:D15"/>
    <mergeCell ref="B35:C35"/>
    <mergeCell ref="D23:F23"/>
    <mergeCell ref="B20:F20"/>
    <mergeCell ref="B34:C34"/>
    <mergeCell ref="B24:C24"/>
    <mergeCell ref="B29:C29"/>
    <mergeCell ref="B28:C28"/>
    <mergeCell ref="B27:C27"/>
    <mergeCell ref="B31:C31"/>
    <mergeCell ref="B30:C30"/>
    <mergeCell ref="H33:I33"/>
    <mergeCell ref="H32:I32"/>
    <mergeCell ref="H40:I40"/>
    <mergeCell ref="H41:I41"/>
    <mergeCell ref="H30:I30"/>
    <mergeCell ref="H31:I31"/>
    <mergeCell ref="H36:I36"/>
    <mergeCell ref="H35:I35"/>
    <mergeCell ref="H34:I34"/>
    <mergeCell ref="B38:C38"/>
    <mergeCell ref="B39:C39"/>
    <mergeCell ref="H44:I44"/>
    <mergeCell ref="B44:C44"/>
    <mergeCell ref="B36:C36"/>
    <mergeCell ref="H38:I38"/>
    <mergeCell ref="H37:I37"/>
    <mergeCell ref="H39:I39"/>
    <mergeCell ref="B40:C40"/>
    <mergeCell ref="B41:C41"/>
    <mergeCell ref="B37:C37"/>
    <mergeCell ref="B42:C42"/>
    <mergeCell ref="B43:C43"/>
    <mergeCell ref="B5:G6"/>
    <mergeCell ref="B3:G4"/>
    <mergeCell ref="B2:H2"/>
    <mergeCell ref="I4:M5"/>
    <mergeCell ref="J8:K8"/>
    <mergeCell ref="I3:L3"/>
    <mergeCell ref="I2:L2"/>
    <mergeCell ref="B8:E9"/>
    <mergeCell ref="A1:M1"/>
    <mergeCell ref="B32:C32"/>
    <mergeCell ref="B33:C33"/>
    <mergeCell ref="H29:I29"/>
    <mergeCell ref="H27:I27"/>
    <mergeCell ref="H28:I28"/>
    <mergeCell ref="I15:K15"/>
    <mergeCell ref="I16:K16"/>
    <mergeCell ref="D22:F22"/>
    <mergeCell ref="D21:F21"/>
    <mergeCell ref="I14:K14"/>
    <mergeCell ref="I13:K13"/>
    <mergeCell ref="J23:L23"/>
    <mergeCell ref="J22:L22"/>
    <mergeCell ref="J21:L21"/>
    <mergeCell ref="I17:K17"/>
  </mergeCells>
  <conditionalFormatting sqref="B27:C44 H27:H44">
    <cfRule type="notContainsBlanks" dxfId="4" priority="5">
      <formula>LEN(TRIM(B27))&gt;0</formula>
    </cfRule>
  </conditionalFormatting>
  <conditionalFormatting sqref="B25:F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4">
    <cfRule type="expression" dxfId="3" priority="6">
      <formula>NOT(ISBLANK(B27))</formula>
    </cfRule>
  </conditionalFormatting>
  <conditionalFormatting sqref="F26:F44 L26:L44">
    <cfRule type="cellIs" dxfId="2" priority="8" operator="lessThan">
      <formula>0</formula>
    </cfRule>
  </conditionalFormatting>
  <conditionalFormatting sqref="F27:F44 L27:L44">
    <cfRule type="cellIs" dxfId="1" priority="9" operator="equal">
      <formula>0</formula>
    </cfRule>
  </conditionalFormatting>
  <conditionalFormatting sqref="H26:L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4">
    <cfRule type="expression" dxfId="0" priority="7">
      <formula>NOT(ISBLANK(H27))</formula>
    </cfRule>
  </conditionalFormatting>
  <conditionalFormatting sqref="K26:L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4"/>
  <sheetViews>
    <sheetView showGridLines="0" workbookViewId="0">
      <selection activeCell="G3" sqref="G3"/>
    </sheetView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10" style="91" customWidth="1"/>
    <col min="4" max="4" width="20.85546875" customWidth="1"/>
    <col min="5" max="5" width="13.28515625" customWidth="1"/>
    <col min="6" max="6" width="5.140625" customWidth="1"/>
    <col min="8" max="8" width="12.5703125" style="91"/>
    <col min="9" max="9" width="13.28515625" customWidth="1"/>
  </cols>
  <sheetData>
    <row r="1" spans="1:10" ht="57" customHeight="1" x14ac:dyDescent="1.3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33" customHeight="1" x14ac:dyDescent="0.2">
      <c r="A2" s="116"/>
      <c r="B2" s="151" t="s">
        <v>38</v>
      </c>
      <c r="C2" s="152"/>
      <c r="D2" s="152"/>
      <c r="E2" s="152"/>
      <c r="F2" s="152"/>
      <c r="G2" s="152"/>
      <c r="H2" s="152"/>
      <c r="I2" s="152"/>
      <c r="J2" s="152"/>
    </row>
    <row r="3" spans="1:10" ht="48" customHeight="1" x14ac:dyDescent="0.55000000000000004">
      <c r="A3" s="13"/>
      <c r="B3" s="14" t="s">
        <v>10</v>
      </c>
      <c r="C3" s="90"/>
      <c r="D3" s="13"/>
      <c r="E3" s="13"/>
      <c r="F3" s="13"/>
      <c r="G3" s="14" t="s">
        <v>11</v>
      </c>
      <c r="H3" s="90"/>
      <c r="I3" s="13"/>
      <c r="J3" s="13"/>
    </row>
    <row r="4" spans="1:10" ht="12" customHeight="1" x14ac:dyDescent="0.35">
      <c r="A4" s="1"/>
      <c r="B4" s="1"/>
      <c r="C4" s="105"/>
      <c r="D4" s="1"/>
      <c r="E4" s="1"/>
      <c r="F4" s="1"/>
      <c r="G4" s="1"/>
      <c r="H4" s="105"/>
      <c r="I4" s="1"/>
      <c r="J4" s="1"/>
    </row>
    <row r="5" spans="1:10" ht="24" customHeight="1" x14ac:dyDescent="0.2">
      <c r="A5" s="92"/>
      <c r="B5" s="106" t="s">
        <v>33</v>
      </c>
      <c r="C5" s="107" t="s">
        <v>34</v>
      </c>
      <c r="D5" s="106" t="s">
        <v>35</v>
      </c>
      <c r="E5" s="106" t="s">
        <v>36</v>
      </c>
      <c r="F5" s="92"/>
      <c r="G5" s="106" t="s">
        <v>33</v>
      </c>
      <c r="H5" s="107" t="s">
        <v>34</v>
      </c>
      <c r="I5" s="106" t="s">
        <v>35</v>
      </c>
      <c r="J5" s="106" t="s">
        <v>36</v>
      </c>
    </row>
    <row r="6" spans="1:10" ht="19.5" customHeight="1" x14ac:dyDescent="0.2">
      <c r="A6" s="92">
        <v>1</v>
      </c>
      <c r="B6" s="93">
        <v>45658</v>
      </c>
      <c r="C6" s="94">
        <v>1000</v>
      </c>
      <c r="D6" s="95" t="s">
        <v>22</v>
      </c>
      <c r="E6" s="96" t="s">
        <v>22</v>
      </c>
      <c r="F6" s="92"/>
      <c r="G6" s="93">
        <v>36868</v>
      </c>
      <c r="H6" s="94">
        <v>1500</v>
      </c>
      <c r="I6" s="97" t="s">
        <v>19</v>
      </c>
      <c r="J6" s="96" t="s">
        <v>19</v>
      </c>
    </row>
    <row r="7" spans="1:10" ht="19.5" customHeight="1" x14ac:dyDescent="0.2">
      <c r="A7" s="98"/>
      <c r="B7" s="99"/>
      <c r="C7" s="100"/>
      <c r="D7" s="101"/>
      <c r="E7" s="102"/>
      <c r="F7" s="98"/>
      <c r="G7" s="99"/>
      <c r="H7" s="100"/>
      <c r="I7" s="102"/>
      <c r="J7" s="103"/>
    </row>
    <row r="8" spans="1:10" ht="19.5" customHeight="1" x14ac:dyDescent="0.2">
      <c r="A8" s="98"/>
      <c r="B8" s="99"/>
      <c r="C8" s="100"/>
      <c r="D8" s="101"/>
      <c r="E8" s="102"/>
      <c r="F8" s="98"/>
      <c r="G8" s="99"/>
      <c r="H8" s="100"/>
      <c r="I8" s="104"/>
      <c r="J8" s="102"/>
    </row>
    <row r="9" spans="1:10" ht="19.5" customHeight="1" x14ac:dyDescent="0.2">
      <c r="A9" s="98"/>
      <c r="B9" s="99"/>
      <c r="C9" s="100"/>
      <c r="D9" s="101"/>
      <c r="E9" s="102"/>
      <c r="F9" s="98"/>
      <c r="G9" s="99"/>
      <c r="H9" s="100"/>
      <c r="I9" s="104"/>
      <c r="J9" s="102"/>
    </row>
    <row r="10" spans="1:10" ht="19.5" customHeight="1" x14ac:dyDescent="0.2">
      <c r="A10" s="98"/>
      <c r="B10" s="99"/>
      <c r="C10" s="100"/>
      <c r="D10" s="101"/>
      <c r="E10" s="102"/>
      <c r="F10" s="98"/>
      <c r="G10" s="99"/>
      <c r="H10" s="100"/>
      <c r="I10" s="104"/>
      <c r="J10" s="102"/>
    </row>
    <row r="11" spans="1:10" ht="19.5" customHeight="1" x14ac:dyDescent="0.2">
      <c r="A11" s="98"/>
      <c r="B11" s="99"/>
      <c r="C11" s="100"/>
      <c r="D11" s="101"/>
      <c r="E11" s="102"/>
      <c r="F11" s="98"/>
      <c r="G11" s="99"/>
      <c r="H11" s="100"/>
      <c r="I11" s="104"/>
      <c r="J11" s="102"/>
    </row>
    <row r="12" spans="1:10" ht="19.5" customHeight="1" x14ac:dyDescent="0.2">
      <c r="A12" s="98"/>
      <c r="B12" s="99"/>
      <c r="C12" s="100"/>
      <c r="D12" s="101"/>
      <c r="E12" s="102"/>
      <c r="F12" s="98"/>
      <c r="G12" s="99"/>
      <c r="H12" s="100"/>
      <c r="I12" s="104"/>
      <c r="J12" s="102"/>
    </row>
    <row r="13" spans="1:10" ht="19.5" customHeight="1" x14ac:dyDescent="0.2">
      <c r="A13" s="98"/>
      <c r="B13" s="99"/>
      <c r="C13" s="100"/>
      <c r="D13" s="101"/>
      <c r="E13" s="102"/>
      <c r="F13" s="98"/>
      <c r="G13" s="99"/>
      <c r="H13" s="100"/>
      <c r="I13" s="104"/>
      <c r="J13" s="102"/>
    </row>
    <row r="14" spans="1:10" ht="19.5" customHeight="1" x14ac:dyDescent="0.2">
      <c r="A14" s="98"/>
      <c r="B14" s="99"/>
      <c r="C14" s="100"/>
      <c r="D14" s="101"/>
      <c r="E14" s="102"/>
      <c r="F14" s="98"/>
      <c r="G14" s="99"/>
      <c r="H14" s="100"/>
      <c r="I14" s="104"/>
      <c r="J14" s="102"/>
    </row>
    <row r="15" spans="1:10" ht="19.5" customHeight="1" x14ac:dyDescent="0.2">
      <c r="A15" s="98"/>
      <c r="B15" s="99"/>
      <c r="C15" s="100"/>
      <c r="D15" s="101"/>
      <c r="E15" s="102"/>
      <c r="F15" s="98"/>
      <c r="G15" s="99"/>
      <c r="H15" s="100"/>
      <c r="I15" s="104"/>
      <c r="J15" s="102"/>
    </row>
    <row r="16" spans="1:10" ht="19.5" customHeight="1" x14ac:dyDescent="0.2">
      <c r="A16" s="98"/>
      <c r="B16" s="99"/>
      <c r="C16" s="100"/>
      <c r="D16" s="101"/>
      <c r="E16" s="102"/>
      <c r="F16" s="98"/>
      <c r="G16" s="99"/>
      <c r="H16" s="100"/>
      <c r="I16" s="104"/>
      <c r="J16" s="102"/>
    </row>
    <row r="17" spans="1:10" ht="19.5" customHeight="1" x14ac:dyDescent="0.2">
      <c r="A17" s="98"/>
      <c r="B17" s="99"/>
      <c r="C17" s="100"/>
      <c r="D17" s="101"/>
      <c r="E17" s="102"/>
      <c r="F17" s="98"/>
      <c r="G17" s="99"/>
      <c r="H17" s="100"/>
      <c r="I17" s="104"/>
      <c r="J17" s="102"/>
    </row>
    <row r="18" spans="1:10" ht="19.5" customHeight="1" x14ac:dyDescent="0.2">
      <c r="A18" s="98"/>
      <c r="B18" s="99"/>
      <c r="C18" s="100"/>
      <c r="D18" s="101"/>
      <c r="E18" s="102"/>
      <c r="F18" s="98"/>
      <c r="G18" s="99"/>
      <c r="H18" s="100"/>
      <c r="I18" s="104"/>
      <c r="J18" s="102"/>
    </row>
    <row r="19" spans="1:10" ht="19.5" customHeight="1" x14ac:dyDescent="0.2">
      <c r="A19" s="98"/>
      <c r="B19" s="99"/>
      <c r="C19" s="100"/>
      <c r="D19" s="101"/>
      <c r="E19" s="102"/>
      <c r="F19" s="98"/>
      <c r="G19" s="99"/>
      <c r="H19" s="100"/>
      <c r="I19" s="104"/>
      <c r="J19" s="102"/>
    </row>
    <row r="20" spans="1:10" ht="19.5" customHeight="1" x14ac:dyDescent="0.2">
      <c r="A20" s="98"/>
      <c r="B20" s="99"/>
      <c r="C20" s="100"/>
      <c r="D20" s="101"/>
      <c r="E20" s="102"/>
      <c r="F20" s="98"/>
      <c r="G20" s="99"/>
      <c r="H20" s="100"/>
      <c r="I20" s="104"/>
      <c r="J20" s="102"/>
    </row>
    <row r="21" spans="1:10" ht="19.5" customHeight="1" x14ac:dyDescent="0.2">
      <c r="A21" s="98"/>
      <c r="B21" s="99"/>
      <c r="C21" s="100"/>
      <c r="D21" s="101"/>
      <c r="E21" s="102"/>
      <c r="F21" s="98"/>
      <c r="G21" s="99"/>
      <c r="H21" s="100"/>
      <c r="I21" s="104"/>
      <c r="J21" s="102"/>
    </row>
    <row r="22" spans="1:10" ht="19.5" customHeight="1" x14ac:dyDescent="0.2">
      <c r="A22" s="98"/>
      <c r="B22" s="99"/>
      <c r="C22" s="100"/>
      <c r="D22" s="101"/>
      <c r="E22" s="102"/>
      <c r="F22" s="98"/>
      <c r="G22" s="99"/>
      <c r="H22" s="100"/>
      <c r="I22" s="104"/>
      <c r="J22" s="102"/>
    </row>
    <row r="23" spans="1:10" ht="19.5" customHeight="1" x14ac:dyDescent="0.2">
      <c r="A23" s="98"/>
      <c r="B23" s="99"/>
      <c r="C23" s="100"/>
      <c r="D23" s="101"/>
      <c r="E23" s="102"/>
      <c r="F23" s="98"/>
      <c r="G23" s="99"/>
      <c r="H23" s="100"/>
      <c r="I23" s="104"/>
      <c r="J23" s="102"/>
    </row>
    <row r="24" spans="1:10" ht="19.5" customHeight="1" x14ac:dyDescent="0.2">
      <c r="A24" s="98"/>
      <c r="B24" s="99"/>
      <c r="C24" s="100"/>
      <c r="D24" s="101"/>
      <c r="E24" s="102"/>
      <c r="F24" s="98"/>
      <c r="G24" s="99"/>
      <c r="H24" s="100"/>
      <c r="I24" s="104"/>
      <c r="J24" s="102"/>
    </row>
    <row r="25" spans="1:10" ht="19.5" customHeight="1" x14ac:dyDescent="0.2">
      <c r="A25" s="98"/>
      <c r="B25" s="99"/>
      <c r="C25" s="100"/>
      <c r="D25" s="101"/>
      <c r="E25" s="102"/>
      <c r="F25" s="98"/>
      <c r="G25" s="99"/>
      <c r="H25" s="100"/>
      <c r="I25" s="104"/>
      <c r="J25" s="102"/>
    </row>
    <row r="26" spans="1:10" ht="19.5" customHeight="1" x14ac:dyDescent="0.2">
      <c r="A26" s="98"/>
      <c r="B26" s="99"/>
      <c r="C26" s="100"/>
      <c r="D26" s="101"/>
      <c r="E26" s="102"/>
      <c r="F26" s="98"/>
      <c r="G26" s="99"/>
      <c r="H26" s="100"/>
      <c r="I26" s="104"/>
      <c r="J26" s="102"/>
    </row>
    <row r="27" spans="1:10" ht="19.5" customHeight="1" x14ac:dyDescent="0.2">
      <c r="A27" s="98"/>
      <c r="B27" s="99"/>
      <c r="C27" s="100"/>
      <c r="D27" s="101"/>
      <c r="E27" s="102"/>
      <c r="F27" s="98"/>
      <c r="G27" s="99"/>
      <c r="H27" s="100"/>
      <c r="I27" s="104"/>
      <c r="J27" s="102"/>
    </row>
    <row r="28" spans="1:10" ht="19.5" customHeight="1" x14ac:dyDescent="0.2">
      <c r="A28" s="98"/>
      <c r="B28" s="99"/>
      <c r="C28" s="100"/>
      <c r="D28" s="101"/>
      <c r="E28" s="102"/>
      <c r="F28" s="98"/>
      <c r="G28" s="99"/>
      <c r="H28" s="100"/>
      <c r="I28" s="104"/>
      <c r="J28" s="102"/>
    </row>
    <row r="29" spans="1:10" ht="19.5" customHeight="1" x14ac:dyDescent="0.2">
      <c r="A29" s="98"/>
      <c r="B29" s="99"/>
      <c r="C29" s="100"/>
      <c r="D29" s="101"/>
      <c r="E29" s="102"/>
      <c r="F29" s="98"/>
      <c r="G29" s="99"/>
      <c r="H29" s="100"/>
      <c r="I29" s="104"/>
      <c r="J29" s="102"/>
    </row>
    <row r="30" spans="1:10" ht="19.5" customHeight="1" x14ac:dyDescent="0.2">
      <c r="A30" s="98"/>
      <c r="B30" s="99"/>
      <c r="C30" s="100"/>
      <c r="D30" s="101"/>
      <c r="E30" s="102"/>
      <c r="F30" s="98"/>
      <c r="G30" s="99"/>
      <c r="H30" s="100"/>
      <c r="I30" s="104"/>
      <c r="J30" s="102"/>
    </row>
    <row r="31" spans="1:10" ht="19.5" customHeight="1" x14ac:dyDescent="0.2">
      <c r="A31" s="98"/>
      <c r="B31" s="99"/>
      <c r="C31" s="100"/>
      <c r="D31" s="101"/>
      <c r="E31" s="102"/>
      <c r="F31" s="98"/>
      <c r="G31" s="99"/>
      <c r="H31" s="100"/>
      <c r="I31" s="104"/>
      <c r="J31" s="102"/>
    </row>
    <row r="32" spans="1:10" ht="19.5" customHeight="1" x14ac:dyDescent="0.2">
      <c r="A32" s="98"/>
      <c r="B32" s="99"/>
      <c r="C32" s="100"/>
      <c r="D32" s="101"/>
      <c r="E32" s="102"/>
      <c r="F32" s="98"/>
      <c r="G32" s="99"/>
      <c r="H32" s="100"/>
      <c r="I32" s="104"/>
      <c r="J32" s="102"/>
    </row>
    <row r="33" spans="1:10" ht="19.5" customHeight="1" x14ac:dyDescent="0.2">
      <c r="A33" s="98"/>
      <c r="B33" s="99"/>
      <c r="C33" s="100"/>
      <c r="D33" s="101"/>
      <c r="E33" s="102"/>
      <c r="F33" s="98"/>
      <c r="G33" s="99"/>
      <c r="H33" s="100"/>
      <c r="I33" s="104"/>
      <c r="J33" s="102"/>
    </row>
    <row r="34" spans="1:10" ht="19.5" customHeight="1" x14ac:dyDescent="0.2">
      <c r="A34" s="98"/>
      <c r="B34" s="99"/>
      <c r="C34" s="100"/>
      <c r="D34" s="101"/>
      <c r="E34" s="102"/>
      <c r="F34" s="98"/>
      <c r="G34" s="99"/>
      <c r="H34" s="100"/>
      <c r="I34" s="104"/>
      <c r="J34" s="102"/>
    </row>
  </sheetData>
  <mergeCells count="2">
    <mergeCell ref="B2:J2"/>
    <mergeCell ref="A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'Summary Monthly Budget'!$B$27:$C$44</xm:f>
          </x14:formula1>
          <xm:sqref>E6:E34</xm:sqref>
        </x14:dataValidation>
        <x14:dataValidation type="list" allowBlank="1" xr:uid="{00000000-0002-0000-0100-000001000000}">
          <x14:formula1>
            <xm:f>'Summary Monthly Budget'!$H$27:$I$44</xm:f>
          </x14:formula1>
          <xm:sqref>J8:J34 J6 I7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 Monthly Budget</vt:lpstr>
      <vt:lpstr>Expense Transactions</vt:lpstr>
      <vt:lpstr>StartingBalance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 Atieno</cp:lastModifiedBy>
  <dcterms:modified xsi:type="dcterms:W3CDTF">2025-01-09T16:31:45Z</dcterms:modified>
</cp:coreProperties>
</file>