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tephan/Documents/reefs-and-erosion-hawaii/0_data/shortterm_erosion_metadataset/"/>
    </mc:Choice>
  </mc:AlternateContent>
  <xr:revisionPtr revIDLastSave="0" documentId="13_ncr:1_{EDF0D7E7-2BDF-724D-95F9-143371AAFFD2}" xr6:coauthVersionLast="47" xr6:coauthVersionMax="47" xr10:uidLastSave="{00000000-0000-0000-0000-000000000000}"/>
  <bookViews>
    <workbookView xWindow="0" yWindow="760" windowWidth="34560" windowHeight="21580" xr2:uid="{C237EA46-7B26-4C8D-96B2-5FA1808762B7}"/>
  </bookViews>
  <sheets>
    <sheet name="Reefs_vs_No_Reef_New" sheetId="8" r:id="rId1"/>
    <sheet name="Reef_vs_No_Reef" sheetId="6" r:id="rId2"/>
    <sheet name="Sheet3" sheetId="9" r:id="rId3"/>
    <sheet name="Grey" sheetId="1" r:id="rId4"/>
    <sheet name="Mahabot_Raw" sheetId="4" r:id="rId5"/>
    <sheet name="Sheet2" sheetId="7" r:id="rId6"/>
  </sheets>
  <definedNames>
    <definedName name="_xlnm._FilterDatabase" localSheetId="1" hidden="1">Reef_vs_No_Reef!$A$1:$J$1</definedName>
    <definedName name="_xlnm._FilterDatabase" localSheetId="0" hidden="1">Reefs_vs_No_Reef_New!$A$1:$J$76</definedName>
  </definedNames>
  <calcPr calcId="191029"/>
  <pivotCaches>
    <pivotCache cacheId="5" r:id="rId7"/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6" i="8" l="1"/>
  <c r="F69" i="8"/>
  <c r="F70" i="8"/>
  <c r="F71" i="8"/>
  <c r="F72" i="8"/>
  <c r="F73" i="8"/>
  <c r="F74" i="8"/>
  <c r="F75" i="8"/>
  <c r="F76" i="8"/>
  <c r="F77" i="8"/>
  <c r="F78" i="8"/>
  <c r="F79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5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" i="8"/>
  <c r="D68" i="8"/>
  <c r="F68" i="8" s="1"/>
  <c r="D67" i="8"/>
  <c r="F67" i="8" s="1"/>
  <c r="E6" i="7"/>
  <c r="E5" i="7"/>
  <c r="E7" i="7"/>
  <c r="D63" i="8"/>
  <c r="D64" i="8"/>
</calcChain>
</file>

<file path=xl/sharedStrings.xml><?xml version="1.0" encoding="utf-8"?>
<sst xmlns="http://schemas.openxmlformats.org/spreadsheetml/2006/main" count="807" uniqueCount="114">
  <si>
    <t>Year</t>
  </si>
  <si>
    <t>Study</t>
  </si>
  <si>
    <t>Storm</t>
  </si>
  <si>
    <t>TC Dumile</t>
  </si>
  <si>
    <t>TC Felleng</t>
  </si>
  <si>
    <t>TC Bejisa</t>
  </si>
  <si>
    <t>SD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</si>
  <si>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</si>
  <si>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</si>
  <si>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</si>
  <si>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</si>
  <si>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</si>
  <si>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</si>
  <si>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</si>
  <si>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</si>
  <si>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</si>
  <si>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</si>
  <si>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 xml:space="preserve"> </t>
  </si>
  <si>
    <t>Area</t>
  </si>
  <si>
    <t>Mean</t>
  </si>
  <si>
    <t>Min</t>
  </si>
  <si>
    <t>Max</t>
  </si>
  <si>
    <t>Angle</t>
  </si>
  <si>
    <t>Length</t>
  </si>
  <si>
    <t>NOTE: These measurements were made from the Mahabot.jpg file. I first used the entire volume change scale bar to set a scale to the image. Then I measured each transect from top to bottom. First I measured TC Dumile and then its error. This was repeated for TC felleng and finally TC Bejisa. So the valume in row 1 length is the volume change for T1 for TC dumile. Value 2 is the error for T1 for Storm TC DUMILE.</t>
  </si>
  <si>
    <t>Site Name</t>
  </si>
  <si>
    <t>Mahabot et al., 2017</t>
  </si>
  <si>
    <t>Protection Status</t>
  </si>
  <si>
    <t>Location</t>
  </si>
  <si>
    <t>Reunion Islands</t>
  </si>
  <si>
    <t>Significant Wave Height</t>
  </si>
  <si>
    <t>Volume Change (m3/m)</t>
  </si>
  <si>
    <t>Sherman et al., 2013</t>
  </si>
  <si>
    <t>Wang et al., 2006</t>
  </si>
  <si>
    <t>Sallenger et al., 2006</t>
  </si>
  <si>
    <t>Stockdon et al., 2007</t>
  </si>
  <si>
    <t>Depth</t>
  </si>
  <si>
    <t>Survey Result</t>
  </si>
  <si>
    <t>Type of Submerged Breakwater</t>
  </si>
  <si>
    <t>PEP</t>
  </si>
  <si>
    <t>Erosion</t>
  </si>
  <si>
    <t>Survey Duration</t>
  </si>
  <si>
    <t>2 years</t>
  </si>
  <si>
    <t>Shoreline Change</t>
  </si>
  <si>
    <t>Volume Change</t>
  </si>
  <si>
    <t>Stauble and Tabar, 2003</t>
  </si>
  <si>
    <t>Unprotected</t>
  </si>
  <si>
    <t>Reef-protected</t>
  </si>
  <si>
    <t>Reef Protected</t>
  </si>
  <si>
    <t>Row Labels</t>
  </si>
  <si>
    <t>Column Labels</t>
  </si>
  <si>
    <t>Average of Volume Change (m3/m)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</si>
  <si>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</si>
  <si>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</si>
  <si>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</si>
  <si>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</si>
  <si>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</si>
  <si>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</si>
  <si>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</si>
  <si>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</si>
  <si>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</si>
  <si>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Beach Type</t>
  </si>
  <si>
    <t>Protected</t>
  </si>
  <si>
    <t>WWIII Hsig</t>
  </si>
  <si>
    <t>Measured</t>
  </si>
  <si>
    <t>Waveheight Data Source</t>
  </si>
  <si>
    <t>(blank)</t>
  </si>
  <si>
    <t>Grand Total</t>
  </si>
  <si>
    <t>Cuttler et al., 2018</t>
  </si>
  <si>
    <t>Wave Energy_J_m^2</t>
  </si>
  <si>
    <t>Hurricane Frances</t>
  </si>
  <si>
    <t>Hurricane Ivan</t>
  </si>
  <si>
    <t>vol SD</t>
  </si>
  <si>
    <t>Martins et al. 2019</t>
  </si>
  <si>
    <t>Spiske et al. 2021</t>
  </si>
  <si>
    <t>North Anegada</t>
  </si>
  <si>
    <t>Significant Wave Height (m)</t>
  </si>
  <si>
    <t>Notes</t>
  </si>
  <si>
    <t>Hurricane Irma</t>
  </si>
  <si>
    <t>Ogg and Koslow, 1978</t>
  </si>
  <si>
    <t>Guam</t>
  </si>
  <si>
    <t>Typhoon Pamela</t>
  </si>
  <si>
    <t>The typhoon affected the beaches for 18 hours and the eye passed over the island meaning the wind changed directions.</t>
  </si>
  <si>
    <t>Benedet et al. 2005</t>
  </si>
  <si>
    <t>Boca Raton, Fl</t>
  </si>
  <si>
    <t>pg. 44</t>
  </si>
  <si>
    <t>pg. 46</t>
  </si>
  <si>
    <t>Hurricane Jean &amp; Frances</t>
  </si>
  <si>
    <t>Palm Beach, Fl</t>
  </si>
  <si>
    <t>S1-BP1</t>
  </si>
  <si>
    <t>S1-BP2</t>
  </si>
  <si>
    <t>S4-IB1</t>
  </si>
  <si>
    <t>S4-IB2</t>
  </si>
  <si>
    <t>S6-SJ1</t>
  </si>
  <si>
    <t>S6-SJ2</t>
  </si>
  <si>
    <t>S7-SG1</t>
  </si>
  <si>
    <t>S7-SG2</t>
  </si>
  <si>
    <t>Sig. Wave Height SD</t>
  </si>
  <si>
    <t xml:space="preserve">Sig wave height data here: open /Users/stephan/Documents/reefs-and-erosion-hawaii/3_report/Wang_et_al_2006_data.xlsx  </t>
  </si>
  <si>
    <t xml:space="preserve">Sig wave height data here: open /Users/stephan/Documents/reefs-and-erosion-hawaii/3_report/Sherman_et_al_2013_data.xlsx  </t>
  </si>
  <si>
    <t>Charley</t>
  </si>
  <si>
    <t>Frances</t>
  </si>
  <si>
    <t>Ivan</t>
  </si>
  <si>
    <t>Punta Gorda, FL</t>
  </si>
  <si>
    <t>Hutchinson Island, FL</t>
  </si>
  <si>
    <t>Gulf Shores, FL</t>
  </si>
  <si>
    <t xml:space="preserve">Sig wave height data here: open /Users/stephan/Documents/reefs-and-erosion-hawaii/3_report/Sallenger_et_al_2006_data.xlsx </t>
  </si>
  <si>
    <t>The net change values came from table 2. Significant wave height was back calculated from the wave energy reported of 10 kJ/m^2</t>
  </si>
  <si>
    <t>Hurricane Ike</t>
  </si>
  <si>
    <t>High Wave Energy Event</t>
  </si>
  <si>
    <t>Hurricane Floyd</t>
  </si>
  <si>
    <t>TC ﻿Olwyn</t>
  </si>
  <si>
    <t xml:space="preserve">Dumile occurred in january of 2013 while feleng occurred in early february. </t>
  </si>
  <si>
    <t>The significant wave height can be updated from WWIII model data to be more accurate (Spiske indicated that it should be less than 17 m although this is the number they quoted in their paper). The erosion values were estimated by measuring the area lost before and after from the hurricane for keel point. I rounded down to 2000 m^2 (because of an imagery offset) and assumed a loss of 1 m depth. This can definitely be improved but is decent guess for now.280 m long
area lost: 2254
perimeter: 565.5 m
Depth: 1 m
7.142857143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</si>
</sst>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Reef_vs_No_Reef!$F$2</c:f>
              <c:strCache>
                <c:ptCount val="1"/>
                <c:pt idx="0">
                  <c:v>TC Bejisa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Reef_vs_No_Reef!$I$2:$I$20</c:f>
                <c:numCache>
                  <c:formatCode>General</c:formatCode>
                  <c:ptCount val="19"/>
                  <c:pt idx="0">
                    <c:v>1.99</c:v>
                  </c:pt>
                  <c:pt idx="1">
                    <c:v>1.37</c:v>
                  </c:pt>
                  <c:pt idx="2">
                    <c:v>1.65</c:v>
                  </c:pt>
                  <c:pt idx="3">
                    <c:v>1.4</c:v>
                  </c:pt>
                  <c:pt idx="4">
                    <c:v>2.2799999999999998</c:v>
                  </c:pt>
                  <c:pt idx="5">
                    <c:v>1.77</c:v>
                  </c:pt>
                  <c:pt idx="6">
                    <c:v>0.95</c:v>
                  </c:pt>
                  <c:pt idx="7">
                    <c:v>0.97</c:v>
                  </c:pt>
                  <c:pt idx="8">
                    <c:v>1.1000000000000001</c:v>
                  </c:pt>
                  <c:pt idx="9">
                    <c:v>0.64</c:v>
                  </c:pt>
                  <c:pt idx="10">
                    <c:v>0.62</c:v>
                  </c:pt>
                  <c:pt idx="11">
                    <c:v>3.09</c:v>
                  </c:pt>
                  <c:pt idx="12">
                    <c:v>0.96</c:v>
                  </c:pt>
                  <c:pt idx="13">
                    <c:v>1.37</c:v>
                  </c:pt>
                  <c:pt idx="14">
                    <c:v>2</c:v>
                  </c:pt>
                  <c:pt idx="15">
                    <c:v>1.24</c:v>
                  </c:pt>
                  <c:pt idx="16">
                    <c:v>1.41</c:v>
                  </c:pt>
                  <c:pt idx="17">
                    <c:v>1.1100000000000001</c:v>
                  </c:pt>
                  <c:pt idx="18">
                    <c:v>1.23</c:v>
                  </c:pt>
                </c:numCache>
              </c:numRef>
            </c:plus>
            <c:minus>
              <c:numRef>
                <c:f>Reef_vs_No_Reef!$I$2:$I$20</c:f>
                <c:numCache>
                  <c:formatCode>General</c:formatCode>
                  <c:ptCount val="19"/>
                  <c:pt idx="0">
                    <c:v>1.99</c:v>
                  </c:pt>
                  <c:pt idx="1">
                    <c:v>1.37</c:v>
                  </c:pt>
                  <c:pt idx="2">
                    <c:v>1.65</c:v>
                  </c:pt>
                  <c:pt idx="3">
                    <c:v>1.4</c:v>
                  </c:pt>
                  <c:pt idx="4">
                    <c:v>2.2799999999999998</c:v>
                  </c:pt>
                  <c:pt idx="5">
                    <c:v>1.77</c:v>
                  </c:pt>
                  <c:pt idx="6">
                    <c:v>0.95</c:v>
                  </c:pt>
                  <c:pt idx="7">
                    <c:v>0.97</c:v>
                  </c:pt>
                  <c:pt idx="8">
                    <c:v>1.1000000000000001</c:v>
                  </c:pt>
                  <c:pt idx="9">
                    <c:v>0.64</c:v>
                  </c:pt>
                  <c:pt idx="10">
                    <c:v>0.62</c:v>
                  </c:pt>
                  <c:pt idx="11">
                    <c:v>3.09</c:v>
                  </c:pt>
                  <c:pt idx="12">
                    <c:v>0.96</c:v>
                  </c:pt>
                  <c:pt idx="13">
                    <c:v>1.37</c:v>
                  </c:pt>
                  <c:pt idx="14">
                    <c:v>2</c:v>
                  </c:pt>
                  <c:pt idx="15">
                    <c:v>1.24</c:v>
                  </c:pt>
                  <c:pt idx="16">
                    <c:v>1.41</c:v>
                  </c:pt>
                  <c:pt idx="17">
                    <c:v>1.1100000000000001</c:v>
                  </c:pt>
                  <c:pt idx="18">
                    <c:v>1.23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Reef_vs_No_Reef!$E$40:$E$58</c:f>
              <c:strCache>
                <c:ptCount val="19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</c:strCache>
            </c:strRef>
          </c:cat>
          <c:val>
            <c:numRef>
              <c:f>Reef_vs_No_Reef!$H$2:$H$20</c:f>
              <c:numCache>
                <c:formatCode>General</c:formatCode>
                <c:ptCount val="19"/>
                <c:pt idx="0">
                  <c:v>-0.54500000000000004</c:v>
                </c:pt>
                <c:pt idx="1">
                  <c:v>4.2320000000000002</c:v>
                </c:pt>
                <c:pt idx="2">
                  <c:v>-42.551000000000002</c:v>
                </c:pt>
                <c:pt idx="3">
                  <c:v>-14.891999999999999</c:v>
                </c:pt>
                <c:pt idx="4">
                  <c:v>-6.883</c:v>
                </c:pt>
                <c:pt idx="5">
                  <c:v>-23.474</c:v>
                </c:pt>
                <c:pt idx="6">
                  <c:v>4.9790000000000001</c:v>
                </c:pt>
                <c:pt idx="7">
                  <c:v>1.7509999999999999</c:v>
                </c:pt>
                <c:pt idx="8">
                  <c:v>-4.3310000000000004</c:v>
                </c:pt>
                <c:pt idx="9">
                  <c:v>1.855</c:v>
                </c:pt>
                <c:pt idx="10">
                  <c:v>-1.593</c:v>
                </c:pt>
                <c:pt idx="11">
                  <c:v>-5.4770000000000003</c:v>
                </c:pt>
                <c:pt idx="12">
                  <c:v>0.92100000000000004</c:v>
                </c:pt>
                <c:pt idx="13">
                  <c:v>-1.0580000000000001</c:v>
                </c:pt>
                <c:pt idx="14">
                  <c:v>0.78400000000000003</c:v>
                </c:pt>
                <c:pt idx="15">
                  <c:v>0.98299999999999998</c:v>
                </c:pt>
                <c:pt idx="16">
                  <c:v>1.5429999999999999</c:v>
                </c:pt>
                <c:pt idx="17">
                  <c:v>-0.95799999999999996</c:v>
                </c:pt>
                <c:pt idx="18">
                  <c:v>-1.294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B-4D37-8C69-495FD248A7C7}"/>
            </c:ext>
          </c:extLst>
        </c:ser>
        <c:ser>
          <c:idx val="1"/>
          <c:order val="1"/>
          <c:tx>
            <c:strRef>
              <c:f>Reef_vs_No_Reef!$F$21</c:f>
              <c:strCache>
                <c:ptCount val="1"/>
                <c:pt idx="0">
                  <c:v>TC Dumile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Reef_vs_No_Reef!$I$21:$I$39</c:f>
                <c:numCache>
                  <c:formatCode>General</c:formatCode>
                  <c:ptCount val="19"/>
                  <c:pt idx="0">
                    <c:v>1.69</c:v>
                  </c:pt>
                  <c:pt idx="1">
                    <c:v>1.29</c:v>
                  </c:pt>
                  <c:pt idx="2">
                    <c:v>1.68</c:v>
                  </c:pt>
                  <c:pt idx="3">
                    <c:v>1.44</c:v>
                  </c:pt>
                  <c:pt idx="4">
                    <c:v>2.2000000000000002</c:v>
                  </c:pt>
                  <c:pt idx="5">
                    <c:v>1.62</c:v>
                  </c:pt>
                  <c:pt idx="6">
                    <c:v>0.9</c:v>
                  </c:pt>
                  <c:pt idx="7">
                    <c:v>0.99</c:v>
                  </c:pt>
                  <c:pt idx="8">
                    <c:v>1.1200000000000001</c:v>
                  </c:pt>
                  <c:pt idx="9">
                    <c:v>0.66</c:v>
                  </c:pt>
                  <c:pt idx="10">
                    <c:v>0.57999999999999996</c:v>
                  </c:pt>
                  <c:pt idx="11">
                    <c:v>3.06</c:v>
                  </c:pt>
                  <c:pt idx="12">
                    <c:v>0.93</c:v>
                  </c:pt>
                  <c:pt idx="13">
                    <c:v>1.38</c:v>
                  </c:pt>
                  <c:pt idx="14">
                    <c:v>2</c:v>
                  </c:pt>
                  <c:pt idx="15">
                    <c:v>0.02</c:v>
                  </c:pt>
                  <c:pt idx="16">
                    <c:v>1.34</c:v>
                  </c:pt>
                  <c:pt idx="17">
                    <c:v>1.1499999999999999</c:v>
                  </c:pt>
                  <c:pt idx="18">
                    <c:v>1.19</c:v>
                  </c:pt>
                </c:numCache>
              </c:numRef>
            </c:plus>
            <c:minus>
              <c:numRef>
                <c:f>Reef_vs_No_Reef!$I$21:$I$39</c:f>
                <c:numCache>
                  <c:formatCode>General</c:formatCode>
                  <c:ptCount val="19"/>
                  <c:pt idx="0">
                    <c:v>1.69</c:v>
                  </c:pt>
                  <c:pt idx="1">
                    <c:v>1.29</c:v>
                  </c:pt>
                  <c:pt idx="2">
                    <c:v>1.68</c:v>
                  </c:pt>
                  <c:pt idx="3">
                    <c:v>1.44</c:v>
                  </c:pt>
                  <c:pt idx="4">
                    <c:v>2.2000000000000002</c:v>
                  </c:pt>
                  <c:pt idx="5">
                    <c:v>1.62</c:v>
                  </c:pt>
                  <c:pt idx="6">
                    <c:v>0.9</c:v>
                  </c:pt>
                  <c:pt idx="7">
                    <c:v>0.99</c:v>
                  </c:pt>
                  <c:pt idx="8">
                    <c:v>1.1200000000000001</c:v>
                  </c:pt>
                  <c:pt idx="9">
                    <c:v>0.66</c:v>
                  </c:pt>
                  <c:pt idx="10">
                    <c:v>0.57999999999999996</c:v>
                  </c:pt>
                  <c:pt idx="11">
                    <c:v>3.06</c:v>
                  </c:pt>
                  <c:pt idx="12">
                    <c:v>0.93</c:v>
                  </c:pt>
                  <c:pt idx="13">
                    <c:v>1.38</c:v>
                  </c:pt>
                  <c:pt idx="14">
                    <c:v>2</c:v>
                  </c:pt>
                  <c:pt idx="15">
                    <c:v>0.02</c:v>
                  </c:pt>
                  <c:pt idx="16">
                    <c:v>1.34</c:v>
                  </c:pt>
                  <c:pt idx="17">
                    <c:v>1.1499999999999999</c:v>
                  </c:pt>
                  <c:pt idx="18">
                    <c:v>1.19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Reef_vs_No_Reef!$E$40:$E$58</c:f>
              <c:strCache>
                <c:ptCount val="19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</c:strCache>
            </c:strRef>
          </c:cat>
          <c:val>
            <c:numRef>
              <c:f>Reef_vs_No_Reef!$H$21:$H$39</c:f>
              <c:numCache>
                <c:formatCode>General</c:formatCode>
                <c:ptCount val="19"/>
                <c:pt idx="0">
                  <c:v>0.40200000000000002</c:v>
                </c:pt>
                <c:pt idx="1">
                  <c:v>1.452</c:v>
                </c:pt>
                <c:pt idx="2">
                  <c:v>-24.196000000000002</c:v>
                </c:pt>
                <c:pt idx="3">
                  <c:v>-1.556</c:v>
                </c:pt>
                <c:pt idx="4">
                  <c:v>2.589</c:v>
                </c:pt>
                <c:pt idx="5">
                  <c:v>1.917</c:v>
                </c:pt>
                <c:pt idx="6">
                  <c:v>0.26100000000000001</c:v>
                </c:pt>
                <c:pt idx="7">
                  <c:v>1.6180000000000001</c:v>
                </c:pt>
                <c:pt idx="8">
                  <c:v>-3.9750000000000001</c:v>
                </c:pt>
                <c:pt idx="9">
                  <c:v>-0.05</c:v>
                </c:pt>
                <c:pt idx="10">
                  <c:v>-0.84599999999999997</c:v>
                </c:pt>
                <c:pt idx="11">
                  <c:v>5.4770000000000003</c:v>
                </c:pt>
                <c:pt idx="12">
                  <c:v>-0.311</c:v>
                </c:pt>
                <c:pt idx="13">
                  <c:v>-2.7130000000000001</c:v>
                </c:pt>
                <c:pt idx="14">
                  <c:v>-0.44800000000000001</c:v>
                </c:pt>
                <c:pt idx="15">
                  <c:v>-2.5000000000000001E-2</c:v>
                </c:pt>
                <c:pt idx="16">
                  <c:v>-0.436</c:v>
                </c:pt>
                <c:pt idx="17">
                  <c:v>0.82099999999999995</c:v>
                </c:pt>
                <c:pt idx="18">
                  <c:v>0.74099999999999999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B-4D37-8C69-495FD248A7C7}"/>
            </c:ext>
          </c:extLst>
        </c:ser>
        <c:ser>
          <c:idx val="2"/>
          <c:order val="2"/>
          <c:tx>
            <c:strRef>
              <c:f>Reef_vs_No_Reef!$F$40</c:f>
              <c:strCache>
                <c:ptCount val="1"/>
                <c:pt idx="0">
                  <c:v>TC Felleng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Reef_vs_No_Reef!$I$40:$I$58</c:f>
                <c:numCache>
                  <c:formatCode>General</c:formatCode>
                  <c:ptCount val="19"/>
                  <c:pt idx="0">
                    <c:v>1.94</c:v>
                  </c:pt>
                  <c:pt idx="1">
                    <c:v>1.29</c:v>
                  </c:pt>
                  <c:pt idx="2">
                    <c:v>1.29</c:v>
                  </c:pt>
                  <c:pt idx="3">
                    <c:v>1.49</c:v>
                  </c:pt>
                  <c:pt idx="4">
                    <c:v>2.2400000000000002</c:v>
                  </c:pt>
                  <c:pt idx="5">
                    <c:v>1.62</c:v>
                  </c:pt>
                  <c:pt idx="6">
                    <c:v>0.9</c:v>
                  </c:pt>
                  <c:pt idx="7">
                    <c:v>0.95</c:v>
                  </c:pt>
                  <c:pt idx="8">
                    <c:v>1.1000000000000001</c:v>
                  </c:pt>
                  <c:pt idx="9">
                    <c:v>0.64</c:v>
                  </c:pt>
                  <c:pt idx="10">
                    <c:v>0.59</c:v>
                  </c:pt>
                  <c:pt idx="11">
                    <c:v>3.05</c:v>
                  </c:pt>
                  <c:pt idx="12">
                    <c:v>1.01</c:v>
                  </c:pt>
                  <c:pt idx="13">
                    <c:v>1.36</c:v>
                  </c:pt>
                  <c:pt idx="14">
                    <c:v>2.0499999999999998</c:v>
                  </c:pt>
                  <c:pt idx="15">
                    <c:v>1.3</c:v>
                  </c:pt>
                  <c:pt idx="16">
                    <c:v>1.36</c:v>
                  </c:pt>
                  <c:pt idx="17">
                    <c:v>1.1399999999999999</c:v>
                  </c:pt>
                  <c:pt idx="18">
                    <c:v>1.2</c:v>
                  </c:pt>
                </c:numCache>
              </c:numRef>
            </c:plus>
            <c:minus>
              <c:numRef>
                <c:f>Reef_vs_No_Reef!$I$40:$I$58</c:f>
                <c:numCache>
                  <c:formatCode>General</c:formatCode>
                  <c:ptCount val="19"/>
                  <c:pt idx="0">
                    <c:v>1.94</c:v>
                  </c:pt>
                  <c:pt idx="1">
                    <c:v>1.29</c:v>
                  </c:pt>
                  <c:pt idx="2">
                    <c:v>1.29</c:v>
                  </c:pt>
                  <c:pt idx="3">
                    <c:v>1.49</c:v>
                  </c:pt>
                  <c:pt idx="4">
                    <c:v>2.2400000000000002</c:v>
                  </c:pt>
                  <c:pt idx="5">
                    <c:v>1.62</c:v>
                  </c:pt>
                  <c:pt idx="6">
                    <c:v>0.9</c:v>
                  </c:pt>
                  <c:pt idx="7">
                    <c:v>0.95</c:v>
                  </c:pt>
                  <c:pt idx="8">
                    <c:v>1.1000000000000001</c:v>
                  </c:pt>
                  <c:pt idx="9">
                    <c:v>0.64</c:v>
                  </c:pt>
                  <c:pt idx="10">
                    <c:v>0.59</c:v>
                  </c:pt>
                  <c:pt idx="11">
                    <c:v>3.05</c:v>
                  </c:pt>
                  <c:pt idx="12">
                    <c:v>1.01</c:v>
                  </c:pt>
                  <c:pt idx="13">
                    <c:v>1.36</c:v>
                  </c:pt>
                  <c:pt idx="14">
                    <c:v>2.0499999999999998</c:v>
                  </c:pt>
                  <c:pt idx="15">
                    <c:v>1.3</c:v>
                  </c:pt>
                  <c:pt idx="16">
                    <c:v>1.36</c:v>
                  </c:pt>
                  <c:pt idx="17">
                    <c:v>1.1399999999999999</c:v>
                  </c:pt>
                  <c:pt idx="18">
                    <c:v>1.2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Reef_vs_No_Reef!$E$40:$E$58</c:f>
              <c:strCache>
                <c:ptCount val="19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T09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</c:strCache>
            </c:strRef>
          </c:cat>
          <c:val>
            <c:numRef>
              <c:f>Reef_vs_No_Reef!$H$40:$H$58</c:f>
              <c:numCache>
                <c:formatCode>General</c:formatCode>
                <c:ptCount val="19"/>
                <c:pt idx="0">
                  <c:v>10.696</c:v>
                </c:pt>
                <c:pt idx="1">
                  <c:v>5.5430000000000001</c:v>
                </c:pt>
                <c:pt idx="2">
                  <c:v>-38.716999999999999</c:v>
                </c:pt>
                <c:pt idx="3">
                  <c:v>1.9910000000000001</c:v>
                </c:pt>
                <c:pt idx="4">
                  <c:v>-8.4060000000000006</c:v>
                </c:pt>
                <c:pt idx="5">
                  <c:v>-10.941000000000001</c:v>
                </c:pt>
                <c:pt idx="6">
                  <c:v>2.3839999999999999</c:v>
                </c:pt>
                <c:pt idx="7">
                  <c:v>0.94599999999999995</c:v>
                </c:pt>
                <c:pt idx="8">
                  <c:v>-2.4729999999999999</c:v>
                </c:pt>
                <c:pt idx="9">
                  <c:v>2.29</c:v>
                </c:pt>
                <c:pt idx="10">
                  <c:v>-0.34899999999999998</c:v>
                </c:pt>
                <c:pt idx="11">
                  <c:v>-3.298</c:v>
                </c:pt>
                <c:pt idx="12">
                  <c:v>2.29</c:v>
                </c:pt>
                <c:pt idx="13">
                  <c:v>2.8130000000000002</c:v>
                </c:pt>
                <c:pt idx="14">
                  <c:v>1.581</c:v>
                </c:pt>
                <c:pt idx="15">
                  <c:v>1.369</c:v>
                </c:pt>
                <c:pt idx="16">
                  <c:v>0.29899999999999999</c:v>
                </c:pt>
                <c:pt idx="17">
                  <c:v>-0.73399999999999999</c:v>
                </c:pt>
                <c:pt idx="18">
                  <c:v>-2.4769999999999999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B-4D37-8C69-495FD248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442352"/>
        <c:axId val="1912244816"/>
      </c:barChart>
      <c:catAx>
        <c:axId val="192344235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44816"/>
        <c:crosses val="autoZero"/>
        <c:auto val="1"/>
        <c:lblAlgn val="ctr"/>
        <c:lblOffset val="100"/>
        <c:noMultiLvlLbl val="0"/>
      </c:catAx>
      <c:valAx>
        <c:axId val="191224481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Change (</a:t>
                </a:r>
                <a:r>
                  <a:rPr lang="en-US" b="0"/>
                  <a:t>m</a:t>
                </a:r>
                <a:r>
                  <a:rPr lang="en-US" b="0" baseline="30000"/>
                  <a:t>3</a:t>
                </a:r>
                <a:r>
                  <a:rPr lang="en-US" b="0" baseline="0"/>
                  <a:t>/m</a:t>
                </a:r>
                <a:r>
                  <a:rPr lang="en-US" baseline="0"/>
                  <a:t>)</a:t>
                </a:r>
                <a:endParaRPr lang="en-US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4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Reef_vs_No_Reef!$D$2</c:f>
              <c:strCache>
                <c:ptCount val="1"/>
                <c:pt idx="0">
                  <c:v>Reef-protected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Reef_vs_No_Reef!$G$5:$G$13</c:f>
              <c:numCache>
                <c:formatCode>General</c:formatCode>
                <c:ptCount val="9"/>
                <c:pt idx="0">
                  <c:v>6.41</c:v>
                </c:pt>
                <c:pt idx="1">
                  <c:v>6.41</c:v>
                </c:pt>
                <c:pt idx="2">
                  <c:v>6.41</c:v>
                </c:pt>
                <c:pt idx="3">
                  <c:v>6.41</c:v>
                </c:pt>
                <c:pt idx="4">
                  <c:v>6.41</c:v>
                </c:pt>
                <c:pt idx="5">
                  <c:v>6.41</c:v>
                </c:pt>
                <c:pt idx="6">
                  <c:v>6.41</c:v>
                </c:pt>
                <c:pt idx="7">
                  <c:v>6.41</c:v>
                </c:pt>
                <c:pt idx="8">
                  <c:v>6.41</c:v>
                </c:pt>
              </c:numCache>
            </c:numRef>
          </c:xVal>
          <c:yVal>
            <c:numRef>
              <c:f>Reef_vs_No_Reef!$H$5:$H$13</c:f>
              <c:numCache>
                <c:formatCode>General</c:formatCode>
                <c:ptCount val="9"/>
                <c:pt idx="0">
                  <c:v>-14.891999999999999</c:v>
                </c:pt>
                <c:pt idx="1">
                  <c:v>-6.883</c:v>
                </c:pt>
                <c:pt idx="2">
                  <c:v>-23.474</c:v>
                </c:pt>
                <c:pt idx="3">
                  <c:v>4.9790000000000001</c:v>
                </c:pt>
                <c:pt idx="4">
                  <c:v>1.7509999999999999</c:v>
                </c:pt>
                <c:pt idx="5">
                  <c:v>-4.3310000000000004</c:v>
                </c:pt>
                <c:pt idx="6">
                  <c:v>1.855</c:v>
                </c:pt>
                <c:pt idx="7">
                  <c:v>-1.593</c:v>
                </c:pt>
                <c:pt idx="8">
                  <c:v>-5.4770000000000003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1-415B-9B14-F36D4063A8F4}"/>
            </c:ext>
          </c:extLst>
        </c:ser>
        <c:ser>
          <c:idx val="1"/>
          <c:order val="1"/>
          <c:tx>
            <c:strRef>
              <c:f>Reef_vs_No_Reef!$D$14</c:f>
              <c:strCache>
                <c:ptCount val="1"/>
                <c:pt idx="0">
                  <c:v>Reef-protected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Reef_vs_No_Reef!$G$14:$G$67</c:f>
              <c:numCache>
                <c:formatCode>General</c:formatCode>
                <c:ptCount val="54"/>
                <c:pt idx="0">
                  <c:v>6.41</c:v>
                </c:pt>
                <c:pt idx="1">
                  <c:v>6.41</c:v>
                </c:pt>
                <c:pt idx="2">
                  <c:v>6.41</c:v>
                </c:pt>
                <c:pt idx="3">
                  <c:v>6.41</c:v>
                </c:pt>
                <c:pt idx="4">
                  <c:v>6.41</c:v>
                </c:pt>
                <c:pt idx="5">
                  <c:v>6.41</c:v>
                </c:pt>
                <c:pt idx="6">
                  <c:v>6.41</c:v>
                </c:pt>
                <c:pt idx="7">
                  <c:v>4.05</c:v>
                </c:pt>
                <c:pt idx="8">
                  <c:v>4.05</c:v>
                </c:pt>
                <c:pt idx="9">
                  <c:v>4.05</c:v>
                </c:pt>
                <c:pt idx="10">
                  <c:v>4.05</c:v>
                </c:pt>
                <c:pt idx="11">
                  <c:v>4.05</c:v>
                </c:pt>
                <c:pt idx="12">
                  <c:v>4.05</c:v>
                </c:pt>
                <c:pt idx="13">
                  <c:v>4.05</c:v>
                </c:pt>
                <c:pt idx="14">
                  <c:v>4.05</c:v>
                </c:pt>
                <c:pt idx="15">
                  <c:v>4.05</c:v>
                </c:pt>
                <c:pt idx="16">
                  <c:v>4.05</c:v>
                </c:pt>
                <c:pt idx="17">
                  <c:v>4.05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4.05</c:v>
                </c:pt>
                <c:pt idx="25">
                  <c:v>4.05</c:v>
                </c:pt>
                <c:pt idx="26">
                  <c:v>4.51</c:v>
                </c:pt>
                <c:pt idx="27">
                  <c:v>4.51</c:v>
                </c:pt>
                <c:pt idx="28">
                  <c:v>4.51</c:v>
                </c:pt>
                <c:pt idx="29">
                  <c:v>4.51</c:v>
                </c:pt>
                <c:pt idx="30">
                  <c:v>4.51</c:v>
                </c:pt>
                <c:pt idx="31">
                  <c:v>4.51</c:v>
                </c:pt>
                <c:pt idx="32">
                  <c:v>4.51</c:v>
                </c:pt>
                <c:pt idx="33">
                  <c:v>4.51</c:v>
                </c:pt>
                <c:pt idx="34">
                  <c:v>4.51</c:v>
                </c:pt>
                <c:pt idx="35">
                  <c:v>4.51</c:v>
                </c:pt>
                <c:pt idx="36">
                  <c:v>4.51</c:v>
                </c:pt>
                <c:pt idx="37">
                  <c:v>4.51</c:v>
                </c:pt>
                <c:pt idx="38">
                  <c:v>4.51</c:v>
                </c:pt>
                <c:pt idx="39">
                  <c:v>4.51</c:v>
                </c:pt>
                <c:pt idx="40">
                  <c:v>4.51</c:v>
                </c:pt>
                <c:pt idx="41">
                  <c:v>4.51</c:v>
                </c:pt>
                <c:pt idx="42">
                  <c:v>4.51</c:v>
                </c:pt>
                <c:pt idx="43">
                  <c:v>4.51</c:v>
                </c:pt>
                <c:pt idx="44">
                  <c:v>4.51</c:v>
                </c:pt>
                <c:pt idx="45">
                  <c:v>4.76</c:v>
                </c:pt>
                <c:pt idx="46">
                  <c:v>12.62</c:v>
                </c:pt>
                <c:pt idx="47">
                  <c:v>12.62</c:v>
                </c:pt>
                <c:pt idx="48">
                  <c:v>6.82</c:v>
                </c:pt>
                <c:pt idx="49">
                  <c:v>5.63</c:v>
                </c:pt>
                <c:pt idx="50">
                  <c:v>12.78</c:v>
                </c:pt>
                <c:pt idx="51">
                  <c:v>15.65</c:v>
                </c:pt>
                <c:pt idx="52">
                  <c:v>8.73</c:v>
                </c:pt>
                <c:pt idx="53">
                  <c:v>9.3000000000000007</c:v>
                </c:pt>
              </c:numCache>
            </c:numRef>
          </c:xVal>
          <c:yVal>
            <c:numRef>
              <c:f>Reef_vs_No_Reef!$H$14:$H$67</c:f>
              <c:numCache>
                <c:formatCode>General</c:formatCode>
                <c:ptCount val="54"/>
                <c:pt idx="0">
                  <c:v>0.92100000000000004</c:v>
                </c:pt>
                <c:pt idx="1">
                  <c:v>-1.0580000000000001</c:v>
                </c:pt>
                <c:pt idx="2">
                  <c:v>0.78400000000000003</c:v>
                </c:pt>
                <c:pt idx="3">
                  <c:v>0.98299999999999998</c:v>
                </c:pt>
                <c:pt idx="4">
                  <c:v>1.5429999999999999</c:v>
                </c:pt>
                <c:pt idx="5">
                  <c:v>-0.95799999999999996</c:v>
                </c:pt>
                <c:pt idx="6">
                  <c:v>-1.294</c:v>
                </c:pt>
                <c:pt idx="7">
                  <c:v>0.40200000000000002</c:v>
                </c:pt>
                <c:pt idx="8">
                  <c:v>1.452</c:v>
                </c:pt>
                <c:pt idx="9">
                  <c:v>-24.196000000000002</c:v>
                </c:pt>
                <c:pt idx="10">
                  <c:v>-1.556</c:v>
                </c:pt>
                <c:pt idx="11">
                  <c:v>2.589</c:v>
                </c:pt>
                <c:pt idx="12">
                  <c:v>1.917</c:v>
                </c:pt>
                <c:pt idx="13">
                  <c:v>0.26100000000000001</c:v>
                </c:pt>
                <c:pt idx="14">
                  <c:v>1.6180000000000001</c:v>
                </c:pt>
                <c:pt idx="15">
                  <c:v>-3.9750000000000001</c:v>
                </c:pt>
                <c:pt idx="16">
                  <c:v>-0.05</c:v>
                </c:pt>
                <c:pt idx="17">
                  <c:v>-0.84599999999999997</c:v>
                </c:pt>
                <c:pt idx="18">
                  <c:v>5.4770000000000003</c:v>
                </c:pt>
                <c:pt idx="19">
                  <c:v>-0.311</c:v>
                </c:pt>
                <c:pt idx="20">
                  <c:v>-2.7130000000000001</c:v>
                </c:pt>
                <c:pt idx="21">
                  <c:v>-0.44800000000000001</c:v>
                </c:pt>
                <c:pt idx="22">
                  <c:v>-2.5000000000000001E-2</c:v>
                </c:pt>
                <c:pt idx="23">
                  <c:v>-0.436</c:v>
                </c:pt>
                <c:pt idx="24">
                  <c:v>0.82099999999999995</c:v>
                </c:pt>
                <c:pt idx="25">
                  <c:v>0.74099999999999999</c:v>
                </c:pt>
                <c:pt idx="26">
                  <c:v>10.696</c:v>
                </c:pt>
                <c:pt idx="27">
                  <c:v>5.5430000000000001</c:v>
                </c:pt>
                <c:pt idx="28">
                  <c:v>-38.716999999999999</c:v>
                </c:pt>
                <c:pt idx="29">
                  <c:v>1.9910000000000001</c:v>
                </c:pt>
                <c:pt idx="30">
                  <c:v>-8.4060000000000006</c:v>
                </c:pt>
                <c:pt idx="31">
                  <c:v>-10.941000000000001</c:v>
                </c:pt>
                <c:pt idx="32">
                  <c:v>2.3839999999999999</c:v>
                </c:pt>
                <c:pt idx="33">
                  <c:v>0.94599999999999995</c:v>
                </c:pt>
                <c:pt idx="34">
                  <c:v>-2.4729999999999999</c:v>
                </c:pt>
                <c:pt idx="35">
                  <c:v>2.29</c:v>
                </c:pt>
                <c:pt idx="36">
                  <c:v>-0.34899999999999998</c:v>
                </c:pt>
                <c:pt idx="37">
                  <c:v>-3.298</c:v>
                </c:pt>
                <c:pt idx="38">
                  <c:v>2.29</c:v>
                </c:pt>
                <c:pt idx="39">
                  <c:v>2.8130000000000002</c:v>
                </c:pt>
                <c:pt idx="40">
                  <c:v>1.581</c:v>
                </c:pt>
                <c:pt idx="41">
                  <c:v>1.369</c:v>
                </c:pt>
                <c:pt idx="42">
                  <c:v>0.29899999999999999</c:v>
                </c:pt>
                <c:pt idx="43">
                  <c:v>-0.73399999999999999</c:v>
                </c:pt>
                <c:pt idx="44">
                  <c:v>-2.4769999999999999</c:v>
                </c:pt>
                <c:pt idx="45">
                  <c:v>-100</c:v>
                </c:pt>
                <c:pt idx="46">
                  <c:v>-95</c:v>
                </c:pt>
                <c:pt idx="47">
                  <c:v>-58</c:v>
                </c:pt>
                <c:pt idx="48">
                  <c:v>-35</c:v>
                </c:pt>
                <c:pt idx="49">
                  <c:v>-18</c:v>
                </c:pt>
                <c:pt idx="50">
                  <c:v>-37</c:v>
                </c:pt>
                <c:pt idx="51">
                  <c:v>-39</c:v>
                </c:pt>
                <c:pt idx="52">
                  <c:v>-23</c:v>
                </c:pt>
                <c:pt idx="53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1-415B-9B14-F36D4063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15328"/>
        <c:axId val="1803586528"/>
      </c:scatterChart>
      <c:valAx>
        <c:axId val="63761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Significant Wave Height (m)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86528"/>
        <c:crosses val="autoZero"/>
        <c:crossBetween val="midCat"/>
      </c:valAx>
      <c:valAx>
        <c:axId val="180358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Beach Sediment Flux (m</a:t>
                </a:r>
                <a:r>
                  <a:rPr lang="en-US" sz="1800" b="0" i="0" baseline="30000">
                    <a:effectLst/>
                  </a:rPr>
                  <a:t>3</a:t>
                </a:r>
                <a:r>
                  <a:rPr lang="en-US" sz="1800" b="0" i="0" baseline="0">
                    <a:effectLst/>
                  </a:rPr>
                  <a:t>/m)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61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[01_Hs_vs_Erosion_vs_Beach_Type_dataset.xlsx]Sheet3!PivotTable1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Protected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Sheet3!$A$3:$A$15</c:f>
              <c:strCache>
                <c:ptCount val="12"/>
                <c:pt idx="0">
                  <c:v>4.05</c:v>
                </c:pt>
                <c:pt idx="1">
                  <c:v>4.51</c:v>
                </c:pt>
                <c:pt idx="2">
                  <c:v>4.76</c:v>
                </c:pt>
                <c:pt idx="3">
                  <c:v>5.63</c:v>
                </c:pt>
                <c:pt idx="4">
                  <c:v>6.41</c:v>
                </c:pt>
                <c:pt idx="5">
                  <c:v>6.82</c:v>
                </c:pt>
                <c:pt idx="6">
                  <c:v>8.73</c:v>
                </c:pt>
                <c:pt idx="7">
                  <c:v>9.3</c:v>
                </c:pt>
                <c:pt idx="8">
                  <c:v>12.62</c:v>
                </c:pt>
                <c:pt idx="9">
                  <c:v>12.78</c:v>
                </c:pt>
                <c:pt idx="10">
                  <c:v>15.65</c:v>
                </c:pt>
                <c:pt idx="11">
                  <c:v>(blank)</c:v>
                </c:pt>
              </c:strCache>
            </c:strRef>
          </c:cat>
          <c:val>
            <c:numRef>
              <c:f>Sheet3!$B$3:$B$15</c:f>
              <c:numCache>
                <c:formatCode>General</c:formatCode>
                <c:ptCount val="12"/>
                <c:pt idx="0">
                  <c:v>0.27322222222222226</c:v>
                </c:pt>
                <c:pt idx="1">
                  <c:v>0.1957777777777778</c:v>
                </c:pt>
                <c:pt idx="4">
                  <c:v>-2.4142777777777784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E-C54E-95FF-EB3BA81052FC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Unprotected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Sheet3!$A$3:$A$15</c:f>
              <c:strCache>
                <c:ptCount val="12"/>
                <c:pt idx="0">
                  <c:v>4.05</c:v>
                </c:pt>
                <c:pt idx="1">
                  <c:v>4.51</c:v>
                </c:pt>
                <c:pt idx="2">
                  <c:v>4.76</c:v>
                </c:pt>
                <c:pt idx="3">
                  <c:v>5.63</c:v>
                </c:pt>
                <c:pt idx="4">
                  <c:v>6.41</c:v>
                </c:pt>
                <c:pt idx="5">
                  <c:v>6.82</c:v>
                </c:pt>
                <c:pt idx="6">
                  <c:v>8.73</c:v>
                </c:pt>
                <c:pt idx="7">
                  <c:v>9.3</c:v>
                </c:pt>
                <c:pt idx="8">
                  <c:v>12.62</c:v>
                </c:pt>
                <c:pt idx="9">
                  <c:v>12.78</c:v>
                </c:pt>
                <c:pt idx="10">
                  <c:v>15.65</c:v>
                </c:pt>
                <c:pt idx="11">
                  <c:v>(blank)</c:v>
                </c:pt>
              </c:strCache>
            </c:strRef>
          </c:cat>
          <c:val>
            <c:numRef>
              <c:f>Sheet3!$C$3:$C$15</c:f>
              <c:numCache>
                <c:formatCode>General</c:formatCode>
                <c:ptCount val="12"/>
                <c:pt idx="0">
                  <c:v>-24.196000000000002</c:v>
                </c:pt>
                <c:pt idx="1">
                  <c:v>-38.716999999999999</c:v>
                </c:pt>
                <c:pt idx="2">
                  <c:v>-100</c:v>
                </c:pt>
                <c:pt idx="3">
                  <c:v>-18</c:v>
                </c:pt>
                <c:pt idx="4">
                  <c:v>-42.551000000000002</c:v>
                </c:pt>
                <c:pt idx="5">
                  <c:v>-35</c:v>
                </c:pt>
                <c:pt idx="6">
                  <c:v>-23</c:v>
                </c:pt>
                <c:pt idx="7">
                  <c:v>-30</c:v>
                </c:pt>
                <c:pt idx="8">
                  <c:v>-76.5</c:v>
                </c:pt>
                <c:pt idx="9">
                  <c:v>-37</c:v>
                </c:pt>
                <c:pt idx="10">
                  <c:v>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E-C54E-95FF-EB3BA81052FC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Sheet3!$A$3:$A$15</c:f>
              <c:strCache>
                <c:ptCount val="12"/>
                <c:pt idx="0">
                  <c:v>4.05</c:v>
                </c:pt>
                <c:pt idx="1">
                  <c:v>4.51</c:v>
                </c:pt>
                <c:pt idx="2">
                  <c:v>4.76</c:v>
                </c:pt>
                <c:pt idx="3">
                  <c:v>5.63</c:v>
                </c:pt>
                <c:pt idx="4">
                  <c:v>6.41</c:v>
                </c:pt>
                <c:pt idx="5">
                  <c:v>6.82</c:v>
                </c:pt>
                <c:pt idx="6">
                  <c:v>8.73</c:v>
                </c:pt>
                <c:pt idx="7">
                  <c:v>9.3</c:v>
                </c:pt>
                <c:pt idx="8">
                  <c:v>12.62</c:v>
                </c:pt>
                <c:pt idx="9">
                  <c:v>12.78</c:v>
                </c:pt>
                <c:pt idx="10">
                  <c:v>15.65</c:v>
                </c:pt>
                <c:pt idx="11">
                  <c:v>(blank)</c:v>
                </c:pt>
              </c:strCache>
            </c:strRef>
          </c:cat>
          <c:val>
            <c:numRef>
              <c:f>Sheet3!$D$3:$D$15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7D0E-C54E-95FF-EB3BA8105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375183"/>
        <c:axId val="1990376831"/>
      </c:barChart>
      <c:catAx>
        <c:axId val="19903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76831"/>
        <c:crosses val="autoZero"/>
        <c:auto val="1"/>
        <c:lblAlgn val="ctr"/>
        <c:lblOffset val="100"/>
        <c:noMultiLvlLbl val="0"/>
      </c:catAx>
      <c:valAx>
        <c:axId val="19903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7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[01_Hs_vs_Erosion_vs_Beach_Type_dataset.xlsx]Sheet2!PivotTable1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Reef Protected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TC Bejisa</c:v>
                </c:pt>
                <c:pt idx="1">
                  <c:v>TC Dumile</c:v>
                </c:pt>
                <c:pt idx="2">
                  <c:v>TC Felleng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3"/>
                <c:pt idx="0">
                  <c:v>-2.4142777777777784</c:v>
                </c:pt>
                <c:pt idx="1">
                  <c:v>0.27322222222222226</c:v>
                </c:pt>
                <c:pt idx="2">
                  <c:v>0.1957777777777778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E29-B45C-7EB2F7F0C9C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Unprotected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Sheet2!$A$5:$A$7</c:f>
              <c:strCache>
                <c:ptCount val="3"/>
                <c:pt idx="0">
                  <c:v>TC Bejisa</c:v>
                </c:pt>
                <c:pt idx="1">
                  <c:v>TC Dumile</c:v>
                </c:pt>
                <c:pt idx="2">
                  <c:v>TC Felleng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3"/>
                <c:pt idx="0">
                  <c:v>-42.551000000000002</c:v>
                </c:pt>
                <c:pt idx="1">
                  <c:v>-24.196000000000002</c:v>
                </c:pt>
                <c:pt idx="2">
                  <c:v>-38.716999999999999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E29-B45C-7EB2F7F0C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369151"/>
        <c:axId val="534999711"/>
      </c:barChart>
      <c:catAx>
        <c:axId val="61836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99711"/>
        <c:crosses val="autoZero"/>
        <c:auto val="1"/>
        <c:lblAlgn val="ctr"/>
        <c:lblOffset val="100"/>
        <c:noMultiLvlLbl val="0"/>
      </c:catAx>
      <c:valAx>
        <c:axId val="5349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6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503465</xdr:colOff>
      <xdr:row>1</xdr:row>
      <xdr:rowOff>54428</xdr:rowOff>
    </xdr:from>
    <xdr:to>
      <xdr:col>30</xdr:col>
      <xdr:colOff>269981</xdr:colOff>
      <xdr:row>37</xdr:row>
      <xdr:rowOff>159204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88DD8-E763-48A4-902C-155633C1D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530678</xdr:colOff>
      <xdr:row>42</xdr:row>
      <xdr:rowOff>9524</xdr:rowOff>
    </xdr:from>
    <xdr:to>
      <xdr:col>32</xdr:col>
      <xdr:colOff>106590</xdr:colOff>
      <xdr:row>77</xdr:row>
      <xdr:rowOff>68036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9490BF-42C7-4978-A605-7F512F767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76200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0D0DC-B5E8-B814-E281-ABE2E0FAA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9525</xdr:rowOff>
    </xdr:from>
    <xdr:to>
      <xdr:col>28</xdr:col>
      <xdr:colOff>138546</xdr:colOff>
      <xdr:row>73</xdr:row>
      <xdr:rowOff>21454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2BFFE2-60AD-4CE0-B7DE-C3B9DE73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8616" y="390525"/>
          <a:ext cx="12251748" cy="13537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423862</xdr:colOff>
      <xdr:row>3</xdr:row>
      <xdr:rowOff>104774</xdr:rowOff>
    </xdr:from>
    <xdr:to>
      <xdr:col>14</xdr:col>
      <xdr:colOff>119062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A72FA-3151-476A-A348-A5BB15DA8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tephan/CoastalResilienceLab%20Dropbox/HI%20Reef%20&amp;%20Beach%20-%20MB,%20SB,%20BR/Project_Documents/Figures/2020.07.10_Reef_Erosion_reductio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" refreshedDate="44042.813368981479" createdVersion="6" refreshedVersion="6" minRefreshableVersion="3" recordCount="68" xr:uid="{08D2CBEC-19EC-475E-84F4-5381B2D6043F}">
  <cacheSource type="worksheet">
    <worksheetSource ref="A1:I1048576" sheet="Mahabot_2017" r:id="rId2"/>
  </cacheSource>
  <cacheFields count="9">
    <cacheField name="Study" numFmtId="0">
      <sharedItems containsBlank="1" count="6">
        <s v="Mahabot et al., 2017"/>
        <s v="Sallenger et al., 2006"/>
        <s v="Sherman et al., 2013"/>
        <s v="Stockdon et al., 2007"/>
        <s v="Wang et al., 2006"/>
        <m/>
      </sharedItems>
    </cacheField>
    <cacheField name="Year" numFmtId="0">
      <sharedItems containsString="0" containsBlank="1" containsNumber="1" containsInteger="1" minValue="2013" maxValue="2013"/>
    </cacheField>
    <cacheField name="Location" numFmtId="0">
      <sharedItems containsBlank="1"/>
    </cacheField>
    <cacheField name="Protection Status" numFmtId="0">
      <sharedItems containsBlank="1" count="3">
        <s v="Unprotected"/>
        <s v="Reef Protected"/>
        <m/>
      </sharedItems>
    </cacheField>
    <cacheField name="Site Name" numFmtId="0">
      <sharedItems containsBlank="1"/>
    </cacheField>
    <cacheField name="Storm" numFmtId="0">
      <sharedItems containsBlank="1" count="4">
        <s v="TC Bejisa"/>
        <s v="TC Dumile"/>
        <s v="TC Felleng"/>
        <m/>
      </sharedItems>
    </cacheField>
    <cacheField name="Significant Wave Height" numFmtId="0">
      <sharedItems containsString="0" containsBlank="1" containsNumber="1" minValue="4.05" maxValue="15.65"/>
    </cacheField>
    <cacheField name="Volume Change (m3/m)" numFmtId="0">
      <sharedItems containsString="0" containsBlank="1" containsNumber="1" minValue="-100" maxValue="10.696"/>
    </cacheField>
    <cacheField name="SD" numFmtId="0">
      <sharedItems containsString="0" containsBlank="1" containsNumber="1" minValue="0.02" maxValue="3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3.349973842596" createdVersion="8" refreshedVersion="8" minRefreshableVersion="3" recordCount="67" xr:uid="{B81DC1A5-D67C-7245-99FD-9193B31F6105}">
  <cacheSource type="worksheet">
    <worksheetSource ref="A1:J1048576" sheet="Reefs_vs_No_Reef_New"/>
  </cacheSource>
  <cacheFields count="8">
    <cacheField name="Study" numFmtId="0">
      <sharedItems containsBlank="1"/>
    </cacheField>
    <cacheField name="Site Name" numFmtId="0">
      <sharedItems containsBlank="1"/>
    </cacheField>
    <cacheField name="Storm" numFmtId="0">
      <sharedItems containsBlank="1"/>
    </cacheField>
    <cacheField name="Significant Wave Height" numFmtId="0">
      <sharedItems containsString="0" containsBlank="1" containsNumber="1" minValue="4.05" maxValue="15.65" count="12">
        <n v="6.41"/>
        <n v="4.05"/>
        <n v="4.51"/>
        <n v="4.76"/>
        <n v="12.62"/>
        <n v="6.82"/>
        <n v="5.63"/>
        <n v="12.78"/>
        <n v="15.65"/>
        <n v="8.73"/>
        <n v="9.3000000000000007"/>
        <m/>
      </sharedItems>
    </cacheField>
    <cacheField name="Volume Change (m3/m)" numFmtId="0">
      <sharedItems containsString="0" containsBlank="1" containsNumber="1" minValue="-100" maxValue="10.696" count="66">
        <n v="-0.54500000000000004"/>
        <n v="4.2320000000000002"/>
        <n v="-42.551000000000002"/>
        <n v="-14.891999999999999"/>
        <n v="-6.883"/>
        <n v="-23.474"/>
        <n v="4.9790000000000001"/>
        <n v="1.7509999999999999"/>
        <n v="-4.3310000000000004"/>
        <n v="1.855"/>
        <n v="-1.593"/>
        <n v="-5.4770000000000003"/>
        <n v="0.92100000000000004"/>
        <n v="-1.0580000000000001"/>
        <n v="0.78400000000000003"/>
        <n v="0.98299999999999998"/>
        <n v="1.5429999999999999"/>
        <n v="-0.95799999999999996"/>
        <n v="-1.294"/>
        <n v="0.40200000000000002"/>
        <n v="1.452"/>
        <n v="-24.196000000000002"/>
        <n v="-1.556"/>
        <n v="2.589"/>
        <n v="1.917"/>
        <n v="0.26100000000000001"/>
        <n v="1.6180000000000001"/>
        <n v="-3.9750000000000001"/>
        <n v="-0.05"/>
        <n v="-0.84599999999999997"/>
        <n v="5.4770000000000003"/>
        <n v="-0.311"/>
        <n v="-2.7130000000000001"/>
        <n v="-0.44800000000000001"/>
        <n v="-2.5000000000000001E-2"/>
        <n v="-0.436"/>
        <n v="0.82099999999999995"/>
        <n v="0.74099999999999999"/>
        <n v="10.696"/>
        <n v="5.5430000000000001"/>
        <n v="-38.716999999999999"/>
        <n v="1.9910000000000001"/>
        <n v="-8.4060000000000006"/>
        <n v="-10.941000000000001"/>
        <n v="2.3839999999999999"/>
        <n v="0.94599999999999995"/>
        <n v="-2.4729999999999999"/>
        <n v="2.29"/>
        <n v="-0.34899999999999998"/>
        <n v="-3.298"/>
        <n v="2.8130000000000002"/>
        <n v="1.581"/>
        <n v="1.369"/>
        <n v="0.29899999999999999"/>
        <n v="-0.73399999999999999"/>
        <n v="-2.4769999999999999"/>
        <n v="-100"/>
        <n v="-95"/>
        <n v="-58"/>
        <n v="-35"/>
        <n v="-18"/>
        <n v="-37"/>
        <n v="-39"/>
        <n v="-23"/>
        <n v="-30"/>
        <m/>
      </sharedItems>
    </cacheField>
    <cacheField name="SD" numFmtId="0">
      <sharedItems containsString="0" containsBlank="1" containsNumber="1" minValue="0.02" maxValue="3.09"/>
    </cacheField>
    <cacheField name="Beach Type" numFmtId="0">
      <sharedItems containsBlank="1" count="3">
        <s v="Protected"/>
        <s v="Unprotected"/>
        <m/>
      </sharedItems>
    </cacheField>
    <cacheField name="Waveheight Data Sour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2013"/>
    <s v="Reunion Islands"/>
    <x v="0"/>
    <s v="T3"/>
    <x v="0"/>
    <n v="6.41"/>
    <n v="-42.551000000000002"/>
    <n v="1.65"/>
  </r>
  <r>
    <x v="0"/>
    <n v="2013"/>
    <s v="Reunion Islands"/>
    <x v="0"/>
    <s v="T3"/>
    <x v="1"/>
    <n v="4.05"/>
    <n v="-24.196000000000002"/>
    <n v="1.68"/>
  </r>
  <r>
    <x v="0"/>
    <n v="2013"/>
    <s v="Reunion Islands"/>
    <x v="0"/>
    <s v="T3"/>
    <x v="2"/>
    <n v="4.51"/>
    <n v="-38.716999999999999"/>
    <n v="1.29"/>
  </r>
  <r>
    <x v="0"/>
    <n v="2013"/>
    <s v="Reunion Islands"/>
    <x v="1"/>
    <s v="T1"/>
    <x v="0"/>
    <n v="6.41"/>
    <n v="-0.54500000000000004"/>
    <n v="1.99"/>
  </r>
  <r>
    <x v="0"/>
    <n v="2013"/>
    <s v="Reunion Islands"/>
    <x v="1"/>
    <s v="T2"/>
    <x v="0"/>
    <n v="6.41"/>
    <n v="4.2320000000000002"/>
    <n v="1.37"/>
  </r>
  <r>
    <x v="0"/>
    <n v="2013"/>
    <s v="Reunion Islands"/>
    <x v="1"/>
    <s v="T4"/>
    <x v="0"/>
    <n v="6.41"/>
    <n v="-14.891999999999999"/>
    <n v="1.4"/>
  </r>
  <r>
    <x v="0"/>
    <n v="2013"/>
    <s v="Reunion Islands"/>
    <x v="1"/>
    <s v="T5"/>
    <x v="0"/>
    <n v="6.41"/>
    <n v="-6.883"/>
    <n v="2.2799999999999998"/>
  </r>
  <r>
    <x v="0"/>
    <n v="2013"/>
    <s v="Reunion Islands"/>
    <x v="1"/>
    <s v="T6"/>
    <x v="0"/>
    <n v="6.41"/>
    <n v="-23.474"/>
    <n v="1.77"/>
  </r>
  <r>
    <x v="0"/>
    <n v="2013"/>
    <s v="Reunion Islands"/>
    <x v="1"/>
    <s v="T7"/>
    <x v="0"/>
    <n v="6.41"/>
    <n v="4.9790000000000001"/>
    <n v="0.95"/>
  </r>
  <r>
    <x v="0"/>
    <n v="2013"/>
    <s v="Reunion Islands"/>
    <x v="1"/>
    <s v="T8"/>
    <x v="0"/>
    <n v="6.41"/>
    <n v="1.7509999999999999"/>
    <n v="0.97"/>
  </r>
  <r>
    <x v="0"/>
    <n v="2013"/>
    <s v="Reunion Islands"/>
    <x v="1"/>
    <s v="T9"/>
    <x v="0"/>
    <n v="6.41"/>
    <n v="-4.3310000000000004"/>
    <n v="1.1000000000000001"/>
  </r>
  <r>
    <x v="0"/>
    <n v="2013"/>
    <s v="Reunion Islands"/>
    <x v="1"/>
    <s v="T10"/>
    <x v="0"/>
    <n v="6.41"/>
    <n v="1.855"/>
    <n v="0.64"/>
  </r>
  <r>
    <x v="0"/>
    <n v="2013"/>
    <s v="Reunion Islands"/>
    <x v="1"/>
    <s v="T11"/>
    <x v="0"/>
    <n v="6.41"/>
    <n v="-1.593"/>
    <n v="0.62"/>
  </r>
  <r>
    <x v="0"/>
    <n v="2013"/>
    <s v="Reunion Islands"/>
    <x v="1"/>
    <s v="T12"/>
    <x v="0"/>
    <n v="6.41"/>
    <n v="-5.4770000000000003"/>
    <n v="3.09"/>
  </r>
  <r>
    <x v="0"/>
    <n v="2013"/>
    <s v="Reunion Islands"/>
    <x v="1"/>
    <s v="T13"/>
    <x v="0"/>
    <n v="6.41"/>
    <n v="0.92100000000000004"/>
    <n v="0.96"/>
  </r>
  <r>
    <x v="0"/>
    <n v="2013"/>
    <s v="Reunion Islands"/>
    <x v="1"/>
    <s v="T14"/>
    <x v="0"/>
    <n v="6.41"/>
    <n v="-1.0580000000000001"/>
    <n v="1.37"/>
  </r>
  <r>
    <x v="0"/>
    <n v="2013"/>
    <s v="Reunion Islands"/>
    <x v="1"/>
    <s v="T15"/>
    <x v="0"/>
    <n v="6.41"/>
    <n v="0.78400000000000003"/>
    <n v="2"/>
  </r>
  <r>
    <x v="0"/>
    <n v="2013"/>
    <s v="Reunion Islands"/>
    <x v="1"/>
    <s v="T16"/>
    <x v="0"/>
    <n v="6.41"/>
    <n v="0.98299999999999998"/>
    <n v="1.24"/>
  </r>
  <r>
    <x v="0"/>
    <n v="2013"/>
    <s v="Reunion Islands"/>
    <x v="1"/>
    <s v="T17"/>
    <x v="0"/>
    <n v="6.41"/>
    <n v="1.5429999999999999"/>
    <n v="1.41"/>
  </r>
  <r>
    <x v="0"/>
    <n v="2013"/>
    <s v="Reunion Islands"/>
    <x v="1"/>
    <s v="T18"/>
    <x v="0"/>
    <n v="6.41"/>
    <n v="-0.95799999999999996"/>
    <n v="1.1100000000000001"/>
  </r>
  <r>
    <x v="0"/>
    <n v="2013"/>
    <s v="Reunion Islands"/>
    <x v="1"/>
    <s v="T19"/>
    <x v="0"/>
    <n v="6.41"/>
    <n v="-1.294"/>
    <n v="1.23"/>
  </r>
  <r>
    <x v="0"/>
    <n v="2013"/>
    <s v="Reunion Islands"/>
    <x v="1"/>
    <s v="T1"/>
    <x v="1"/>
    <n v="4.05"/>
    <n v="0.40200000000000002"/>
    <n v="1.69"/>
  </r>
  <r>
    <x v="0"/>
    <n v="2013"/>
    <s v="Reunion Islands"/>
    <x v="1"/>
    <s v="T2"/>
    <x v="1"/>
    <n v="4.05"/>
    <n v="1.452"/>
    <n v="1.29"/>
  </r>
  <r>
    <x v="0"/>
    <n v="2013"/>
    <s v="Reunion Islands"/>
    <x v="1"/>
    <s v="T4"/>
    <x v="1"/>
    <n v="4.05"/>
    <n v="-1.556"/>
    <n v="1.44"/>
  </r>
  <r>
    <x v="0"/>
    <n v="2013"/>
    <s v="Reunion Islands"/>
    <x v="1"/>
    <s v="T5"/>
    <x v="1"/>
    <n v="4.05"/>
    <n v="2.589"/>
    <n v="2.2000000000000002"/>
  </r>
  <r>
    <x v="0"/>
    <n v="2013"/>
    <s v="Reunion Islands"/>
    <x v="1"/>
    <s v="T6"/>
    <x v="1"/>
    <n v="4.05"/>
    <n v="1.917"/>
    <n v="1.62"/>
  </r>
  <r>
    <x v="0"/>
    <n v="2013"/>
    <s v="Reunion Islands"/>
    <x v="1"/>
    <s v="T7"/>
    <x v="1"/>
    <n v="4.05"/>
    <n v="0.26100000000000001"/>
    <n v="0.9"/>
  </r>
  <r>
    <x v="0"/>
    <n v="2013"/>
    <s v="Reunion Islands"/>
    <x v="1"/>
    <s v="T8"/>
    <x v="1"/>
    <n v="4.05"/>
    <n v="1.6180000000000001"/>
    <n v="0.99"/>
  </r>
  <r>
    <x v="0"/>
    <n v="2013"/>
    <s v="Reunion Islands"/>
    <x v="1"/>
    <s v="T9"/>
    <x v="1"/>
    <n v="4.05"/>
    <n v="-3.9750000000000001"/>
    <n v="1.1200000000000001"/>
  </r>
  <r>
    <x v="0"/>
    <n v="2013"/>
    <s v="Reunion Islands"/>
    <x v="1"/>
    <s v="T10"/>
    <x v="1"/>
    <n v="4.05"/>
    <n v="-0.05"/>
    <n v="0.66"/>
  </r>
  <r>
    <x v="0"/>
    <n v="2013"/>
    <s v="Reunion Islands"/>
    <x v="1"/>
    <s v="T11"/>
    <x v="1"/>
    <n v="4.05"/>
    <n v="-0.84599999999999997"/>
    <n v="0.57999999999999996"/>
  </r>
  <r>
    <x v="0"/>
    <n v="2013"/>
    <s v="Reunion Islands"/>
    <x v="1"/>
    <s v="T12"/>
    <x v="1"/>
    <n v="4.05"/>
    <n v="5.4770000000000003"/>
    <n v="3.06"/>
  </r>
  <r>
    <x v="0"/>
    <n v="2013"/>
    <s v="Reunion Islands"/>
    <x v="1"/>
    <s v="T13"/>
    <x v="1"/>
    <n v="4.05"/>
    <n v="-0.311"/>
    <n v="0.93"/>
  </r>
  <r>
    <x v="0"/>
    <n v="2013"/>
    <s v="Reunion Islands"/>
    <x v="1"/>
    <s v="T14"/>
    <x v="1"/>
    <n v="4.05"/>
    <n v="-2.7130000000000001"/>
    <n v="1.38"/>
  </r>
  <r>
    <x v="0"/>
    <n v="2013"/>
    <s v="Reunion Islands"/>
    <x v="1"/>
    <s v="T15"/>
    <x v="1"/>
    <n v="4.05"/>
    <n v="-0.44800000000000001"/>
    <n v="2"/>
  </r>
  <r>
    <x v="0"/>
    <n v="2013"/>
    <s v="Reunion Islands"/>
    <x v="1"/>
    <s v="T16"/>
    <x v="1"/>
    <n v="4.05"/>
    <n v="-2.5000000000000001E-2"/>
    <n v="0.02"/>
  </r>
  <r>
    <x v="0"/>
    <n v="2013"/>
    <s v="Reunion Islands"/>
    <x v="1"/>
    <s v="T17"/>
    <x v="1"/>
    <n v="4.05"/>
    <n v="-0.436"/>
    <n v="1.34"/>
  </r>
  <r>
    <x v="0"/>
    <n v="2013"/>
    <s v="Reunion Islands"/>
    <x v="1"/>
    <s v="T18"/>
    <x v="1"/>
    <n v="4.05"/>
    <n v="0.82099999999999995"/>
    <n v="1.1499999999999999"/>
  </r>
  <r>
    <x v="0"/>
    <n v="2013"/>
    <s v="Reunion Islands"/>
    <x v="1"/>
    <s v="T19"/>
    <x v="1"/>
    <n v="4.05"/>
    <n v="0.74099999999999999"/>
    <n v="1.19"/>
  </r>
  <r>
    <x v="0"/>
    <n v="2013"/>
    <s v="Reunion Islands"/>
    <x v="1"/>
    <s v="T1"/>
    <x v="2"/>
    <n v="4.51"/>
    <n v="10.696"/>
    <n v="1.94"/>
  </r>
  <r>
    <x v="0"/>
    <n v="2013"/>
    <s v="Reunion Islands"/>
    <x v="1"/>
    <s v="T2"/>
    <x v="2"/>
    <n v="4.51"/>
    <n v="5.5430000000000001"/>
    <n v="1.29"/>
  </r>
  <r>
    <x v="0"/>
    <n v="2013"/>
    <s v="Reunion Islands"/>
    <x v="1"/>
    <s v="T4"/>
    <x v="2"/>
    <n v="4.51"/>
    <n v="1.9910000000000001"/>
    <n v="1.49"/>
  </r>
  <r>
    <x v="0"/>
    <n v="2013"/>
    <s v="Reunion Islands"/>
    <x v="1"/>
    <s v="T5"/>
    <x v="2"/>
    <n v="4.51"/>
    <n v="-8.4060000000000006"/>
    <n v="2.2400000000000002"/>
  </r>
  <r>
    <x v="0"/>
    <n v="2013"/>
    <s v="Reunion Islands"/>
    <x v="1"/>
    <s v="T6"/>
    <x v="2"/>
    <n v="4.51"/>
    <n v="-10.941000000000001"/>
    <n v="1.62"/>
  </r>
  <r>
    <x v="0"/>
    <n v="2013"/>
    <s v="Reunion Islands"/>
    <x v="1"/>
    <s v="T7"/>
    <x v="2"/>
    <n v="4.51"/>
    <n v="2.3839999999999999"/>
    <n v="0.9"/>
  </r>
  <r>
    <x v="0"/>
    <n v="2013"/>
    <s v="Reunion Islands"/>
    <x v="1"/>
    <s v="T8"/>
    <x v="2"/>
    <n v="4.51"/>
    <n v="0.94599999999999995"/>
    <n v="0.95"/>
  </r>
  <r>
    <x v="0"/>
    <n v="2013"/>
    <s v="Reunion Islands"/>
    <x v="1"/>
    <s v="T9"/>
    <x v="2"/>
    <n v="4.51"/>
    <n v="-2.4729999999999999"/>
    <n v="1.1000000000000001"/>
  </r>
  <r>
    <x v="0"/>
    <n v="2013"/>
    <s v="Reunion Islands"/>
    <x v="1"/>
    <s v="T10"/>
    <x v="2"/>
    <n v="4.51"/>
    <n v="2.29"/>
    <n v="0.64"/>
  </r>
  <r>
    <x v="0"/>
    <n v="2013"/>
    <s v="Reunion Islands"/>
    <x v="1"/>
    <s v="T11"/>
    <x v="2"/>
    <n v="4.51"/>
    <n v="-0.34899999999999998"/>
    <n v="0.59"/>
  </r>
  <r>
    <x v="0"/>
    <n v="2013"/>
    <s v="Reunion Islands"/>
    <x v="1"/>
    <s v="T12"/>
    <x v="2"/>
    <n v="4.51"/>
    <n v="-3.298"/>
    <n v="3.05"/>
  </r>
  <r>
    <x v="0"/>
    <n v="2013"/>
    <s v="Reunion Islands"/>
    <x v="1"/>
    <s v="T13"/>
    <x v="2"/>
    <n v="4.51"/>
    <n v="2.29"/>
    <n v="1.01"/>
  </r>
  <r>
    <x v="0"/>
    <n v="2013"/>
    <s v="Reunion Islands"/>
    <x v="1"/>
    <s v="T14"/>
    <x v="2"/>
    <n v="4.51"/>
    <n v="2.8130000000000002"/>
    <n v="1.36"/>
  </r>
  <r>
    <x v="0"/>
    <n v="2013"/>
    <s v="Reunion Islands"/>
    <x v="1"/>
    <s v="T15"/>
    <x v="2"/>
    <n v="4.51"/>
    <n v="1.581"/>
    <n v="2.0499999999999998"/>
  </r>
  <r>
    <x v="0"/>
    <n v="2013"/>
    <s v="Reunion Islands"/>
    <x v="1"/>
    <s v="T16"/>
    <x v="2"/>
    <n v="4.51"/>
    <n v="1.369"/>
    <n v="1.3"/>
  </r>
  <r>
    <x v="0"/>
    <n v="2013"/>
    <s v="Reunion Islands"/>
    <x v="1"/>
    <s v="T17"/>
    <x v="2"/>
    <n v="4.51"/>
    <n v="0.29899999999999999"/>
    <n v="1.36"/>
  </r>
  <r>
    <x v="0"/>
    <n v="2013"/>
    <s v="Reunion Islands"/>
    <x v="1"/>
    <s v="T18"/>
    <x v="2"/>
    <n v="4.51"/>
    <n v="-0.73399999999999999"/>
    <n v="1.1399999999999999"/>
  </r>
  <r>
    <x v="0"/>
    <n v="2013"/>
    <s v="Reunion Islands"/>
    <x v="1"/>
    <s v="T19"/>
    <x v="2"/>
    <n v="4.51"/>
    <n v="-2.4769999999999999"/>
    <n v="1.2"/>
  </r>
  <r>
    <x v="1"/>
    <m/>
    <m/>
    <x v="0"/>
    <m/>
    <x v="3"/>
    <n v="12.78"/>
    <n v="-37"/>
    <m/>
  </r>
  <r>
    <x v="1"/>
    <m/>
    <m/>
    <x v="0"/>
    <m/>
    <x v="3"/>
    <n v="15.65"/>
    <n v="-39"/>
    <m/>
  </r>
  <r>
    <x v="2"/>
    <m/>
    <m/>
    <x v="0"/>
    <m/>
    <x v="3"/>
    <n v="4.76"/>
    <n v="-100"/>
    <m/>
  </r>
  <r>
    <x v="3"/>
    <m/>
    <m/>
    <x v="0"/>
    <m/>
    <x v="3"/>
    <n v="8.73"/>
    <n v="-23"/>
    <m/>
  </r>
  <r>
    <x v="3"/>
    <m/>
    <m/>
    <x v="0"/>
    <m/>
    <x v="3"/>
    <n v="9.3000000000000007"/>
    <n v="-30"/>
    <m/>
  </r>
  <r>
    <x v="4"/>
    <m/>
    <m/>
    <x v="0"/>
    <m/>
    <x v="3"/>
    <n v="12.62"/>
    <n v="-95"/>
    <m/>
  </r>
  <r>
    <x v="4"/>
    <m/>
    <m/>
    <x v="0"/>
    <m/>
    <x v="3"/>
    <n v="12.62"/>
    <n v="-58"/>
    <m/>
  </r>
  <r>
    <x v="4"/>
    <m/>
    <m/>
    <x v="0"/>
    <m/>
    <x v="3"/>
    <n v="6.82"/>
    <n v="-35"/>
    <m/>
  </r>
  <r>
    <x v="4"/>
    <m/>
    <m/>
    <x v="0"/>
    <m/>
    <x v="3"/>
    <n v="5.63"/>
    <n v="-18"/>
    <m/>
  </r>
  <r>
    <x v="5"/>
    <m/>
    <m/>
    <x v="2"/>
    <m/>
    <x v="3"/>
    <m/>
    <m/>
    <m/>
  </r>
  <r>
    <x v="5"/>
    <m/>
    <m/>
    <x v="2"/>
    <m/>
    <x v="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Mahabot et al., 2017"/>
    <s v="T01"/>
    <s v="TC Bejisa"/>
    <x v="0"/>
    <x v="0"/>
    <n v="1.99"/>
    <x v="0"/>
    <s v="Measured"/>
  </r>
  <r>
    <s v="Mahabot et al., 2017"/>
    <s v="T02"/>
    <s v="TC Bejisa"/>
    <x v="0"/>
    <x v="1"/>
    <n v="1.37"/>
    <x v="0"/>
    <s v="Measured"/>
  </r>
  <r>
    <s v="Mahabot et al., 2017"/>
    <s v="T03"/>
    <s v="TC Bejisa"/>
    <x v="0"/>
    <x v="2"/>
    <n v="1.65"/>
    <x v="1"/>
    <s v="Measured"/>
  </r>
  <r>
    <s v="Mahabot et al., 2017"/>
    <s v="T04"/>
    <s v="TC Bejisa"/>
    <x v="0"/>
    <x v="3"/>
    <n v="1.4"/>
    <x v="0"/>
    <s v="Measured"/>
  </r>
  <r>
    <s v="Mahabot et al., 2017"/>
    <s v="T05"/>
    <s v="TC Bejisa"/>
    <x v="0"/>
    <x v="4"/>
    <n v="2.2799999999999998"/>
    <x v="0"/>
    <s v="Measured"/>
  </r>
  <r>
    <s v="Mahabot et al., 2017"/>
    <s v="T06"/>
    <s v="TC Bejisa"/>
    <x v="0"/>
    <x v="5"/>
    <n v="1.77"/>
    <x v="0"/>
    <s v="Measured"/>
  </r>
  <r>
    <s v="Mahabot et al., 2017"/>
    <s v="T07"/>
    <s v="TC Bejisa"/>
    <x v="0"/>
    <x v="6"/>
    <n v="0.95"/>
    <x v="0"/>
    <s v="Measured"/>
  </r>
  <r>
    <s v="Mahabot et al., 2017"/>
    <s v="T08"/>
    <s v="TC Bejisa"/>
    <x v="0"/>
    <x v="7"/>
    <n v="0.97"/>
    <x v="0"/>
    <s v="Measured"/>
  </r>
  <r>
    <s v="Mahabot et al., 2017"/>
    <s v="T09"/>
    <s v="TC Bejisa"/>
    <x v="0"/>
    <x v="8"/>
    <n v="1.1000000000000001"/>
    <x v="0"/>
    <s v="Measured"/>
  </r>
  <r>
    <s v="Mahabot et al., 2017"/>
    <s v="T10"/>
    <s v="TC Bejisa"/>
    <x v="0"/>
    <x v="9"/>
    <n v="0.64"/>
    <x v="0"/>
    <s v="Measured"/>
  </r>
  <r>
    <s v="Mahabot et al., 2017"/>
    <s v="T11"/>
    <s v="TC Bejisa"/>
    <x v="0"/>
    <x v="10"/>
    <n v="0.62"/>
    <x v="0"/>
    <s v="Measured"/>
  </r>
  <r>
    <s v="Mahabot et al., 2017"/>
    <s v="T12"/>
    <s v="TC Bejisa"/>
    <x v="0"/>
    <x v="11"/>
    <n v="3.09"/>
    <x v="0"/>
    <s v="Measured"/>
  </r>
  <r>
    <s v="Mahabot et al., 2017"/>
    <s v="T13"/>
    <s v="TC Bejisa"/>
    <x v="0"/>
    <x v="12"/>
    <n v="0.96"/>
    <x v="0"/>
    <s v="Measured"/>
  </r>
  <r>
    <s v="Mahabot et al., 2017"/>
    <s v="T14"/>
    <s v="TC Bejisa"/>
    <x v="0"/>
    <x v="13"/>
    <n v="1.37"/>
    <x v="0"/>
    <s v="Measured"/>
  </r>
  <r>
    <s v="Mahabot et al., 2017"/>
    <s v="T15"/>
    <s v="TC Bejisa"/>
    <x v="0"/>
    <x v="14"/>
    <n v="2"/>
    <x v="0"/>
    <s v="Measured"/>
  </r>
  <r>
    <s v="Mahabot et al., 2017"/>
    <s v="T16"/>
    <s v="TC Bejisa"/>
    <x v="0"/>
    <x v="15"/>
    <n v="1.24"/>
    <x v="0"/>
    <s v="Measured"/>
  </r>
  <r>
    <s v="Mahabot et al., 2017"/>
    <s v="T17"/>
    <s v="TC Bejisa"/>
    <x v="0"/>
    <x v="16"/>
    <n v="1.41"/>
    <x v="0"/>
    <s v="Measured"/>
  </r>
  <r>
    <s v="Mahabot et al., 2017"/>
    <s v="T18"/>
    <s v="TC Bejisa"/>
    <x v="0"/>
    <x v="17"/>
    <n v="1.1100000000000001"/>
    <x v="0"/>
    <s v="Measured"/>
  </r>
  <r>
    <s v="Mahabot et al., 2017"/>
    <s v="T19"/>
    <s v="TC Bejisa"/>
    <x v="0"/>
    <x v="18"/>
    <n v="1.23"/>
    <x v="0"/>
    <s v="Measured"/>
  </r>
  <r>
    <s v="Mahabot et al., 2017"/>
    <s v="T01"/>
    <s v="TC Dumile"/>
    <x v="1"/>
    <x v="19"/>
    <n v="1.69"/>
    <x v="0"/>
    <s v="Measured"/>
  </r>
  <r>
    <s v="Mahabot et al., 2017"/>
    <s v="T02"/>
    <s v="TC Dumile"/>
    <x v="1"/>
    <x v="20"/>
    <n v="1.29"/>
    <x v="0"/>
    <s v="Measured"/>
  </r>
  <r>
    <s v="Mahabot et al., 2017"/>
    <s v="T03"/>
    <s v="TC Dumile"/>
    <x v="1"/>
    <x v="21"/>
    <n v="1.68"/>
    <x v="1"/>
    <s v="Measured"/>
  </r>
  <r>
    <s v="Mahabot et al., 2017"/>
    <s v="T04"/>
    <s v="TC Dumile"/>
    <x v="1"/>
    <x v="22"/>
    <n v="1.44"/>
    <x v="0"/>
    <s v="Measured"/>
  </r>
  <r>
    <s v="Mahabot et al., 2017"/>
    <s v="T05"/>
    <s v="TC Dumile"/>
    <x v="1"/>
    <x v="23"/>
    <n v="2.2000000000000002"/>
    <x v="0"/>
    <s v="Measured"/>
  </r>
  <r>
    <s v="Mahabot et al., 2017"/>
    <s v="T06"/>
    <s v="TC Dumile"/>
    <x v="1"/>
    <x v="24"/>
    <n v="1.62"/>
    <x v="0"/>
    <s v="Measured"/>
  </r>
  <r>
    <s v="Mahabot et al., 2017"/>
    <s v="T07"/>
    <s v="TC Dumile"/>
    <x v="1"/>
    <x v="25"/>
    <n v="0.9"/>
    <x v="0"/>
    <s v="Measured"/>
  </r>
  <r>
    <s v="Mahabot et al., 2017"/>
    <s v="T08"/>
    <s v="TC Dumile"/>
    <x v="1"/>
    <x v="26"/>
    <n v="0.99"/>
    <x v="0"/>
    <s v="Measured"/>
  </r>
  <r>
    <s v="Mahabot et al., 2017"/>
    <s v="T09"/>
    <s v="TC Dumile"/>
    <x v="1"/>
    <x v="27"/>
    <n v="1.1200000000000001"/>
    <x v="0"/>
    <s v="Measured"/>
  </r>
  <r>
    <s v="Mahabot et al., 2017"/>
    <s v="T10"/>
    <s v="TC Dumile"/>
    <x v="1"/>
    <x v="28"/>
    <n v="0.66"/>
    <x v="0"/>
    <s v="Measured"/>
  </r>
  <r>
    <s v="Mahabot et al., 2017"/>
    <s v="T11"/>
    <s v="TC Dumile"/>
    <x v="1"/>
    <x v="29"/>
    <n v="0.57999999999999996"/>
    <x v="0"/>
    <s v="Measured"/>
  </r>
  <r>
    <s v="Mahabot et al., 2017"/>
    <s v="T12"/>
    <s v="TC Dumile"/>
    <x v="1"/>
    <x v="30"/>
    <n v="3.06"/>
    <x v="0"/>
    <s v="Measured"/>
  </r>
  <r>
    <s v="Mahabot et al., 2017"/>
    <s v="T13"/>
    <s v="TC Dumile"/>
    <x v="1"/>
    <x v="31"/>
    <n v="0.93"/>
    <x v="0"/>
    <s v="Measured"/>
  </r>
  <r>
    <s v="Mahabot et al., 2017"/>
    <s v="T14"/>
    <s v="TC Dumile"/>
    <x v="1"/>
    <x v="32"/>
    <n v="1.38"/>
    <x v="0"/>
    <s v="Measured"/>
  </r>
  <r>
    <s v="Mahabot et al., 2017"/>
    <s v="T15"/>
    <s v="TC Dumile"/>
    <x v="1"/>
    <x v="33"/>
    <n v="2"/>
    <x v="0"/>
    <s v="Measured"/>
  </r>
  <r>
    <s v="Mahabot et al., 2017"/>
    <s v="T16"/>
    <s v="TC Dumile"/>
    <x v="1"/>
    <x v="34"/>
    <n v="0.02"/>
    <x v="0"/>
    <s v="Measured"/>
  </r>
  <r>
    <s v="Mahabot et al., 2017"/>
    <s v="T17"/>
    <s v="TC Dumile"/>
    <x v="1"/>
    <x v="35"/>
    <n v="1.34"/>
    <x v="0"/>
    <s v="Measured"/>
  </r>
  <r>
    <s v="Mahabot et al., 2017"/>
    <s v="T18"/>
    <s v="TC Dumile"/>
    <x v="1"/>
    <x v="36"/>
    <n v="1.1499999999999999"/>
    <x v="0"/>
    <s v="Measured"/>
  </r>
  <r>
    <s v="Mahabot et al., 2017"/>
    <s v="T19"/>
    <s v="TC Dumile"/>
    <x v="1"/>
    <x v="37"/>
    <n v="1.19"/>
    <x v="0"/>
    <s v="Measured"/>
  </r>
  <r>
    <s v="Mahabot et al., 2017"/>
    <s v="T01"/>
    <s v="TC Felleng"/>
    <x v="2"/>
    <x v="38"/>
    <n v="1.94"/>
    <x v="0"/>
    <s v="Measured"/>
  </r>
  <r>
    <s v="Mahabot et al., 2017"/>
    <s v="T02"/>
    <s v="TC Felleng"/>
    <x v="2"/>
    <x v="39"/>
    <n v="1.29"/>
    <x v="0"/>
    <s v="Measured"/>
  </r>
  <r>
    <s v="Mahabot et al., 2017"/>
    <s v="T03"/>
    <s v="TC Felleng"/>
    <x v="2"/>
    <x v="40"/>
    <n v="1.29"/>
    <x v="1"/>
    <s v="Measured"/>
  </r>
  <r>
    <s v="Mahabot et al., 2017"/>
    <s v="T04"/>
    <s v="TC Felleng"/>
    <x v="2"/>
    <x v="41"/>
    <n v="1.49"/>
    <x v="0"/>
    <s v="Measured"/>
  </r>
  <r>
    <s v="Mahabot et al., 2017"/>
    <s v="T05"/>
    <s v="TC Felleng"/>
    <x v="2"/>
    <x v="42"/>
    <n v="2.2400000000000002"/>
    <x v="0"/>
    <s v="Measured"/>
  </r>
  <r>
    <s v="Mahabot et al., 2017"/>
    <s v="T06"/>
    <s v="TC Felleng"/>
    <x v="2"/>
    <x v="43"/>
    <n v="1.62"/>
    <x v="0"/>
    <s v="Measured"/>
  </r>
  <r>
    <s v="Mahabot et al., 2017"/>
    <s v="T07"/>
    <s v="TC Felleng"/>
    <x v="2"/>
    <x v="44"/>
    <n v="0.9"/>
    <x v="0"/>
    <s v="Measured"/>
  </r>
  <r>
    <s v="Mahabot et al., 2017"/>
    <s v="T08"/>
    <s v="TC Felleng"/>
    <x v="2"/>
    <x v="45"/>
    <n v="0.95"/>
    <x v="0"/>
    <s v="Measured"/>
  </r>
  <r>
    <s v="Mahabot et al., 2017"/>
    <s v="T09"/>
    <s v="TC Felleng"/>
    <x v="2"/>
    <x v="46"/>
    <n v="1.1000000000000001"/>
    <x v="0"/>
    <s v="Measured"/>
  </r>
  <r>
    <s v="Mahabot et al., 2017"/>
    <s v="T10"/>
    <s v="TC Felleng"/>
    <x v="2"/>
    <x v="47"/>
    <n v="0.64"/>
    <x v="0"/>
    <s v="Measured"/>
  </r>
  <r>
    <s v="Mahabot et al., 2017"/>
    <s v="T11"/>
    <s v="TC Felleng"/>
    <x v="2"/>
    <x v="48"/>
    <n v="0.59"/>
    <x v="0"/>
    <s v="Measured"/>
  </r>
  <r>
    <s v="Mahabot et al., 2017"/>
    <s v="T12"/>
    <s v="TC Felleng"/>
    <x v="2"/>
    <x v="49"/>
    <n v="3.05"/>
    <x v="0"/>
    <s v="Measured"/>
  </r>
  <r>
    <s v="Mahabot et al., 2017"/>
    <s v="T13"/>
    <s v="TC Felleng"/>
    <x v="2"/>
    <x v="47"/>
    <n v="1.01"/>
    <x v="0"/>
    <s v="Measured"/>
  </r>
  <r>
    <s v="Mahabot et al., 2017"/>
    <s v="T14"/>
    <s v="TC Felleng"/>
    <x v="2"/>
    <x v="50"/>
    <n v="1.36"/>
    <x v="0"/>
    <s v="Measured"/>
  </r>
  <r>
    <s v="Mahabot et al., 2017"/>
    <s v="T15"/>
    <s v="TC Felleng"/>
    <x v="2"/>
    <x v="51"/>
    <n v="2.0499999999999998"/>
    <x v="0"/>
    <s v="Measured"/>
  </r>
  <r>
    <s v="Mahabot et al., 2017"/>
    <s v="T16"/>
    <s v="TC Felleng"/>
    <x v="2"/>
    <x v="52"/>
    <n v="1.3"/>
    <x v="0"/>
    <s v="Measured"/>
  </r>
  <r>
    <s v="Mahabot et al., 2017"/>
    <s v="T17"/>
    <s v="TC Felleng"/>
    <x v="2"/>
    <x v="53"/>
    <n v="1.36"/>
    <x v="0"/>
    <s v="Measured"/>
  </r>
  <r>
    <s v="Mahabot et al., 2017"/>
    <s v="T18"/>
    <s v="TC Felleng"/>
    <x v="2"/>
    <x v="54"/>
    <n v="1.1399999999999999"/>
    <x v="0"/>
    <s v="Measured"/>
  </r>
  <r>
    <s v="Mahabot et al., 2017"/>
    <s v="T19"/>
    <s v="TC Felleng"/>
    <x v="2"/>
    <x v="55"/>
    <n v="1.2"/>
    <x v="0"/>
    <s v="Measured"/>
  </r>
  <r>
    <s v="Sherman et al., 2013"/>
    <m/>
    <m/>
    <x v="3"/>
    <x v="56"/>
    <m/>
    <x v="1"/>
    <s v="WWIII Hsig"/>
  </r>
  <r>
    <s v="Wang et al., 2006"/>
    <m/>
    <m/>
    <x v="4"/>
    <x v="57"/>
    <m/>
    <x v="1"/>
    <s v="WWIII Hsig"/>
  </r>
  <r>
    <s v="Wang et al., 2006"/>
    <m/>
    <m/>
    <x v="4"/>
    <x v="58"/>
    <m/>
    <x v="1"/>
    <s v="WWIII Hsig"/>
  </r>
  <r>
    <s v="Wang et al., 2006"/>
    <m/>
    <m/>
    <x v="5"/>
    <x v="59"/>
    <m/>
    <x v="1"/>
    <s v="WWIII Hsig"/>
  </r>
  <r>
    <s v="Wang et al., 2006"/>
    <m/>
    <m/>
    <x v="6"/>
    <x v="60"/>
    <m/>
    <x v="1"/>
    <s v="WWIII Hsig"/>
  </r>
  <r>
    <s v="Sallenger et al., 2006"/>
    <m/>
    <m/>
    <x v="7"/>
    <x v="61"/>
    <m/>
    <x v="1"/>
    <s v="WWIII Hsig"/>
  </r>
  <r>
    <s v="Sallenger et al., 2006"/>
    <m/>
    <m/>
    <x v="8"/>
    <x v="62"/>
    <m/>
    <x v="1"/>
    <s v="WWIII Hsig"/>
  </r>
  <r>
    <s v="Stockdon et al., 2007"/>
    <m/>
    <m/>
    <x v="9"/>
    <x v="63"/>
    <m/>
    <x v="1"/>
    <s v="Measured"/>
  </r>
  <r>
    <s v="Stockdon et al., 2007"/>
    <m/>
    <m/>
    <x v="10"/>
    <x v="64"/>
    <m/>
    <x v="1"/>
    <s v="Measured"/>
  </r>
  <r>
    <m/>
    <m/>
    <m/>
    <x v="11"/>
    <x v="65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694F7-2530-974D-ABE9-3ABF50128D6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5" firstHeaderRow="1" firstDataRow="2" firstDataCol="1"/>
  <pivotFields count="8">
    <pivotField showAll="0"/>
    <pivotField showAll="0"/>
    <pivotField showAll="0"/>
    <pivotField axis="axisRow" showAll="0">
      <items count="13">
        <item x="1"/>
        <item x="2"/>
        <item x="3"/>
        <item x="6"/>
        <item x="0"/>
        <item x="5"/>
        <item x="9"/>
        <item x="10"/>
        <item x="4"/>
        <item x="7"/>
        <item x="8"/>
        <item x="11"/>
        <item t="default"/>
      </items>
    </pivotField>
    <pivotField dataField="1" showAll="0">
      <items count="67">
        <item x="56"/>
        <item x="57"/>
        <item x="58"/>
        <item x="2"/>
        <item x="62"/>
        <item x="40"/>
        <item x="61"/>
        <item x="59"/>
        <item x="64"/>
        <item x="21"/>
        <item x="5"/>
        <item x="63"/>
        <item x="60"/>
        <item x="3"/>
        <item x="43"/>
        <item x="42"/>
        <item x="4"/>
        <item x="11"/>
        <item x="8"/>
        <item x="27"/>
        <item x="49"/>
        <item x="32"/>
        <item x="55"/>
        <item x="46"/>
        <item x="10"/>
        <item x="22"/>
        <item x="18"/>
        <item x="13"/>
        <item x="17"/>
        <item x="29"/>
        <item x="54"/>
        <item x="0"/>
        <item x="33"/>
        <item x="35"/>
        <item x="48"/>
        <item x="31"/>
        <item x="28"/>
        <item x="34"/>
        <item x="25"/>
        <item x="53"/>
        <item x="19"/>
        <item x="37"/>
        <item x="14"/>
        <item x="36"/>
        <item x="12"/>
        <item x="45"/>
        <item x="15"/>
        <item x="52"/>
        <item x="20"/>
        <item x="16"/>
        <item x="51"/>
        <item x="26"/>
        <item x="7"/>
        <item x="9"/>
        <item x="24"/>
        <item x="41"/>
        <item x="47"/>
        <item x="44"/>
        <item x="23"/>
        <item x="50"/>
        <item x="1"/>
        <item x="6"/>
        <item x="30"/>
        <item x="39"/>
        <item x="38"/>
        <item x="65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Volume Change (m3/m)" fld="4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1CE96-05E0-43A7-8003-9D40B7D682D2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C7" firstHeaderRow="1" firstDataRow="2" firstDataCol="1" rowPageCount="1" colPageCount="1"/>
  <pivotFields count="9">
    <pivotField axis="axisPage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">
    <i>
      <x/>
    </i>
    <i>
      <x v="1"/>
    </i>
    <i>
      <x v="2"/>
    </i>
  </rowItems>
  <colFields count="1">
    <field x="3"/>
  </colFields>
  <colItems count="2">
    <i>
      <x/>
    </i>
    <i>
      <x v="1"/>
    </i>
  </colItems>
  <pageFields count="1">
    <pageField fld="0" item="0" hier="-1"/>
  </pageFields>
  <dataFields count="1">
    <dataField name="Average of Volume Change (m3/m)" fld="7" subtotal="average" baseField="5" baseItem="0"/>
  </dataFields>
  <chartFormats count="2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x-engineer.org/wave-energy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796B-C188-9D4B-AD2B-58BE214B7372}">
  <dimension ref="A1:K79"/>
  <sheetViews>
    <sheetView tabSelected="1" topLeftCell="D1" zoomScale="117" workbookViewId="0">
      <pane ySplit="1" topLeftCell="A50" activePane="bottomLeft" state="frozen"/>
      <selection pane="bottomLeft" activeCell="K74" sqref="K74"/>
    </sheetView>
  </sheetViews>
  <sheetFormatPr baseColWidth="10" defaultRowHeight="15" x14ac:dyDescent="0.2"/>
  <cols>
    <col min="1" max="1" width="17.33203125" bestFit="1" customWidth="1"/>
    <col min="2" max="2" width="14" bestFit="1" customWidth="1"/>
    <col min="3" max="3" width="14.6640625" bestFit="1" customWidth="1"/>
    <col min="4" max="4" width="24.5" bestFit="1" customWidth="1"/>
    <col min="5" max="5" width="24.5" customWidth="1"/>
    <col min="6" max="6" width="21.5" bestFit="1" customWidth="1"/>
    <col min="7" max="7" width="24.6640625" bestFit="1" customWidth="1"/>
    <col min="9" max="9" width="14.83203125" bestFit="1" customWidth="1"/>
    <col min="10" max="10" width="25.1640625" bestFit="1" customWidth="1"/>
    <col min="11" max="11" width="23.33203125" customWidth="1"/>
  </cols>
  <sheetData>
    <row r="1" spans="1:11" x14ac:dyDescent="0.2">
      <c r="A1" t="s">
        <v>1</v>
      </c>
      <c r="B1" s="2" t="s">
        <v>25</v>
      </c>
      <c r="C1" s="2" t="s">
        <v>2</v>
      </c>
      <c r="D1" s="2" t="s">
        <v>76</v>
      </c>
      <c r="E1" s="2" t="s">
        <v>97</v>
      </c>
      <c r="F1" s="6" t="s">
        <v>69</v>
      </c>
      <c r="G1" s="2" t="s">
        <v>31</v>
      </c>
      <c r="H1" s="2" t="s">
        <v>72</v>
      </c>
      <c r="I1" s="2" t="s">
        <v>61</v>
      </c>
      <c r="J1" s="2" t="s">
        <v>65</v>
      </c>
      <c r="K1" s="2" t="s">
        <v>77</v>
      </c>
    </row>
    <row r="2" spans="1:11" x14ac:dyDescent="0.2">
      <c r="A2" t="s">
        <v>26</v>
      </c>
      <c r="B2" s="3" t="s">
        <v>52</v>
      </c>
      <c r="C2" s="3" t="s">
        <v>5</v>
      </c>
      <c r="D2" s="3">
        <v>6.41</v>
      </c>
      <c r="E2" s="3"/>
      <c r="F2" s="7">
        <f>(1/8)*1023*9.81*(D2^2)</f>
        <v>51543.121125375008</v>
      </c>
      <c r="G2" s="3">
        <v>-0.54500000000000004</v>
      </c>
      <c r="H2" s="3">
        <v>1.99</v>
      </c>
      <c r="I2" t="s">
        <v>62</v>
      </c>
      <c r="J2" t="s">
        <v>64</v>
      </c>
    </row>
    <row r="3" spans="1:11" x14ac:dyDescent="0.2">
      <c r="A3" t="s">
        <v>26</v>
      </c>
      <c r="B3" s="3" t="s">
        <v>53</v>
      </c>
      <c r="C3" s="3" t="s">
        <v>5</v>
      </c>
      <c r="D3" s="3">
        <v>6.41</v>
      </c>
      <c r="E3" s="3"/>
      <c r="F3" s="7">
        <f t="shared" ref="F3:F23" si="0">(1/8)*1023*9.81*(D3^2)</f>
        <v>51543.121125375008</v>
      </c>
      <c r="G3" s="3">
        <v>4.2320000000000002</v>
      </c>
      <c r="H3" s="3">
        <v>1.37</v>
      </c>
      <c r="I3" t="s">
        <v>62</v>
      </c>
      <c r="J3" t="s">
        <v>64</v>
      </c>
    </row>
    <row r="4" spans="1:11" x14ac:dyDescent="0.2">
      <c r="A4" t="s">
        <v>26</v>
      </c>
      <c r="B4" s="3" t="s">
        <v>55</v>
      </c>
      <c r="C4" s="3" t="s">
        <v>5</v>
      </c>
      <c r="D4" s="3">
        <v>6.41</v>
      </c>
      <c r="E4" s="3"/>
      <c r="F4" s="7">
        <f t="shared" si="0"/>
        <v>51543.121125375008</v>
      </c>
      <c r="G4" s="3">
        <v>-14.891999999999999</v>
      </c>
      <c r="H4" s="3">
        <v>1.4</v>
      </c>
      <c r="I4" t="s">
        <v>62</v>
      </c>
      <c r="J4" t="s">
        <v>64</v>
      </c>
    </row>
    <row r="5" spans="1:11" x14ac:dyDescent="0.2">
      <c r="A5" t="s">
        <v>26</v>
      </c>
      <c r="B5" s="3" t="s">
        <v>56</v>
      </c>
      <c r="C5" s="3" t="s">
        <v>5</v>
      </c>
      <c r="D5" s="3">
        <v>6.41</v>
      </c>
      <c r="E5" s="3"/>
      <c r="F5" s="7">
        <f t="shared" si="0"/>
        <v>51543.121125375008</v>
      </c>
      <c r="G5" s="3">
        <v>-6.883</v>
      </c>
      <c r="H5" s="3">
        <v>2.2799999999999998</v>
      </c>
      <c r="I5" t="s">
        <v>62</v>
      </c>
      <c r="J5" t="s">
        <v>64</v>
      </c>
    </row>
    <row r="6" spans="1:11" x14ac:dyDescent="0.2">
      <c r="A6" t="s">
        <v>26</v>
      </c>
      <c r="B6" s="3" t="s">
        <v>57</v>
      </c>
      <c r="C6" s="3" t="s">
        <v>5</v>
      </c>
      <c r="D6" s="3">
        <v>6.41</v>
      </c>
      <c r="E6" s="3"/>
      <c r="F6" s="7">
        <f t="shared" si="0"/>
        <v>51543.121125375008</v>
      </c>
      <c r="G6" s="3">
        <v>-23.474</v>
      </c>
      <c r="H6" s="3">
        <v>1.77</v>
      </c>
      <c r="I6" t="s">
        <v>62</v>
      </c>
      <c r="J6" t="s">
        <v>64</v>
      </c>
    </row>
    <row r="7" spans="1:11" x14ac:dyDescent="0.2">
      <c r="A7" t="s">
        <v>26</v>
      </c>
      <c r="B7" s="3" t="s">
        <v>58</v>
      </c>
      <c r="C7" s="3" t="s">
        <v>5</v>
      </c>
      <c r="D7" s="3">
        <v>6.41</v>
      </c>
      <c r="E7" s="3"/>
      <c r="F7" s="7">
        <f t="shared" si="0"/>
        <v>51543.121125375008</v>
      </c>
      <c r="G7" s="3">
        <v>4.9790000000000001</v>
      </c>
      <c r="H7" s="3">
        <v>0.95</v>
      </c>
      <c r="I7" t="s">
        <v>62</v>
      </c>
      <c r="J7" t="s">
        <v>64</v>
      </c>
    </row>
    <row r="8" spans="1:11" x14ac:dyDescent="0.2">
      <c r="A8" t="s">
        <v>26</v>
      </c>
      <c r="B8" s="3" t="s">
        <v>59</v>
      </c>
      <c r="C8" s="3" t="s">
        <v>5</v>
      </c>
      <c r="D8" s="3">
        <v>6.41</v>
      </c>
      <c r="E8" s="3"/>
      <c r="F8" s="7">
        <f t="shared" si="0"/>
        <v>51543.121125375008</v>
      </c>
      <c r="G8" s="3">
        <v>1.7509999999999999</v>
      </c>
      <c r="H8" s="3">
        <v>0.97</v>
      </c>
      <c r="I8" t="s">
        <v>62</v>
      </c>
      <c r="J8" t="s">
        <v>64</v>
      </c>
    </row>
    <row r="9" spans="1:11" x14ac:dyDescent="0.2">
      <c r="A9" t="s">
        <v>26</v>
      </c>
      <c r="B9" s="3" t="s">
        <v>60</v>
      </c>
      <c r="C9" s="3" t="s">
        <v>5</v>
      </c>
      <c r="D9" s="3">
        <v>6.41</v>
      </c>
      <c r="E9" s="3"/>
      <c r="F9" s="7">
        <f t="shared" si="0"/>
        <v>51543.121125375008</v>
      </c>
      <c r="G9" s="3">
        <v>-4.3310000000000004</v>
      </c>
      <c r="H9" s="3">
        <v>1.1000000000000001</v>
      </c>
      <c r="I9" t="s">
        <v>62</v>
      </c>
      <c r="J9" t="s">
        <v>64</v>
      </c>
    </row>
    <row r="10" spans="1:11" x14ac:dyDescent="0.2">
      <c r="A10" t="s">
        <v>26</v>
      </c>
      <c r="B10" s="3" t="s">
        <v>7</v>
      </c>
      <c r="C10" s="3" t="s">
        <v>5</v>
      </c>
      <c r="D10" s="3">
        <v>6.41</v>
      </c>
      <c r="E10" s="3"/>
      <c r="F10" s="7">
        <f t="shared" si="0"/>
        <v>51543.121125375008</v>
      </c>
      <c r="G10" s="3">
        <v>1.855</v>
      </c>
      <c r="H10" s="3">
        <v>0.64</v>
      </c>
      <c r="I10" t="s">
        <v>62</v>
      </c>
      <c r="J10" t="s">
        <v>64</v>
      </c>
    </row>
    <row r="11" spans="1:11" x14ac:dyDescent="0.2">
      <c r="A11" t="s">
        <v>26</v>
      </c>
      <c r="B11" s="3" t="s">
        <v>8</v>
      </c>
      <c r="C11" s="3" t="s">
        <v>5</v>
      </c>
      <c r="D11" s="3">
        <v>6.41</v>
      </c>
      <c r="E11" s="3"/>
      <c r="F11" s="7">
        <f t="shared" si="0"/>
        <v>51543.121125375008</v>
      </c>
      <c r="G11" s="3">
        <v>-1.593</v>
      </c>
      <c r="H11" s="3">
        <v>0.62</v>
      </c>
      <c r="I11" t="s">
        <v>62</v>
      </c>
      <c r="J11" t="s">
        <v>64</v>
      </c>
    </row>
    <row r="12" spans="1:11" x14ac:dyDescent="0.2">
      <c r="A12" t="s">
        <v>26</v>
      </c>
      <c r="B12" s="3" t="s">
        <v>9</v>
      </c>
      <c r="C12" s="3" t="s">
        <v>5</v>
      </c>
      <c r="D12" s="3">
        <v>6.41</v>
      </c>
      <c r="E12" s="3"/>
      <c r="F12" s="7">
        <f t="shared" si="0"/>
        <v>51543.121125375008</v>
      </c>
      <c r="G12" s="3">
        <v>-5.4770000000000003</v>
      </c>
      <c r="H12" s="3">
        <v>3.09</v>
      </c>
      <c r="I12" t="s">
        <v>62</v>
      </c>
      <c r="J12" t="s">
        <v>64</v>
      </c>
    </row>
    <row r="13" spans="1:11" x14ac:dyDescent="0.2">
      <c r="A13" t="s">
        <v>26</v>
      </c>
      <c r="B13" s="3" t="s">
        <v>10</v>
      </c>
      <c r="C13" s="3" t="s">
        <v>5</v>
      </c>
      <c r="D13" s="3">
        <v>6.41</v>
      </c>
      <c r="E13" s="3"/>
      <c r="F13" s="7">
        <f t="shared" si="0"/>
        <v>51543.121125375008</v>
      </c>
      <c r="G13" s="3">
        <v>0.92100000000000004</v>
      </c>
      <c r="H13" s="3">
        <v>0.96</v>
      </c>
      <c r="I13" t="s">
        <v>62</v>
      </c>
      <c r="J13" t="s">
        <v>64</v>
      </c>
    </row>
    <row r="14" spans="1:11" x14ac:dyDescent="0.2">
      <c r="A14" t="s">
        <v>26</v>
      </c>
      <c r="B14" s="3" t="s">
        <v>11</v>
      </c>
      <c r="C14" s="3" t="s">
        <v>5</v>
      </c>
      <c r="D14" s="3">
        <v>6.41</v>
      </c>
      <c r="E14" s="3"/>
      <c r="F14" s="7">
        <f t="shared" si="0"/>
        <v>51543.121125375008</v>
      </c>
      <c r="G14" s="3">
        <v>-1.0580000000000001</v>
      </c>
      <c r="H14" s="3">
        <v>1.37</v>
      </c>
      <c r="I14" t="s">
        <v>62</v>
      </c>
      <c r="J14" t="s">
        <v>64</v>
      </c>
    </row>
    <row r="15" spans="1:11" x14ac:dyDescent="0.2">
      <c r="A15" t="s">
        <v>26</v>
      </c>
      <c r="B15" s="3" t="s">
        <v>12</v>
      </c>
      <c r="C15" s="3" t="s">
        <v>5</v>
      </c>
      <c r="D15" s="3">
        <v>6.41</v>
      </c>
      <c r="E15" s="3"/>
      <c r="F15" s="7">
        <f t="shared" si="0"/>
        <v>51543.121125375008</v>
      </c>
      <c r="G15" s="3">
        <v>0.78400000000000003</v>
      </c>
      <c r="H15" s="3">
        <v>2</v>
      </c>
      <c r="I15" t="s">
        <v>62</v>
      </c>
      <c r="J15" t="s">
        <v>64</v>
      </c>
    </row>
    <row r="16" spans="1:11" x14ac:dyDescent="0.2">
      <c r="A16" t="s">
        <v>26</v>
      </c>
      <c r="B16" s="3" t="s">
        <v>13</v>
      </c>
      <c r="C16" s="3" t="s">
        <v>5</v>
      </c>
      <c r="D16" s="3">
        <v>6.41</v>
      </c>
      <c r="E16" s="3"/>
      <c r="F16" s="7">
        <f t="shared" si="0"/>
        <v>51543.121125375008</v>
      </c>
      <c r="G16" s="3">
        <v>0.98299999999999998</v>
      </c>
      <c r="H16" s="3">
        <v>1.24</v>
      </c>
      <c r="I16" t="s">
        <v>62</v>
      </c>
      <c r="J16" t="s">
        <v>64</v>
      </c>
    </row>
    <row r="17" spans="1:11" x14ac:dyDescent="0.2">
      <c r="A17" t="s">
        <v>26</v>
      </c>
      <c r="B17" s="3" t="s">
        <v>14</v>
      </c>
      <c r="C17" s="3" t="s">
        <v>5</v>
      </c>
      <c r="D17" s="3">
        <v>6.41</v>
      </c>
      <c r="E17" s="3"/>
      <c r="F17" s="7">
        <f t="shared" si="0"/>
        <v>51543.121125375008</v>
      </c>
      <c r="G17" s="3">
        <v>1.5429999999999999</v>
      </c>
      <c r="H17" s="3">
        <v>1.41</v>
      </c>
      <c r="I17" t="s">
        <v>62</v>
      </c>
      <c r="J17" t="s">
        <v>64</v>
      </c>
    </row>
    <row r="18" spans="1:11" x14ac:dyDescent="0.2">
      <c r="A18" t="s">
        <v>26</v>
      </c>
      <c r="B18" s="3" t="s">
        <v>15</v>
      </c>
      <c r="C18" s="3" t="s">
        <v>5</v>
      </c>
      <c r="D18" s="3">
        <v>6.41</v>
      </c>
      <c r="E18" s="3"/>
      <c r="F18" s="7">
        <f t="shared" si="0"/>
        <v>51543.121125375008</v>
      </c>
      <c r="G18" s="3">
        <v>-0.95799999999999996</v>
      </c>
      <c r="H18" s="3">
        <v>1.1100000000000001</v>
      </c>
      <c r="I18" t="s">
        <v>62</v>
      </c>
      <c r="J18" t="s">
        <v>64</v>
      </c>
    </row>
    <row r="19" spans="1:11" x14ac:dyDescent="0.2">
      <c r="A19" t="s">
        <v>26</v>
      </c>
      <c r="B19" s="3" t="s">
        <v>16</v>
      </c>
      <c r="C19" s="3" t="s">
        <v>5</v>
      </c>
      <c r="D19" s="3">
        <v>6.41</v>
      </c>
      <c r="E19" s="3"/>
      <c r="F19" s="7">
        <f t="shared" si="0"/>
        <v>51543.121125375008</v>
      </c>
      <c r="G19" s="3">
        <v>-1.294</v>
      </c>
      <c r="H19" s="3">
        <v>1.23</v>
      </c>
      <c r="I19" t="s">
        <v>62</v>
      </c>
      <c r="J19" t="s">
        <v>64</v>
      </c>
    </row>
    <row r="20" spans="1:11" x14ac:dyDescent="0.2">
      <c r="A20" t="s">
        <v>26</v>
      </c>
      <c r="B20" s="3" t="s">
        <v>52</v>
      </c>
      <c r="C20" s="3" t="s">
        <v>3</v>
      </c>
      <c r="D20" s="3">
        <v>4.05</v>
      </c>
      <c r="E20" s="3"/>
      <c r="F20" s="7">
        <f t="shared" si="0"/>
        <v>20576.177634375003</v>
      </c>
      <c r="G20" s="3">
        <v>0.40200000000000002</v>
      </c>
      <c r="H20" s="3">
        <v>1.69</v>
      </c>
      <c r="I20" t="s">
        <v>62</v>
      </c>
      <c r="J20" t="s">
        <v>64</v>
      </c>
      <c r="K20" t="s">
        <v>112</v>
      </c>
    </row>
    <row r="21" spans="1:11" x14ac:dyDescent="0.2">
      <c r="A21" t="s">
        <v>26</v>
      </c>
      <c r="B21" s="3" t="s">
        <v>53</v>
      </c>
      <c r="C21" s="3" t="s">
        <v>3</v>
      </c>
      <c r="D21" s="3">
        <v>4.05</v>
      </c>
      <c r="E21" s="3"/>
      <c r="F21" s="7">
        <f t="shared" si="0"/>
        <v>20576.177634375003</v>
      </c>
      <c r="G21" s="3">
        <v>1.452</v>
      </c>
      <c r="H21" s="3">
        <v>1.29</v>
      </c>
      <c r="I21" t="s">
        <v>62</v>
      </c>
      <c r="J21" t="s">
        <v>64</v>
      </c>
      <c r="K21" t="s">
        <v>112</v>
      </c>
    </row>
    <row r="22" spans="1:11" x14ac:dyDescent="0.2">
      <c r="A22" t="s">
        <v>26</v>
      </c>
      <c r="B22" s="3" t="s">
        <v>55</v>
      </c>
      <c r="C22" s="3" t="s">
        <v>3</v>
      </c>
      <c r="D22" s="3">
        <v>4.05</v>
      </c>
      <c r="E22" s="3"/>
      <c r="F22" s="7">
        <f t="shared" si="0"/>
        <v>20576.177634375003</v>
      </c>
      <c r="G22" s="3">
        <v>-1.556</v>
      </c>
      <c r="H22" s="3">
        <v>1.44</v>
      </c>
      <c r="I22" t="s">
        <v>62</v>
      </c>
      <c r="J22" t="s">
        <v>64</v>
      </c>
      <c r="K22" t="s">
        <v>112</v>
      </c>
    </row>
    <row r="23" spans="1:11" x14ac:dyDescent="0.2">
      <c r="A23" t="s">
        <v>26</v>
      </c>
      <c r="B23" s="3" t="s">
        <v>56</v>
      </c>
      <c r="C23" s="3" t="s">
        <v>3</v>
      </c>
      <c r="D23" s="3">
        <v>4.05</v>
      </c>
      <c r="E23" s="3"/>
      <c r="F23" s="7">
        <f t="shared" si="0"/>
        <v>20576.177634375003</v>
      </c>
      <c r="G23" s="3">
        <v>2.589</v>
      </c>
      <c r="H23" s="3">
        <v>2.2000000000000002</v>
      </c>
      <c r="I23" t="s">
        <v>62</v>
      </c>
      <c r="J23" t="s">
        <v>64</v>
      </c>
      <c r="K23" t="s">
        <v>112</v>
      </c>
    </row>
    <row r="24" spans="1:11" x14ac:dyDescent="0.2">
      <c r="A24" t="s">
        <v>26</v>
      </c>
      <c r="B24" s="3" t="s">
        <v>57</v>
      </c>
      <c r="C24" s="3" t="s">
        <v>3</v>
      </c>
      <c r="D24" s="3">
        <v>4.05</v>
      </c>
      <c r="E24" s="3"/>
      <c r="F24" s="7">
        <f t="shared" ref="F24:F62" si="1">(1/8)*1023*9.81*(D24^2)</f>
        <v>20576.177634375003</v>
      </c>
      <c r="G24" s="3">
        <v>1.917</v>
      </c>
      <c r="H24" s="3">
        <v>1.62</v>
      </c>
      <c r="I24" t="s">
        <v>62</v>
      </c>
      <c r="J24" t="s">
        <v>64</v>
      </c>
      <c r="K24" t="s">
        <v>112</v>
      </c>
    </row>
    <row r="25" spans="1:11" x14ac:dyDescent="0.2">
      <c r="A25" t="s">
        <v>26</v>
      </c>
      <c r="B25" s="3" t="s">
        <v>58</v>
      </c>
      <c r="C25" s="3" t="s">
        <v>3</v>
      </c>
      <c r="D25" s="3">
        <v>4.05</v>
      </c>
      <c r="E25" s="3"/>
      <c r="F25" s="7">
        <f t="shared" si="1"/>
        <v>20576.177634375003</v>
      </c>
      <c r="G25" s="3">
        <v>0.26100000000000001</v>
      </c>
      <c r="H25" s="3">
        <v>0.9</v>
      </c>
      <c r="I25" t="s">
        <v>62</v>
      </c>
      <c r="J25" t="s">
        <v>64</v>
      </c>
      <c r="K25" t="s">
        <v>112</v>
      </c>
    </row>
    <row r="26" spans="1:11" x14ac:dyDescent="0.2">
      <c r="A26" t="s">
        <v>26</v>
      </c>
      <c r="B26" s="3" t="s">
        <v>59</v>
      </c>
      <c r="C26" s="3" t="s">
        <v>3</v>
      </c>
      <c r="D26" s="3">
        <v>4.05</v>
      </c>
      <c r="E26" s="3"/>
      <c r="F26" s="7">
        <f t="shared" si="1"/>
        <v>20576.177634375003</v>
      </c>
      <c r="G26" s="3">
        <v>1.6180000000000001</v>
      </c>
      <c r="H26" s="3">
        <v>0.99</v>
      </c>
      <c r="I26" t="s">
        <v>62</v>
      </c>
      <c r="J26" t="s">
        <v>64</v>
      </c>
      <c r="K26" t="s">
        <v>112</v>
      </c>
    </row>
    <row r="27" spans="1:11" x14ac:dyDescent="0.2">
      <c r="A27" t="s">
        <v>26</v>
      </c>
      <c r="B27" s="3" t="s">
        <v>60</v>
      </c>
      <c r="C27" s="3" t="s">
        <v>3</v>
      </c>
      <c r="D27" s="3">
        <v>4.05</v>
      </c>
      <c r="E27" s="3"/>
      <c r="F27" s="7">
        <f t="shared" si="1"/>
        <v>20576.177634375003</v>
      </c>
      <c r="G27" s="3">
        <v>-3.9750000000000001</v>
      </c>
      <c r="H27" s="3">
        <v>1.1200000000000001</v>
      </c>
      <c r="I27" t="s">
        <v>62</v>
      </c>
      <c r="J27" t="s">
        <v>64</v>
      </c>
      <c r="K27" t="s">
        <v>112</v>
      </c>
    </row>
    <row r="28" spans="1:11" x14ac:dyDescent="0.2">
      <c r="A28" t="s">
        <v>26</v>
      </c>
      <c r="B28" s="3" t="s">
        <v>7</v>
      </c>
      <c r="C28" s="3" t="s">
        <v>3</v>
      </c>
      <c r="D28" s="3">
        <v>4.05</v>
      </c>
      <c r="E28" s="3"/>
      <c r="F28" s="7">
        <f t="shared" si="1"/>
        <v>20576.177634375003</v>
      </c>
      <c r="G28" s="3">
        <v>-0.05</v>
      </c>
      <c r="H28" s="3">
        <v>0.66</v>
      </c>
      <c r="I28" t="s">
        <v>62</v>
      </c>
      <c r="J28" t="s">
        <v>64</v>
      </c>
      <c r="K28" t="s">
        <v>112</v>
      </c>
    </row>
    <row r="29" spans="1:11" x14ac:dyDescent="0.2">
      <c r="A29" t="s">
        <v>26</v>
      </c>
      <c r="B29" s="3" t="s">
        <v>8</v>
      </c>
      <c r="C29" s="3" t="s">
        <v>3</v>
      </c>
      <c r="D29" s="3">
        <v>4.05</v>
      </c>
      <c r="E29" s="3"/>
      <c r="F29" s="7">
        <f t="shared" si="1"/>
        <v>20576.177634375003</v>
      </c>
      <c r="G29" s="3">
        <v>-0.84599999999999997</v>
      </c>
      <c r="H29" s="3">
        <v>0.57999999999999996</v>
      </c>
      <c r="I29" t="s">
        <v>62</v>
      </c>
      <c r="J29" t="s">
        <v>64</v>
      </c>
      <c r="K29" t="s">
        <v>112</v>
      </c>
    </row>
    <row r="30" spans="1:11" x14ac:dyDescent="0.2">
      <c r="A30" t="s">
        <v>26</v>
      </c>
      <c r="B30" s="3" t="s">
        <v>9</v>
      </c>
      <c r="C30" s="3" t="s">
        <v>3</v>
      </c>
      <c r="D30" s="3">
        <v>4.05</v>
      </c>
      <c r="E30" s="3"/>
      <c r="F30" s="7">
        <f t="shared" si="1"/>
        <v>20576.177634375003</v>
      </c>
      <c r="G30" s="3">
        <v>5.4770000000000003</v>
      </c>
      <c r="H30" s="3">
        <v>3.06</v>
      </c>
      <c r="I30" t="s">
        <v>62</v>
      </c>
      <c r="J30" t="s">
        <v>64</v>
      </c>
      <c r="K30" t="s">
        <v>112</v>
      </c>
    </row>
    <row r="31" spans="1:11" x14ac:dyDescent="0.2">
      <c r="A31" t="s">
        <v>26</v>
      </c>
      <c r="B31" s="3" t="s">
        <v>10</v>
      </c>
      <c r="C31" s="3" t="s">
        <v>3</v>
      </c>
      <c r="D31" s="3">
        <v>4.05</v>
      </c>
      <c r="E31" s="3"/>
      <c r="F31" s="7">
        <f t="shared" si="1"/>
        <v>20576.177634375003</v>
      </c>
      <c r="G31" s="3">
        <v>-0.311</v>
      </c>
      <c r="H31" s="3">
        <v>0.93</v>
      </c>
      <c r="I31" t="s">
        <v>62</v>
      </c>
      <c r="J31" t="s">
        <v>64</v>
      </c>
      <c r="K31" t="s">
        <v>112</v>
      </c>
    </row>
    <row r="32" spans="1:11" x14ac:dyDescent="0.2">
      <c r="A32" t="s">
        <v>26</v>
      </c>
      <c r="B32" s="3" t="s">
        <v>11</v>
      </c>
      <c r="C32" s="3" t="s">
        <v>3</v>
      </c>
      <c r="D32" s="3">
        <v>4.05</v>
      </c>
      <c r="E32" s="3"/>
      <c r="F32" s="7">
        <f t="shared" si="1"/>
        <v>20576.177634375003</v>
      </c>
      <c r="G32" s="3">
        <v>-2.7130000000000001</v>
      </c>
      <c r="H32" s="3">
        <v>1.38</v>
      </c>
      <c r="I32" t="s">
        <v>62</v>
      </c>
      <c r="J32" t="s">
        <v>64</v>
      </c>
      <c r="K32" t="s">
        <v>112</v>
      </c>
    </row>
    <row r="33" spans="1:11" x14ac:dyDescent="0.2">
      <c r="A33" t="s">
        <v>26</v>
      </c>
      <c r="B33" s="3" t="s">
        <v>12</v>
      </c>
      <c r="C33" s="3" t="s">
        <v>3</v>
      </c>
      <c r="D33" s="3">
        <v>4.05</v>
      </c>
      <c r="E33" s="3"/>
      <c r="F33" s="7">
        <f t="shared" si="1"/>
        <v>20576.177634375003</v>
      </c>
      <c r="G33" s="3">
        <v>-0.44800000000000001</v>
      </c>
      <c r="H33" s="3">
        <v>2</v>
      </c>
      <c r="I33" t="s">
        <v>62</v>
      </c>
      <c r="J33" t="s">
        <v>64</v>
      </c>
      <c r="K33" t="s">
        <v>112</v>
      </c>
    </row>
    <row r="34" spans="1:11" x14ac:dyDescent="0.2">
      <c r="A34" t="s">
        <v>26</v>
      </c>
      <c r="B34" s="3" t="s">
        <v>13</v>
      </c>
      <c r="C34" s="3" t="s">
        <v>3</v>
      </c>
      <c r="D34" s="3">
        <v>4.05</v>
      </c>
      <c r="E34" s="3"/>
      <c r="F34" s="7">
        <f t="shared" si="1"/>
        <v>20576.177634375003</v>
      </c>
      <c r="G34" s="3">
        <v>-2.5000000000000001E-2</v>
      </c>
      <c r="H34" s="3">
        <v>0.02</v>
      </c>
      <c r="I34" t="s">
        <v>62</v>
      </c>
      <c r="J34" t="s">
        <v>64</v>
      </c>
      <c r="K34" t="s">
        <v>112</v>
      </c>
    </row>
    <row r="35" spans="1:11" x14ac:dyDescent="0.2">
      <c r="A35" t="s">
        <v>26</v>
      </c>
      <c r="B35" s="3" t="s">
        <v>14</v>
      </c>
      <c r="C35" s="3" t="s">
        <v>3</v>
      </c>
      <c r="D35" s="3">
        <v>4.05</v>
      </c>
      <c r="E35" s="3"/>
      <c r="F35" s="7">
        <f t="shared" si="1"/>
        <v>20576.177634375003</v>
      </c>
      <c r="G35" s="3">
        <v>-0.436</v>
      </c>
      <c r="H35" s="3">
        <v>1.34</v>
      </c>
      <c r="I35" t="s">
        <v>62</v>
      </c>
      <c r="J35" t="s">
        <v>64</v>
      </c>
      <c r="K35" t="s">
        <v>112</v>
      </c>
    </row>
    <row r="36" spans="1:11" x14ac:dyDescent="0.2">
      <c r="A36" t="s">
        <v>26</v>
      </c>
      <c r="B36" s="3" t="s">
        <v>15</v>
      </c>
      <c r="C36" s="3" t="s">
        <v>3</v>
      </c>
      <c r="D36" s="3">
        <v>4.05</v>
      </c>
      <c r="E36" s="3"/>
      <c r="F36" s="7">
        <f t="shared" si="1"/>
        <v>20576.177634375003</v>
      </c>
      <c r="G36" s="3">
        <v>0.82099999999999995</v>
      </c>
      <c r="H36" s="3">
        <v>1.1499999999999999</v>
      </c>
      <c r="I36" t="s">
        <v>62</v>
      </c>
      <c r="J36" t="s">
        <v>64</v>
      </c>
      <c r="K36" t="s">
        <v>112</v>
      </c>
    </row>
    <row r="37" spans="1:11" x14ac:dyDescent="0.2">
      <c r="A37" t="s">
        <v>26</v>
      </c>
      <c r="B37" s="3" t="s">
        <v>16</v>
      </c>
      <c r="C37" s="3" t="s">
        <v>3</v>
      </c>
      <c r="D37" s="3">
        <v>4.05</v>
      </c>
      <c r="E37" s="3"/>
      <c r="F37" s="7">
        <f t="shared" si="1"/>
        <v>20576.177634375003</v>
      </c>
      <c r="G37" s="3">
        <v>0.74099999999999999</v>
      </c>
      <c r="H37" s="3">
        <v>1.19</v>
      </c>
      <c r="I37" t="s">
        <v>62</v>
      </c>
      <c r="J37" t="s">
        <v>64</v>
      </c>
      <c r="K37" t="s">
        <v>112</v>
      </c>
    </row>
    <row r="38" spans="1:11" x14ac:dyDescent="0.2">
      <c r="A38" t="s">
        <v>26</v>
      </c>
      <c r="B38" s="3" t="s">
        <v>52</v>
      </c>
      <c r="C38" s="3" t="s">
        <v>4</v>
      </c>
      <c r="D38" s="3">
        <v>4.51</v>
      </c>
      <c r="E38" s="3"/>
      <c r="F38" s="7">
        <f t="shared" si="1"/>
        <v>25515.714720375003</v>
      </c>
      <c r="G38" s="3">
        <v>10.696</v>
      </c>
      <c r="H38" s="3">
        <v>1.94</v>
      </c>
      <c r="I38" t="s">
        <v>62</v>
      </c>
      <c r="J38" t="s">
        <v>64</v>
      </c>
      <c r="K38" t="s">
        <v>112</v>
      </c>
    </row>
    <row r="39" spans="1:11" x14ac:dyDescent="0.2">
      <c r="A39" t="s">
        <v>26</v>
      </c>
      <c r="B39" s="3" t="s">
        <v>53</v>
      </c>
      <c r="C39" s="3" t="s">
        <v>4</v>
      </c>
      <c r="D39" s="3">
        <v>4.51</v>
      </c>
      <c r="E39" s="3"/>
      <c r="F39" s="7">
        <f t="shared" si="1"/>
        <v>25515.714720375003</v>
      </c>
      <c r="G39" s="3">
        <v>5.5430000000000001</v>
      </c>
      <c r="H39" s="3">
        <v>1.29</v>
      </c>
      <c r="I39" t="s">
        <v>62</v>
      </c>
      <c r="J39" t="s">
        <v>64</v>
      </c>
      <c r="K39" t="s">
        <v>112</v>
      </c>
    </row>
    <row r="40" spans="1:11" x14ac:dyDescent="0.2">
      <c r="A40" t="s">
        <v>26</v>
      </c>
      <c r="B40" s="3" t="s">
        <v>55</v>
      </c>
      <c r="C40" s="3" t="s">
        <v>4</v>
      </c>
      <c r="D40" s="3">
        <v>4.51</v>
      </c>
      <c r="E40" s="3"/>
      <c r="F40" s="7">
        <f t="shared" si="1"/>
        <v>25515.714720375003</v>
      </c>
      <c r="G40" s="3">
        <v>1.9910000000000001</v>
      </c>
      <c r="H40" s="3">
        <v>1.49</v>
      </c>
      <c r="I40" t="s">
        <v>62</v>
      </c>
      <c r="J40" t="s">
        <v>64</v>
      </c>
      <c r="K40" t="s">
        <v>112</v>
      </c>
    </row>
    <row r="41" spans="1:11" x14ac:dyDescent="0.2">
      <c r="A41" t="s">
        <v>26</v>
      </c>
      <c r="B41" s="3" t="s">
        <v>56</v>
      </c>
      <c r="C41" s="3" t="s">
        <v>4</v>
      </c>
      <c r="D41" s="3">
        <v>4.51</v>
      </c>
      <c r="E41" s="3"/>
      <c r="F41" s="7">
        <f t="shared" si="1"/>
        <v>25515.714720375003</v>
      </c>
      <c r="G41" s="3">
        <v>-8.4060000000000006</v>
      </c>
      <c r="H41" s="3">
        <v>2.2400000000000002</v>
      </c>
      <c r="I41" t="s">
        <v>62</v>
      </c>
      <c r="J41" t="s">
        <v>64</v>
      </c>
      <c r="K41" t="s">
        <v>112</v>
      </c>
    </row>
    <row r="42" spans="1:11" x14ac:dyDescent="0.2">
      <c r="A42" t="s">
        <v>26</v>
      </c>
      <c r="B42" s="3" t="s">
        <v>57</v>
      </c>
      <c r="C42" s="3" t="s">
        <v>4</v>
      </c>
      <c r="D42" s="3">
        <v>4.51</v>
      </c>
      <c r="E42" s="3"/>
      <c r="F42" s="7">
        <f t="shared" si="1"/>
        <v>25515.714720375003</v>
      </c>
      <c r="G42" s="3">
        <v>-10.941000000000001</v>
      </c>
      <c r="H42" s="3">
        <v>1.62</v>
      </c>
      <c r="I42" t="s">
        <v>62</v>
      </c>
      <c r="J42" t="s">
        <v>64</v>
      </c>
      <c r="K42" t="s">
        <v>112</v>
      </c>
    </row>
    <row r="43" spans="1:11" x14ac:dyDescent="0.2">
      <c r="A43" t="s">
        <v>26</v>
      </c>
      <c r="B43" s="3" t="s">
        <v>58</v>
      </c>
      <c r="C43" s="3" t="s">
        <v>4</v>
      </c>
      <c r="D43" s="3">
        <v>4.51</v>
      </c>
      <c r="E43" s="3"/>
      <c r="F43" s="7">
        <f t="shared" si="1"/>
        <v>25515.714720375003</v>
      </c>
      <c r="G43" s="3">
        <v>2.3839999999999999</v>
      </c>
      <c r="H43" s="3">
        <v>0.9</v>
      </c>
      <c r="I43" t="s">
        <v>62</v>
      </c>
      <c r="J43" t="s">
        <v>64</v>
      </c>
      <c r="K43" t="s">
        <v>112</v>
      </c>
    </row>
    <row r="44" spans="1:11" x14ac:dyDescent="0.2">
      <c r="A44" t="s">
        <v>26</v>
      </c>
      <c r="B44" s="3" t="s">
        <v>59</v>
      </c>
      <c r="C44" s="3" t="s">
        <v>4</v>
      </c>
      <c r="D44" s="3">
        <v>4.51</v>
      </c>
      <c r="E44" s="3"/>
      <c r="F44" s="7">
        <f t="shared" si="1"/>
        <v>25515.714720375003</v>
      </c>
      <c r="G44" s="3">
        <v>0.94599999999999995</v>
      </c>
      <c r="H44" s="3">
        <v>0.95</v>
      </c>
      <c r="I44" t="s">
        <v>62</v>
      </c>
      <c r="J44" t="s">
        <v>64</v>
      </c>
      <c r="K44" t="s">
        <v>112</v>
      </c>
    </row>
    <row r="45" spans="1:11" x14ac:dyDescent="0.2">
      <c r="A45" t="s">
        <v>26</v>
      </c>
      <c r="B45" s="3" t="s">
        <v>60</v>
      </c>
      <c r="C45" s="3" t="s">
        <v>4</v>
      </c>
      <c r="D45" s="3">
        <v>4.51</v>
      </c>
      <c r="E45" s="3"/>
      <c r="F45" s="7">
        <f t="shared" si="1"/>
        <v>25515.714720375003</v>
      </c>
      <c r="G45" s="3">
        <v>-2.4729999999999999</v>
      </c>
      <c r="H45" s="3">
        <v>1.1000000000000001</v>
      </c>
      <c r="I45" t="s">
        <v>62</v>
      </c>
      <c r="J45" t="s">
        <v>64</v>
      </c>
      <c r="K45" t="s">
        <v>112</v>
      </c>
    </row>
    <row r="46" spans="1:11" x14ac:dyDescent="0.2">
      <c r="A46" t="s">
        <v>26</v>
      </c>
      <c r="B46" s="3" t="s">
        <v>7</v>
      </c>
      <c r="C46" s="3" t="s">
        <v>4</v>
      </c>
      <c r="D46" s="3">
        <v>4.51</v>
      </c>
      <c r="E46" s="3"/>
      <c r="F46" s="7">
        <f t="shared" si="1"/>
        <v>25515.714720375003</v>
      </c>
      <c r="G46" s="3">
        <v>2.29</v>
      </c>
      <c r="H46" s="3">
        <v>0.64</v>
      </c>
      <c r="I46" t="s">
        <v>62</v>
      </c>
      <c r="J46" t="s">
        <v>64</v>
      </c>
      <c r="K46" t="s">
        <v>112</v>
      </c>
    </row>
    <row r="47" spans="1:11" x14ac:dyDescent="0.2">
      <c r="A47" t="s">
        <v>26</v>
      </c>
      <c r="B47" s="3" t="s">
        <v>8</v>
      </c>
      <c r="C47" s="3" t="s">
        <v>4</v>
      </c>
      <c r="D47" s="3">
        <v>4.51</v>
      </c>
      <c r="E47" s="3"/>
      <c r="F47" s="7">
        <f t="shared" si="1"/>
        <v>25515.714720375003</v>
      </c>
      <c r="G47" s="3">
        <v>-0.34899999999999998</v>
      </c>
      <c r="H47" s="3">
        <v>0.59</v>
      </c>
      <c r="I47" t="s">
        <v>62</v>
      </c>
      <c r="J47" t="s">
        <v>64</v>
      </c>
      <c r="K47" t="s">
        <v>112</v>
      </c>
    </row>
    <row r="48" spans="1:11" x14ac:dyDescent="0.2">
      <c r="A48" t="s">
        <v>26</v>
      </c>
      <c r="B48" s="3" t="s">
        <v>9</v>
      </c>
      <c r="C48" s="3" t="s">
        <v>4</v>
      </c>
      <c r="D48" s="3">
        <v>4.51</v>
      </c>
      <c r="E48" s="3"/>
      <c r="F48" s="7">
        <f t="shared" si="1"/>
        <v>25515.714720375003</v>
      </c>
      <c r="G48" s="3">
        <v>-3.298</v>
      </c>
      <c r="H48" s="3">
        <v>3.05</v>
      </c>
      <c r="I48" t="s">
        <v>62</v>
      </c>
      <c r="J48" t="s">
        <v>64</v>
      </c>
      <c r="K48" t="s">
        <v>112</v>
      </c>
    </row>
    <row r="49" spans="1:11" x14ac:dyDescent="0.2">
      <c r="A49" t="s">
        <v>26</v>
      </c>
      <c r="B49" s="3" t="s">
        <v>10</v>
      </c>
      <c r="C49" s="3" t="s">
        <v>4</v>
      </c>
      <c r="D49" s="3">
        <v>4.51</v>
      </c>
      <c r="E49" s="3"/>
      <c r="F49" s="7">
        <f t="shared" si="1"/>
        <v>25515.714720375003</v>
      </c>
      <c r="G49" s="3">
        <v>2.29</v>
      </c>
      <c r="H49" s="3">
        <v>1.01</v>
      </c>
      <c r="I49" t="s">
        <v>62</v>
      </c>
      <c r="J49" t="s">
        <v>64</v>
      </c>
      <c r="K49" t="s">
        <v>112</v>
      </c>
    </row>
    <row r="50" spans="1:11" x14ac:dyDescent="0.2">
      <c r="A50" t="s">
        <v>26</v>
      </c>
      <c r="B50" s="3" t="s">
        <v>11</v>
      </c>
      <c r="C50" s="3" t="s">
        <v>4</v>
      </c>
      <c r="D50" s="3">
        <v>4.51</v>
      </c>
      <c r="E50" s="3"/>
      <c r="F50" s="7">
        <f t="shared" si="1"/>
        <v>25515.714720375003</v>
      </c>
      <c r="G50" s="3">
        <v>2.8130000000000002</v>
      </c>
      <c r="H50" s="3">
        <v>1.36</v>
      </c>
      <c r="I50" t="s">
        <v>62</v>
      </c>
      <c r="J50" t="s">
        <v>64</v>
      </c>
      <c r="K50" t="s">
        <v>112</v>
      </c>
    </row>
    <row r="51" spans="1:11" x14ac:dyDescent="0.2">
      <c r="A51" t="s">
        <v>26</v>
      </c>
      <c r="B51" s="3" t="s">
        <v>12</v>
      </c>
      <c r="C51" s="3" t="s">
        <v>4</v>
      </c>
      <c r="D51" s="3">
        <v>4.51</v>
      </c>
      <c r="E51" s="3"/>
      <c r="F51" s="7">
        <f t="shared" si="1"/>
        <v>25515.714720375003</v>
      </c>
      <c r="G51" s="3">
        <v>1.581</v>
      </c>
      <c r="H51" s="3">
        <v>2.0499999999999998</v>
      </c>
      <c r="I51" t="s">
        <v>62</v>
      </c>
      <c r="J51" t="s">
        <v>64</v>
      </c>
      <c r="K51" t="s">
        <v>112</v>
      </c>
    </row>
    <row r="52" spans="1:11" x14ac:dyDescent="0.2">
      <c r="A52" t="s">
        <v>26</v>
      </c>
      <c r="B52" s="3" t="s">
        <v>13</v>
      </c>
      <c r="C52" s="3" t="s">
        <v>4</v>
      </c>
      <c r="D52" s="3">
        <v>4.51</v>
      </c>
      <c r="E52" s="3"/>
      <c r="F52" s="7">
        <f t="shared" si="1"/>
        <v>25515.714720375003</v>
      </c>
      <c r="G52" s="3">
        <v>1.369</v>
      </c>
      <c r="H52" s="3">
        <v>1.3</v>
      </c>
      <c r="I52" t="s">
        <v>62</v>
      </c>
      <c r="J52" t="s">
        <v>64</v>
      </c>
      <c r="K52" t="s">
        <v>112</v>
      </c>
    </row>
    <row r="53" spans="1:11" x14ac:dyDescent="0.2">
      <c r="A53" t="s">
        <v>26</v>
      </c>
      <c r="B53" s="3" t="s">
        <v>14</v>
      </c>
      <c r="C53" s="3" t="s">
        <v>4</v>
      </c>
      <c r="D53" s="3">
        <v>4.51</v>
      </c>
      <c r="E53" s="3"/>
      <c r="F53" s="7">
        <f t="shared" si="1"/>
        <v>25515.714720375003</v>
      </c>
      <c r="G53" s="3">
        <v>0.29899999999999999</v>
      </c>
      <c r="H53" s="3">
        <v>1.36</v>
      </c>
      <c r="I53" t="s">
        <v>62</v>
      </c>
      <c r="J53" t="s">
        <v>64</v>
      </c>
      <c r="K53" t="s">
        <v>112</v>
      </c>
    </row>
    <row r="54" spans="1:11" x14ac:dyDescent="0.2">
      <c r="A54" t="s">
        <v>26</v>
      </c>
      <c r="B54" s="3" t="s">
        <v>15</v>
      </c>
      <c r="C54" s="3" t="s">
        <v>4</v>
      </c>
      <c r="D54" s="3">
        <v>4.51</v>
      </c>
      <c r="E54" s="3"/>
      <c r="F54" s="7">
        <f t="shared" si="1"/>
        <v>25515.714720375003</v>
      </c>
      <c r="G54" s="3">
        <v>-0.73399999999999999</v>
      </c>
      <c r="H54" s="3">
        <v>1.1399999999999999</v>
      </c>
      <c r="I54" t="s">
        <v>62</v>
      </c>
      <c r="J54" t="s">
        <v>64</v>
      </c>
      <c r="K54" t="s">
        <v>112</v>
      </c>
    </row>
    <row r="55" spans="1:11" x14ac:dyDescent="0.2">
      <c r="A55" t="s">
        <v>26</v>
      </c>
      <c r="B55" s="3" t="s">
        <v>16</v>
      </c>
      <c r="C55" s="3" t="s">
        <v>4</v>
      </c>
      <c r="D55" s="3">
        <v>4.51</v>
      </c>
      <c r="E55" s="3"/>
      <c r="F55" s="7">
        <f t="shared" si="1"/>
        <v>25515.714720375003</v>
      </c>
      <c r="G55" s="3">
        <v>-2.4769999999999999</v>
      </c>
      <c r="H55" s="3">
        <v>1.2</v>
      </c>
      <c r="I55" t="s">
        <v>62</v>
      </c>
      <c r="J55" t="s">
        <v>64</v>
      </c>
      <c r="K55" t="s">
        <v>112</v>
      </c>
    </row>
    <row r="56" spans="1:11" x14ac:dyDescent="0.2">
      <c r="A56" t="s">
        <v>68</v>
      </c>
      <c r="C56" s="3" t="s">
        <v>111</v>
      </c>
      <c r="D56" s="3">
        <v>5.8</v>
      </c>
      <c r="E56" s="3"/>
      <c r="F56" s="7">
        <f t="shared" si="1"/>
        <v>42199.824150000008</v>
      </c>
      <c r="G56" s="3">
        <v>-3</v>
      </c>
      <c r="I56" t="s">
        <v>62</v>
      </c>
      <c r="J56" t="s">
        <v>64</v>
      </c>
    </row>
    <row r="57" spans="1:11" x14ac:dyDescent="0.2">
      <c r="A57" t="s">
        <v>26</v>
      </c>
      <c r="B57" s="3" t="s">
        <v>54</v>
      </c>
      <c r="C57" s="3" t="s">
        <v>5</v>
      </c>
      <c r="D57" s="3">
        <v>6.41</v>
      </c>
      <c r="E57" s="3"/>
      <c r="F57" s="7">
        <f t="shared" si="1"/>
        <v>51543.121125375008</v>
      </c>
      <c r="G57" s="3">
        <v>-42.551000000000002</v>
      </c>
      <c r="H57" s="3">
        <v>1.65</v>
      </c>
      <c r="I57" t="s">
        <v>46</v>
      </c>
      <c r="J57" t="s">
        <v>64</v>
      </c>
    </row>
    <row r="58" spans="1:11" x14ac:dyDescent="0.2">
      <c r="A58" t="s">
        <v>26</v>
      </c>
      <c r="B58" s="3" t="s">
        <v>54</v>
      </c>
      <c r="C58" s="3" t="s">
        <v>3</v>
      </c>
      <c r="D58" s="3">
        <v>4.05</v>
      </c>
      <c r="E58" s="3"/>
      <c r="F58" s="7">
        <f t="shared" si="1"/>
        <v>20576.177634375003</v>
      </c>
      <c r="G58" s="3">
        <v>-24.196000000000002</v>
      </c>
      <c r="H58" s="3">
        <v>1.68</v>
      </c>
      <c r="I58" t="s">
        <v>46</v>
      </c>
      <c r="J58" t="s">
        <v>64</v>
      </c>
      <c r="K58" t="s">
        <v>112</v>
      </c>
    </row>
    <row r="59" spans="1:11" x14ac:dyDescent="0.2">
      <c r="A59" t="s">
        <v>26</v>
      </c>
      <c r="B59" s="3" t="s">
        <v>54</v>
      </c>
      <c r="C59" s="3" t="s">
        <v>4</v>
      </c>
      <c r="D59" s="3">
        <v>4.51</v>
      </c>
      <c r="E59" s="3"/>
      <c r="F59" s="7">
        <f t="shared" si="1"/>
        <v>25515.714720375003</v>
      </c>
      <c r="G59" s="3">
        <v>-38.716999999999999</v>
      </c>
      <c r="H59" s="3">
        <v>1.29</v>
      </c>
      <c r="I59" t="s">
        <v>46</v>
      </c>
      <c r="J59" t="s">
        <v>64</v>
      </c>
      <c r="K59" t="s">
        <v>112</v>
      </c>
    </row>
    <row r="60" spans="1:11" x14ac:dyDescent="0.2">
      <c r="A60" t="s">
        <v>32</v>
      </c>
      <c r="B60" s="3"/>
      <c r="C60" s="3" t="s">
        <v>108</v>
      </c>
      <c r="D60" s="3">
        <v>2.9581009525238171</v>
      </c>
      <c r="E60" s="3">
        <v>0.41146210338927242</v>
      </c>
      <c r="F60" s="7">
        <f t="shared" si="1"/>
        <v>10976.923478049248</v>
      </c>
      <c r="G60" s="3">
        <v>-100</v>
      </c>
      <c r="H60" s="3"/>
      <c r="I60" t="s">
        <v>46</v>
      </c>
      <c r="J60" t="s">
        <v>63</v>
      </c>
      <c r="K60" t="s">
        <v>99</v>
      </c>
    </row>
    <row r="61" spans="1:11" x14ac:dyDescent="0.2">
      <c r="A61" t="s">
        <v>35</v>
      </c>
      <c r="B61" s="3"/>
      <c r="C61" s="3" t="s">
        <v>110</v>
      </c>
      <c r="D61" s="3">
        <v>8.73</v>
      </c>
      <c r="E61" s="3"/>
      <c r="F61" s="7">
        <f t="shared" si="1"/>
        <v>95605.558203375011</v>
      </c>
      <c r="G61" s="3">
        <v>-23</v>
      </c>
      <c r="H61" s="3"/>
      <c r="I61" t="s">
        <v>46</v>
      </c>
      <c r="J61" t="s">
        <v>64</v>
      </c>
    </row>
    <row r="62" spans="1:11" x14ac:dyDescent="0.2">
      <c r="A62" t="s">
        <v>35</v>
      </c>
      <c r="B62" s="3"/>
      <c r="C62" s="3" t="s">
        <v>110</v>
      </c>
      <c r="D62" s="3">
        <v>9.3000000000000007</v>
      </c>
      <c r="E62" s="3"/>
      <c r="F62" s="7">
        <f t="shared" si="1"/>
        <v>108497.70483750002</v>
      </c>
      <c r="G62" s="3">
        <v>-30</v>
      </c>
      <c r="H62" s="3"/>
      <c r="I62" t="s">
        <v>46</v>
      </c>
      <c r="J62" t="s">
        <v>64</v>
      </c>
    </row>
    <row r="63" spans="1:11" x14ac:dyDescent="0.2">
      <c r="A63" t="s">
        <v>73</v>
      </c>
      <c r="C63" s="3" t="s">
        <v>109</v>
      </c>
      <c r="D63">
        <f>SQRT((8*F63)/(1023*9.81))</f>
        <v>2.8234017070157273</v>
      </c>
      <c r="F63" s="7">
        <v>10000</v>
      </c>
      <c r="G63" s="3">
        <v>-25</v>
      </c>
      <c r="I63" t="s">
        <v>46</v>
      </c>
      <c r="J63" t="s">
        <v>64</v>
      </c>
      <c r="K63" t="s">
        <v>107</v>
      </c>
    </row>
    <row r="64" spans="1:11" x14ac:dyDescent="0.2">
      <c r="A64" t="s">
        <v>73</v>
      </c>
      <c r="C64" s="3" t="s">
        <v>109</v>
      </c>
      <c r="D64">
        <f>SQRT((8*F64)/(1023*9.81))</f>
        <v>2.8234017070157273</v>
      </c>
      <c r="F64" s="7">
        <v>10000</v>
      </c>
      <c r="G64" s="3">
        <v>-5</v>
      </c>
      <c r="I64" t="s">
        <v>62</v>
      </c>
      <c r="J64" t="s">
        <v>64</v>
      </c>
      <c r="K64" t="s">
        <v>107</v>
      </c>
    </row>
    <row r="65" spans="1:11" ht="13" customHeight="1" x14ac:dyDescent="0.2">
      <c r="A65" t="s">
        <v>74</v>
      </c>
      <c r="B65" t="s">
        <v>75</v>
      </c>
      <c r="C65" t="s">
        <v>78</v>
      </c>
      <c r="D65">
        <v>17.600000000000001</v>
      </c>
      <c r="F65" s="7">
        <f t="shared" ref="F65:F79" si="2">(1/8)*1023*9.81*(D65^2)</f>
        <v>388579.59360000008</v>
      </c>
      <c r="G65" s="3">
        <v>-7</v>
      </c>
      <c r="I65" t="s">
        <v>62</v>
      </c>
      <c r="J65" t="s">
        <v>64</v>
      </c>
      <c r="K65" s="8" t="s">
        <v>113</v>
      </c>
    </row>
    <row r="66" spans="1:11" x14ac:dyDescent="0.2">
      <c r="A66" t="s">
        <v>79</v>
      </c>
      <c r="B66" t="s">
        <v>80</v>
      </c>
      <c r="C66" t="s">
        <v>81</v>
      </c>
      <c r="D66">
        <v>8</v>
      </c>
      <c r="F66" s="7">
        <f t="shared" si="2"/>
        <v>80285.040000000008</v>
      </c>
      <c r="G66" s="3">
        <v>-20</v>
      </c>
      <c r="I66" t="s">
        <v>62</v>
      </c>
      <c r="J66" t="s">
        <v>64</v>
      </c>
      <c r="K66" t="s">
        <v>82</v>
      </c>
    </row>
    <row r="67" spans="1:11" x14ac:dyDescent="0.2">
      <c r="A67" t="s">
        <v>83</v>
      </c>
      <c r="B67" t="s">
        <v>84</v>
      </c>
      <c r="C67" t="s">
        <v>70</v>
      </c>
      <c r="D67">
        <f>28*0.3048</f>
        <v>8.5343999999999998</v>
      </c>
      <c r="F67" s="7">
        <f t="shared" si="2"/>
        <v>91369.372460889615</v>
      </c>
      <c r="G67" s="3">
        <v>-75.266800000000003</v>
      </c>
      <c r="I67" t="s">
        <v>46</v>
      </c>
      <c r="J67" t="s">
        <v>64</v>
      </c>
      <c r="K67" t="s">
        <v>85</v>
      </c>
    </row>
    <row r="68" spans="1:11" x14ac:dyDescent="0.2">
      <c r="A68" t="s">
        <v>83</v>
      </c>
      <c r="B68" t="s">
        <v>88</v>
      </c>
      <c r="C68" t="s">
        <v>87</v>
      </c>
      <c r="D68">
        <f>29* 0.3048</f>
        <v>8.8391999999999999</v>
      </c>
      <c r="F68" s="7">
        <f t="shared" si="2"/>
        <v>98012.298775010408</v>
      </c>
      <c r="G68" s="3">
        <v>-45.198999999999998</v>
      </c>
      <c r="I68" t="s">
        <v>46</v>
      </c>
      <c r="J68" t="s">
        <v>64</v>
      </c>
      <c r="K68" t="s">
        <v>86</v>
      </c>
    </row>
    <row r="69" spans="1:11" x14ac:dyDescent="0.2">
      <c r="A69" t="s">
        <v>33</v>
      </c>
      <c r="B69" s="4" t="s">
        <v>89</v>
      </c>
      <c r="C69" t="s">
        <v>71</v>
      </c>
      <c r="D69">
        <v>12.440528000000008</v>
      </c>
      <c r="E69">
        <v>0.85893057926689798</v>
      </c>
      <c r="F69" s="7">
        <f t="shared" si="2"/>
        <v>194147.71350303228</v>
      </c>
      <c r="G69">
        <v>-56</v>
      </c>
      <c r="I69" t="s">
        <v>46</v>
      </c>
      <c r="J69" t="s">
        <v>63</v>
      </c>
      <c r="K69" t="s">
        <v>98</v>
      </c>
    </row>
    <row r="70" spans="1:11" x14ac:dyDescent="0.2">
      <c r="A70" t="s">
        <v>33</v>
      </c>
      <c r="B70" s="4" t="s">
        <v>90</v>
      </c>
      <c r="C70" t="s">
        <v>71</v>
      </c>
      <c r="D70">
        <v>12.440528000000008</v>
      </c>
      <c r="E70">
        <v>0.85893057926689798</v>
      </c>
      <c r="F70" s="7">
        <f t="shared" si="2"/>
        <v>194147.71350303228</v>
      </c>
      <c r="G70">
        <v>-97</v>
      </c>
      <c r="I70" t="s">
        <v>46</v>
      </c>
      <c r="J70" t="s">
        <v>63</v>
      </c>
      <c r="K70" t="s">
        <v>98</v>
      </c>
    </row>
    <row r="71" spans="1:11" x14ac:dyDescent="0.2">
      <c r="A71" t="s">
        <v>33</v>
      </c>
      <c r="B71" s="4" t="s">
        <v>91</v>
      </c>
      <c r="C71" t="s">
        <v>71</v>
      </c>
      <c r="D71">
        <v>10.067935999999975</v>
      </c>
      <c r="E71">
        <v>0.5554338761452049</v>
      </c>
      <c r="F71" s="7">
        <f t="shared" si="2"/>
        <v>127155.61607971217</v>
      </c>
      <c r="G71">
        <v>-35</v>
      </c>
      <c r="I71" t="s">
        <v>46</v>
      </c>
      <c r="J71" t="s">
        <v>63</v>
      </c>
      <c r="K71" t="s">
        <v>98</v>
      </c>
    </row>
    <row r="72" spans="1:11" x14ac:dyDescent="0.2">
      <c r="A72" t="s">
        <v>33</v>
      </c>
      <c r="B72" s="4" t="s">
        <v>92</v>
      </c>
      <c r="C72" t="s">
        <v>71</v>
      </c>
      <c r="D72">
        <v>10.067935999999975</v>
      </c>
      <c r="E72">
        <v>0.5554338761452049</v>
      </c>
      <c r="F72" s="7">
        <f t="shared" si="2"/>
        <v>127155.61607971217</v>
      </c>
      <c r="G72">
        <v>-47</v>
      </c>
      <c r="I72" t="s">
        <v>46</v>
      </c>
      <c r="J72" t="s">
        <v>63</v>
      </c>
      <c r="K72" t="s">
        <v>98</v>
      </c>
    </row>
    <row r="73" spans="1:11" x14ac:dyDescent="0.2">
      <c r="A73" t="s">
        <v>33</v>
      </c>
      <c r="B73" t="s">
        <v>93</v>
      </c>
      <c r="C73" t="s">
        <v>71</v>
      </c>
      <c r="D73">
        <v>7.3597759999999983</v>
      </c>
      <c r="E73">
        <v>0.2152330603239834</v>
      </c>
      <c r="F73" s="7">
        <f t="shared" si="2"/>
        <v>67949.121633682647</v>
      </c>
      <c r="G73">
        <v>-40</v>
      </c>
      <c r="I73" t="s">
        <v>46</v>
      </c>
      <c r="J73" t="s">
        <v>63</v>
      </c>
      <c r="K73" t="s">
        <v>98</v>
      </c>
    </row>
    <row r="74" spans="1:11" x14ac:dyDescent="0.2">
      <c r="A74" t="s">
        <v>33</v>
      </c>
      <c r="B74" t="s">
        <v>94</v>
      </c>
      <c r="C74" t="s">
        <v>71</v>
      </c>
      <c r="D74">
        <v>7.3597759999999983</v>
      </c>
      <c r="E74">
        <v>0.2152330603239834</v>
      </c>
      <c r="F74" s="7">
        <f t="shared" si="2"/>
        <v>67949.121633682647</v>
      </c>
      <c r="G74">
        <v>-32</v>
      </c>
      <c r="I74" t="s">
        <v>46</v>
      </c>
      <c r="J74" t="s">
        <v>63</v>
      </c>
      <c r="K74" t="s">
        <v>98</v>
      </c>
    </row>
    <row r="75" spans="1:11" x14ac:dyDescent="0.2">
      <c r="A75" t="s">
        <v>33</v>
      </c>
      <c r="B75" t="s">
        <v>95</v>
      </c>
      <c r="C75" t="s">
        <v>71</v>
      </c>
      <c r="D75">
        <v>5.9362079999999979</v>
      </c>
      <c r="E75">
        <v>0.18085938439314958</v>
      </c>
      <c r="F75" s="7">
        <f t="shared" si="2"/>
        <v>44205.150534816021</v>
      </c>
      <c r="G75">
        <v>-15</v>
      </c>
      <c r="I75" t="s">
        <v>46</v>
      </c>
      <c r="J75" t="s">
        <v>63</v>
      </c>
      <c r="K75" t="s">
        <v>98</v>
      </c>
    </row>
    <row r="76" spans="1:11" x14ac:dyDescent="0.2">
      <c r="A76" t="s">
        <v>33</v>
      </c>
      <c r="B76" t="s">
        <v>96</v>
      </c>
      <c r="C76" t="s">
        <v>71</v>
      </c>
      <c r="D76">
        <v>5.9362079999999979</v>
      </c>
      <c r="E76">
        <v>0.18085938439314958</v>
      </c>
      <c r="F76" s="7">
        <f t="shared" si="2"/>
        <v>44205.150534816021</v>
      </c>
      <c r="G76">
        <v>-19</v>
      </c>
      <c r="I76" t="s">
        <v>46</v>
      </c>
      <c r="J76" t="s">
        <v>63</v>
      </c>
      <c r="K76" t="s">
        <v>98</v>
      </c>
    </row>
    <row r="77" spans="1:11" x14ac:dyDescent="0.2">
      <c r="A77" t="s">
        <v>34</v>
      </c>
      <c r="B77" t="s">
        <v>103</v>
      </c>
      <c r="C77" s="4" t="s">
        <v>100</v>
      </c>
      <c r="D77">
        <v>2.6675676767676779</v>
      </c>
      <c r="E77">
        <v>0.60858024124181387</v>
      </c>
      <c r="F77" s="7">
        <f t="shared" si="2"/>
        <v>8926.5891543896523</v>
      </c>
      <c r="G77">
        <v>-68.3</v>
      </c>
      <c r="H77">
        <v>74.83</v>
      </c>
      <c r="I77" t="s">
        <v>46</v>
      </c>
      <c r="J77" t="s">
        <v>63</v>
      </c>
      <c r="K77" t="s">
        <v>106</v>
      </c>
    </row>
    <row r="78" spans="1:11" x14ac:dyDescent="0.2">
      <c r="A78" t="s">
        <v>34</v>
      </c>
      <c r="B78" t="s">
        <v>104</v>
      </c>
      <c r="C78" s="4" t="s">
        <v>101</v>
      </c>
      <c r="D78">
        <v>14.629645507007419</v>
      </c>
      <c r="E78">
        <v>1.0458766352390765</v>
      </c>
      <c r="F78" s="7">
        <f t="shared" si="2"/>
        <v>268486.38022344682</v>
      </c>
      <c r="G78">
        <v>-35.22</v>
      </c>
      <c r="H78">
        <v>21.57</v>
      </c>
      <c r="I78" t="s">
        <v>46</v>
      </c>
      <c r="J78" t="s">
        <v>63</v>
      </c>
      <c r="K78" t="s">
        <v>106</v>
      </c>
    </row>
    <row r="79" spans="1:11" x14ac:dyDescent="0.2">
      <c r="A79" t="s">
        <v>34</v>
      </c>
      <c r="B79" t="s">
        <v>105</v>
      </c>
      <c r="C79" s="4" t="s">
        <v>102</v>
      </c>
      <c r="D79">
        <v>7.9942613065326409</v>
      </c>
      <c r="E79">
        <v>6.9587501890690602</v>
      </c>
      <c r="F79" s="7">
        <f t="shared" si="2"/>
        <v>80169.898503783319</v>
      </c>
      <c r="G79">
        <v>-35.75</v>
      </c>
      <c r="H79">
        <v>44.21</v>
      </c>
      <c r="I79" t="s">
        <v>46</v>
      </c>
      <c r="J79" t="s">
        <v>63</v>
      </c>
      <c r="K79" t="s">
        <v>106</v>
      </c>
    </row>
  </sheetData>
  <autoFilter ref="A1:J76" xr:uid="{5A16796B-C188-9D4B-AD2B-58BE214B7372}"/>
  <hyperlinks>
    <hyperlink ref="F1" r:id="rId1" xr:uid="{32734099-4FC9-C844-B891-22E42CDDD1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4EEB-387D-4E83-A019-73D2B9931BE7}">
  <dimension ref="A1:J67"/>
  <sheetViews>
    <sheetView topLeftCell="E1" zoomScale="70" zoomScaleNormal="70" workbookViewId="0">
      <selection activeCell="K73" sqref="K73"/>
    </sheetView>
  </sheetViews>
  <sheetFormatPr baseColWidth="10" defaultColWidth="8.83203125" defaultRowHeight="15" x14ac:dyDescent="0.2"/>
  <cols>
    <col min="1" max="1" width="20" style="3" bestFit="1" customWidth="1"/>
    <col min="2" max="2" width="7.5" style="3" bestFit="1" customWidth="1"/>
    <col min="3" max="3" width="16.5" style="3" bestFit="1" customWidth="1"/>
    <col min="4" max="4" width="18.5" style="3" bestFit="1" customWidth="1"/>
    <col min="5" max="5" width="15.33203125" style="3" bestFit="1" customWidth="1"/>
    <col min="6" max="6" width="11.5" style="3" bestFit="1" customWidth="1"/>
    <col min="7" max="7" width="11.5" style="3" customWidth="1"/>
    <col min="8" max="8" width="34.83203125" style="3" bestFit="1" customWidth="1"/>
    <col min="9" max="9" width="8.83203125" style="3" bestFit="1" customWidth="1"/>
  </cols>
  <sheetData>
    <row r="1" spans="1:10" x14ac:dyDescent="0.2">
      <c r="A1" s="2" t="s">
        <v>1</v>
      </c>
      <c r="B1" s="2" t="s">
        <v>0</v>
      </c>
      <c r="C1" s="2" t="s">
        <v>28</v>
      </c>
      <c r="D1" s="2" t="s">
        <v>27</v>
      </c>
      <c r="E1" s="2" t="s">
        <v>25</v>
      </c>
      <c r="F1" s="2" t="s">
        <v>2</v>
      </c>
      <c r="G1" s="2" t="s">
        <v>30</v>
      </c>
      <c r="H1" s="2" t="s">
        <v>31</v>
      </c>
      <c r="I1" s="2" t="s">
        <v>6</v>
      </c>
      <c r="J1" s="2"/>
    </row>
    <row r="2" spans="1:10" x14ac:dyDescent="0.2">
      <c r="A2" s="3" t="s">
        <v>26</v>
      </c>
      <c r="B2" s="3">
        <v>2013</v>
      </c>
      <c r="C2" s="3" t="s">
        <v>29</v>
      </c>
      <c r="D2" s="3" t="s">
        <v>47</v>
      </c>
      <c r="E2" s="3" t="s">
        <v>52</v>
      </c>
      <c r="F2" s="3" t="s">
        <v>5</v>
      </c>
      <c r="G2" s="3">
        <v>6.41</v>
      </c>
      <c r="H2" s="3">
        <v>-0.54500000000000004</v>
      </c>
      <c r="I2" s="3">
        <v>1.99</v>
      </c>
    </row>
    <row r="3" spans="1:10" x14ac:dyDescent="0.2">
      <c r="A3" s="3" t="s">
        <v>26</v>
      </c>
      <c r="B3" s="3">
        <v>2013</v>
      </c>
      <c r="C3" s="3" t="s">
        <v>29</v>
      </c>
      <c r="D3" s="3" t="s">
        <v>47</v>
      </c>
      <c r="E3" s="3" t="s">
        <v>53</v>
      </c>
      <c r="F3" s="3" t="s">
        <v>5</v>
      </c>
      <c r="G3" s="3">
        <v>6.41</v>
      </c>
      <c r="H3" s="3">
        <v>4.2320000000000002</v>
      </c>
      <c r="I3" s="3">
        <v>1.37</v>
      </c>
    </row>
    <row r="4" spans="1:10" x14ac:dyDescent="0.2">
      <c r="A4" s="3" t="s">
        <v>26</v>
      </c>
      <c r="B4" s="3">
        <v>2013</v>
      </c>
      <c r="C4" s="3" t="s">
        <v>29</v>
      </c>
      <c r="D4" s="3" t="s">
        <v>46</v>
      </c>
      <c r="E4" s="3" t="s">
        <v>54</v>
      </c>
      <c r="F4" s="3" t="s">
        <v>5</v>
      </c>
      <c r="G4" s="3">
        <v>6.41</v>
      </c>
      <c r="H4" s="3">
        <v>-42.551000000000002</v>
      </c>
      <c r="I4" s="3">
        <v>1.65</v>
      </c>
    </row>
    <row r="5" spans="1:10" x14ac:dyDescent="0.2">
      <c r="A5" s="3" t="s">
        <v>26</v>
      </c>
      <c r="B5" s="3">
        <v>2013</v>
      </c>
      <c r="C5" s="3" t="s">
        <v>29</v>
      </c>
      <c r="D5" s="3" t="s">
        <v>47</v>
      </c>
      <c r="E5" s="3" t="s">
        <v>55</v>
      </c>
      <c r="F5" s="3" t="s">
        <v>5</v>
      </c>
      <c r="G5" s="3">
        <v>6.41</v>
      </c>
      <c r="H5" s="3">
        <v>-14.891999999999999</v>
      </c>
      <c r="I5" s="3">
        <v>1.4</v>
      </c>
    </row>
    <row r="6" spans="1:10" x14ac:dyDescent="0.2">
      <c r="A6" s="3" t="s">
        <v>26</v>
      </c>
      <c r="B6" s="3">
        <v>2013</v>
      </c>
      <c r="C6" s="3" t="s">
        <v>29</v>
      </c>
      <c r="D6" s="3" t="s">
        <v>47</v>
      </c>
      <c r="E6" s="3" t="s">
        <v>56</v>
      </c>
      <c r="F6" s="3" t="s">
        <v>5</v>
      </c>
      <c r="G6" s="3">
        <v>6.41</v>
      </c>
      <c r="H6" s="3">
        <v>-6.883</v>
      </c>
      <c r="I6" s="3">
        <v>2.2799999999999998</v>
      </c>
    </row>
    <row r="7" spans="1:10" x14ac:dyDescent="0.2">
      <c r="A7" s="3" t="s">
        <v>26</v>
      </c>
      <c r="B7" s="3">
        <v>2013</v>
      </c>
      <c r="C7" s="3" t="s">
        <v>29</v>
      </c>
      <c r="D7" s="3" t="s">
        <v>47</v>
      </c>
      <c r="E7" s="3" t="s">
        <v>57</v>
      </c>
      <c r="F7" s="3" t="s">
        <v>5</v>
      </c>
      <c r="G7" s="3">
        <v>6.41</v>
      </c>
      <c r="H7" s="3">
        <v>-23.474</v>
      </c>
      <c r="I7" s="3">
        <v>1.77</v>
      </c>
    </row>
    <row r="8" spans="1:10" x14ac:dyDescent="0.2">
      <c r="A8" s="3" t="s">
        <v>26</v>
      </c>
      <c r="B8" s="3">
        <v>2013</v>
      </c>
      <c r="C8" s="3" t="s">
        <v>29</v>
      </c>
      <c r="D8" s="3" t="s">
        <v>47</v>
      </c>
      <c r="E8" s="3" t="s">
        <v>58</v>
      </c>
      <c r="F8" s="3" t="s">
        <v>5</v>
      </c>
      <c r="G8" s="3">
        <v>6.41</v>
      </c>
      <c r="H8" s="3">
        <v>4.9790000000000001</v>
      </c>
      <c r="I8" s="3">
        <v>0.95</v>
      </c>
    </row>
    <row r="9" spans="1:10" x14ac:dyDescent="0.2">
      <c r="A9" s="3" t="s">
        <v>26</v>
      </c>
      <c r="B9" s="3">
        <v>2013</v>
      </c>
      <c r="C9" s="3" t="s">
        <v>29</v>
      </c>
      <c r="D9" s="3" t="s">
        <v>47</v>
      </c>
      <c r="E9" s="3" t="s">
        <v>59</v>
      </c>
      <c r="F9" s="3" t="s">
        <v>5</v>
      </c>
      <c r="G9" s="3">
        <v>6.41</v>
      </c>
      <c r="H9" s="3">
        <v>1.7509999999999999</v>
      </c>
      <c r="I9" s="3">
        <v>0.97</v>
      </c>
    </row>
    <row r="10" spans="1:10" x14ac:dyDescent="0.2">
      <c r="A10" s="3" t="s">
        <v>26</v>
      </c>
      <c r="B10" s="3">
        <v>2013</v>
      </c>
      <c r="C10" s="3" t="s">
        <v>29</v>
      </c>
      <c r="D10" s="3" t="s">
        <v>47</v>
      </c>
      <c r="E10" s="3" t="s">
        <v>60</v>
      </c>
      <c r="F10" s="3" t="s">
        <v>5</v>
      </c>
      <c r="G10" s="3">
        <v>6.41</v>
      </c>
      <c r="H10" s="3">
        <v>-4.3310000000000004</v>
      </c>
      <c r="I10" s="3">
        <v>1.1000000000000001</v>
      </c>
    </row>
    <row r="11" spans="1:10" x14ac:dyDescent="0.2">
      <c r="A11" s="3" t="s">
        <v>26</v>
      </c>
      <c r="B11" s="3">
        <v>2013</v>
      </c>
      <c r="C11" s="3" t="s">
        <v>29</v>
      </c>
      <c r="D11" s="3" t="s">
        <v>47</v>
      </c>
      <c r="E11" s="3" t="s">
        <v>7</v>
      </c>
      <c r="F11" s="3" t="s">
        <v>5</v>
      </c>
      <c r="G11" s="3">
        <v>6.41</v>
      </c>
      <c r="H11" s="3">
        <v>1.855</v>
      </c>
      <c r="I11" s="3">
        <v>0.64</v>
      </c>
    </row>
    <row r="12" spans="1:10" x14ac:dyDescent="0.2">
      <c r="A12" s="3" t="s">
        <v>26</v>
      </c>
      <c r="B12" s="3">
        <v>2013</v>
      </c>
      <c r="C12" s="3" t="s">
        <v>29</v>
      </c>
      <c r="D12" s="3" t="s">
        <v>47</v>
      </c>
      <c r="E12" s="3" t="s">
        <v>8</v>
      </c>
      <c r="F12" s="3" t="s">
        <v>5</v>
      </c>
      <c r="G12" s="3">
        <v>6.41</v>
      </c>
      <c r="H12" s="3">
        <v>-1.593</v>
      </c>
      <c r="I12" s="3">
        <v>0.62</v>
      </c>
    </row>
    <row r="13" spans="1:10" x14ac:dyDescent="0.2">
      <c r="A13" s="3" t="s">
        <v>26</v>
      </c>
      <c r="B13" s="3">
        <v>2013</v>
      </c>
      <c r="C13" s="3" t="s">
        <v>29</v>
      </c>
      <c r="D13" s="3" t="s">
        <v>47</v>
      </c>
      <c r="E13" s="3" t="s">
        <v>9</v>
      </c>
      <c r="F13" s="3" t="s">
        <v>5</v>
      </c>
      <c r="G13" s="3">
        <v>6.41</v>
      </c>
      <c r="H13" s="3">
        <v>-5.4770000000000003</v>
      </c>
      <c r="I13" s="3">
        <v>3.09</v>
      </c>
    </row>
    <row r="14" spans="1:10" x14ac:dyDescent="0.2">
      <c r="A14" s="3" t="s">
        <v>26</v>
      </c>
      <c r="B14" s="3">
        <v>2013</v>
      </c>
      <c r="C14" s="3" t="s">
        <v>29</v>
      </c>
      <c r="D14" s="3" t="s">
        <v>47</v>
      </c>
      <c r="E14" s="3" t="s">
        <v>10</v>
      </c>
      <c r="F14" s="3" t="s">
        <v>5</v>
      </c>
      <c r="G14" s="3">
        <v>6.41</v>
      </c>
      <c r="H14" s="3">
        <v>0.92100000000000004</v>
      </c>
      <c r="I14" s="3">
        <v>0.96</v>
      </c>
    </row>
    <row r="15" spans="1:10" x14ac:dyDescent="0.2">
      <c r="A15" s="3" t="s">
        <v>26</v>
      </c>
      <c r="B15" s="3">
        <v>2013</v>
      </c>
      <c r="C15" s="3" t="s">
        <v>29</v>
      </c>
      <c r="D15" s="3" t="s">
        <v>47</v>
      </c>
      <c r="E15" s="3" t="s">
        <v>11</v>
      </c>
      <c r="F15" s="3" t="s">
        <v>5</v>
      </c>
      <c r="G15" s="3">
        <v>6.41</v>
      </c>
      <c r="H15" s="3">
        <v>-1.0580000000000001</v>
      </c>
      <c r="I15" s="3">
        <v>1.37</v>
      </c>
    </row>
    <row r="16" spans="1:10" x14ac:dyDescent="0.2">
      <c r="A16" s="3" t="s">
        <v>26</v>
      </c>
      <c r="B16" s="3">
        <v>2013</v>
      </c>
      <c r="C16" s="3" t="s">
        <v>29</v>
      </c>
      <c r="D16" s="3" t="s">
        <v>47</v>
      </c>
      <c r="E16" s="3" t="s">
        <v>12</v>
      </c>
      <c r="F16" s="3" t="s">
        <v>5</v>
      </c>
      <c r="G16" s="3">
        <v>6.41</v>
      </c>
      <c r="H16" s="3">
        <v>0.78400000000000003</v>
      </c>
      <c r="I16" s="3">
        <v>2</v>
      </c>
    </row>
    <row r="17" spans="1:9" x14ac:dyDescent="0.2">
      <c r="A17" s="3" t="s">
        <v>26</v>
      </c>
      <c r="B17" s="3">
        <v>2013</v>
      </c>
      <c r="C17" s="3" t="s">
        <v>29</v>
      </c>
      <c r="D17" s="3" t="s">
        <v>47</v>
      </c>
      <c r="E17" s="3" t="s">
        <v>13</v>
      </c>
      <c r="F17" s="3" t="s">
        <v>5</v>
      </c>
      <c r="G17" s="3">
        <v>6.41</v>
      </c>
      <c r="H17" s="3">
        <v>0.98299999999999998</v>
      </c>
      <c r="I17" s="3">
        <v>1.24</v>
      </c>
    </row>
    <row r="18" spans="1:9" x14ac:dyDescent="0.2">
      <c r="A18" s="3" t="s">
        <v>26</v>
      </c>
      <c r="B18" s="3">
        <v>2013</v>
      </c>
      <c r="C18" s="3" t="s">
        <v>29</v>
      </c>
      <c r="D18" s="3" t="s">
        <v>47</v>
      </c>
      <c r="E18" s="3" t="s">
        <v>14</v>
      </c>
      <c r="F18" s="3" t="s">
        <v>5</v>
      </c>
      <c r="G18" s="3">
        <v>6.41</v>
      </c>
      <c r="H18" s="3">
        <v>1.5429999999999999</v>
      </c>
      <c r="I18" s="3">
        <v>1.41</v>
      </c>
    </row>
    <row r="19" spans="1:9" x14ac:dyDescent="0.2">
      <c r="A19" s="3" t="s">
        <v>26</v>
      </c>
      <c r="B19" s="3">
        <v>2013</v>
      </c>
      <c r="C19" s="3" t="s">
        <v>29</v>
      </c>
      <c r="D19" s="3" t="s">
        <v>47</v>
      </c>
      <c r="E19" s="3" t="s">
        <v>15</v>
      </c>
      <c r="F19" s="3" t="s">
        <v>5</v>
      </c>
      <c r="G19" s="3">
        <v>6.41</v>
      </c>
      <c r="H19" s="3">
        <v>-0.95799999999999996</v>
      </c>
      <c r="I19" s="3">
        <v>1.1100000000000001</v>
      </c>
    </row>
    <row r="20" spans="1:9" x14ac:dyDescent="0.2">
      <c r="A20" s="3" t="s">
        <v>26</v>
      </c>
      <c r="B20" s="3">
        <v>2013</v>
      </c>
      <c r="C20" s="3" t="s">
        <v>29</v>
      </c>
      <c r="D20" s="3" t="s">
        <v>47</v>
      </c>
      <c r="E20" s="3" t="s">
        <v>16</v>
      </c>
      <c r="F20" s="3" t="s">
        <v>5</v>
      </c>
      <c r="G20" s="3">
        <v>6.41</v>
      </c>
      <c r="H20" s="3">
        <v>-1.294</v>
      </c>
      <c r="I20" s="3">
        <v>1.23</v>
      </c>
    </row>
    <row r="21" spans="1:9" x14ac:dyDescent="0.2">
      <c r="A21" s="3" t="s">
        <v>26</v>
      </c>
      <c r="B21" s="3">
        <v>2013</v>
      </c>
      <c r="C21" s="3" t="s">
        <v>29</v>
      </c>
      <c r="D21" s="3" t="s">
        <v>47</v>
      </c>
      <c r="E21" s="3" t="s">
        <v>52</v>
      </c>
      <c r="F21" s="3" t="s">
        <v>3</v>
      </c>
      <c r="G21" s="3">
        <v>4.05</v>
      </c>
      <c r="H21" s="3">
        <v>0.40200000000000002</v>
      </c>
      <c r="I21" s="3">
        <v>1.69</v>
      </c>
    </row>
    <row r="22" spans="1:9" x14ac:dyDescent="0.2">
      <c r="A22" s="3" t="s">
        <v>26</v>
      </c>
      <c r="B22" s="3">
        <v>2013</v>
      </c>
      <c r="C22" s="3" t="s">
        <v>29</v>
      </c>
      <c r="D22" s="3" t="s">
        <v>47</v>
      </c>
      <c r="E22" s="3" t="s">
        <v>53</v>
      </c>
      <c r="F22" s="3" t="s">
        <v>3</v>
      </c>
      <c r="G22" s="3">
        <v>4.05</v>
      </c>
      <c r="H22" s="3">
        <v>1.452</v>
      </c>
      <c r="I22" s="3">
        <v>1.29</v>
      </c>
    </row>
    <row r="23" spans="1:9" x14ac:dyDescent="0.2">
      <c r="A23" s="3" t="s">
        <v>26</v>
      </c>
      <c r="B23" s="3">
        <v>2013</v>
      </c>
      <c r="C23" s="3" t="s">
        <v>29</v>
      </c>
      <c r="D23" s="3" t="s">
        <v>46</v>
      </c>
      <c r="E23" s="3" t="s">
        <v>54</v>
      </c>
      <c r="F23" s="3" t="s">
        <v>3</v>
      </c>
      <c r="G23" s="3">
        <v>4.05</v>
      </c>
      <c r="H23" s="3">
        <v>-24.196000000000002</v>
      </c>
      <c r="I23" s="3">
        <v>1.68</v>
      </c>
    </row>
    <row r="24" spans="1:9" x14ac:dyDescent="0.2">
      <c r="A24" s="3" t="s">
        <v>26</v>
      </c>
      <c r="B24" s="3">
        <v>2013</v>
      </c>
      <c r="C24" s="3" t="s">
        <v>29</v>
      </c>
      <c r="D24" s="3" t="s">
        <v>47</v>
      </c>
      <c r="E24" s="3" t="s">
        <v>55</v>
      </c>
      <c r="F24" s="3" t="s">
        <v>3</v>
      </c>
      <c r="G24" s="3">
        <v>4.05</v>
      </c>
      <c r="H24" s="3">
        <v>-1.556</v>
      </c>
      <c r="I24" s="3">
        <v>1.44</v>
      </c>
    </row>
    <row r="25" spans="1:9" x14ac:dyDescent="0.2">
      <c r="A25" s="3" t="s">
        <v>26</v>
      </c>
      <c r="B25" s="3">
        <v>2013</v>
      </c>
      <c r="C25" s="3" t="s">
        <v>29</v>
      </c>
      <c r="D25" s="3" t="s">
        <v>47</v>
      </c>
      <c r="E25" s="3" t="s">
        <v>56</v>
      </c>
      <c r="F25" s="3" t="s">
        <v>3</v>
      </c>
      <c r="G25" s="3">
        <v>4.05</v>
      </c>
      <c r="H25" s="3">
        <v>2.589</v>
      </c>
      <c r="I25" s="3">
        <v>2.2000000000000002</v>
      </c>
    </row>
    <row r="26" spans="1:9" x14ac:dyDescent="0.2">
      <c r="A26" s="3" t="s">
        <v>26</v>
      </c>
      <c r="B26" s="3">
        <v>2013</v>
      </c>
      <c r="C26" s="3" t="s">
        <v>29</v>
      </c>
      <c r="D26" s="3" t="s">
        <v>47</v>
      </c>
      <c r="E26" s="3" t="s">
        <v>57</v>
      </c>
      <c r="F26" s="3" t="s">
        <v>3</v>
      </c>
      <c r="G26" s="3">
        <v>4.05</v>
      </c>
      <c r="H26" s="3">
        <v>1.917</v>
      </c>
      <c r="I26" s="3">
        <v>1.62</v>
      </c>
    </row>
    <row r="27" spans="1:9" x14ac:dyDescent="0.2">
      <c r="A27" s="3" t="s">
        <v>26</v>
      </c>
      <c r="B27" s="3">
        <v>2013</v>
      </c>
      <c r="C27" s="3" t="s">
        <v>29</v>
      </c>
      <c r="D27" s="3" t="s">
        <v>47</v>
      </c>
      <c r="E27" s="3" t="s">
        <v>58</v>
      </c>
      <c r="F27" s="3" t="s">
        <v>3</v>
      </c>
      <c r="G27" s="3">
        <v>4.05</v>
      </c>
      <c r="H27" s="3">
        <v>0.26100000000000001</v>
      </c>
      <c r="I27" s="3">
        <v>0.9</v>
      </c>
    </row>
    <row r="28" spans="1:9" x14ac:dyDescent="0.2">
      <c r="A28" s="3" t="s">
        <v>26</v>
      </c>
      <c r="B28" s="3">
        <v>2013</v>
      </c>
      <c r="C28" s="3" t="s">
        <v>29</v>
      </c>
      <c r="D28" s="3" t="s">
        <v>47</v>
      </c>
      <c r="E28" s="3" t="s">
        <v>59</v>
      </c>
      <c r="F28" s="3" t="s">
        <v>3</v>
      </c>
      <c r="G28" s="3">
        <v>4.05</v>
      </c>
      <c r="H28" s="3">
        <v>1.6180000000000001</v>
      </c>
      <c r="I28" s="3">
        <v>0.99</v>
      </c>
    </row>
    <row r="29" spans="1:9" x14ac:dyDescent="0.2">
      <c r="A29" s="3" t="s">
        <v>26</v>
      </c>
      <c r="B29" s="3">
        <v>2013</v>
      </c>
      <c r="C29" s="3" t="s">
        <v>29</v>
      </c>
      <c r="D29" s="3" t="s">
        <v>47</v>
      </c>
      <c r="E29" s="3" t="s">
        <v>60</v>
      </c>
      <c r="F29" s="3" t="s">
        <v>3</v>
      </c>
      <c r="G29" s="3">
        <v>4.05</v>
      </c>
      <c r="H29" s="3">
        <v>-3.9750000000000001</v>
      </c>
      <c r="I29" s="3">
        <v>1.1200000000000001</v>
      </c>
    </row>
    <row r="30" spans="1:9" x14ac:dyDescent="0.2">
      <c r="A30" s="3" t="s">
        <v>26</v>
      </c>
      <c r="B30" s="3">
        <v>2013</v>
      </c>
      <c r="C30" s="3" t="s">
        <v>29</v>
      </c>
      <c r="D30" s="3" t="s">
        <v>47</v>
      </c>
      <c r="E30" s="3" t="s">
        <v>7</v>
      </c>
      <c r="F30" s="3" t="s">
        <v>3</v>
      </c>
      <c r="G30" s="3">
        <v>4.05</v>
      </c>
      <c r="H30" s="3">
        <v>-0.05</v>
      </c>
      <c r="I30" s="3">
        <v>0.66</v>
      </c>
    </row>
    <row r="31" spans="1:9" x14ac:dyDescent="0.2">
      <c r="A31" s="3" t="s">
        <v>26</v>
      </c>
      <c r="B31" s="3">
        <v>2013</v>
      </c>
      <c r="C31" s="3" t="s">
        <v>29</v>
      </c>
      <c r="D31" s="3" t="s">
        <v>47</v>
      </c>
      <c r="E31" s="3" t="s">
        <v>8</v>
      </c>
      <c r="F31" s="3" t="s">
        <v>3</v>
      </c>
      <c r="G31" s="3">
        <v>4.05</v>
      </c>
      <c r="H31" s="3">
        <v>-0.84599999999999997</v>
      </c>
      <c r="I31" s="3">
        <v>0.57999999999999996</v>
      </c>
    </row>
    <row r="32" spans="1:9" x14ac:dyDescent="0.2">
      <c r="A32" s="3" t="s">
        <v>26</v>
      </c>
      <c r="B32" s="3">
        <v>2013</v>
      </c>
      <c r="C32" s="3" t="s">
        <v>29</v>
      </c>
      <c r="D32" s="3" t="s">
        <v>47</v>
      </c>
      <c r="E32" s="3" t="s">
        <v>9</v>
      </c>
      <c r="F32" s="3" t="s">
        <v>3</v>
      </c>
      <c r="G32" s="3">
        <v>4.05</v>
      </c>
      <c r="H32" s="3">
        <v>5.4770000000000003</v>
      </c>
      <c r="I32" s="3">
        <v>3.06</v>
      </c>
    </row>
    <row r="33" spans="1:9" x14ac:dyDescent="0.2">
      <c r="A33" s="3" t="s">
        <v>26</v>
      </c>
      <c r="B33" s="3">
        <v>2013</v>
      </c>
      <c r="C33" s="3" t="s">
        <v>29</v>
      </c>
      <c r="D33" s="3" t="s">
        <v>47</v>
      </c>
      <c r="E33" s="3" t="s">
        <v>10</v>
      </c>
      <c r="F33" s="3" t="s">
        <v>3</v>
      </c>
      <c r="G33" s="3">
        <v>4.05</v>
      </c>
      <c r="H33" s="3">
        <v>-0.311</v>
      </c>
      <c r="I33" s="3">
        <v>0.93</v>
      </c>
    </row>
    <row r="34" spans="1:9" x14ac:dyDescent="0.2">
      <c r="A34" s="3" t="s">
        <v>26</v>
      </c>
      <c r="B34" s="3">
        <v>2013</v>
      </c>
      <c r="C34" s="3" t="s">
        <v>29</v>
      </c>
      <c r="D34" s="3" t="s">
        <v>47</v>
      </c>
      <c r="E34" s="3" t="s">
        <v>11</v>
      </c>
      <c r="F34" s="3" t="s">
        <v>3</v>
      </c>
      <c r="G34" s="3">
        <v>4.05</v>
      </c>
      <c r="H34" s="3">
        <v>-2.7130000000000001</v>
      </c>
      <c r="I34" s="3">
        <v>1.38</v>
      </c>
    </row>
    <row r="35" spans="1:9" x14ac:dyDescent="0.2">
      <c r="A35" s="3" t="s">
        <v>26</v>
      </c>
      <c r="B35" s="3">
        <v>2013</v>
      </c>
      <c r="C35" s="3" t="s">
        <v>29</v>
      </c>
      <c r="D35" s="3" t="s">
        <v>47</v>
      </c>
      <c r="E35" s="3" t="s">
        <v>12</v>
      </c>
      <c r="F35" s="3" t="s">
        <v>3</v>
      </c>
      <c r="G35" s="3">
        <v>4.05</v>
      </c>
      <c r="H35" s="3">
        <v>-0.44800000000000001</v>
      </c>
      <c r="I35" s="3">
        <v>2</v>
      </c>
    </row>
    <row r="36" spans="1:9" x14ac:dyDescent="0.2">
      <c r="A36" s="3" t="s">
        <v>26</v>
      </c>
      <c r="B36" s="3">
        <v>2013</v>
      </c>
      <c r="C36" s="3" t="s">
        <v>29</v>
      </c>
      <c r="D36" s="3" t="s">
        <v>47</v>
      </c>
      <c r="E36" s="3" t="s">
        <v>13</v>
      </c>
      <c r="F36" s="3" t="s">
        <v>3</v>
      </c>
      <c r="G36" s="3">
        <v>4.05</v>
      </c>
      <c r="H36" s="3">
        <v>-2.5000000000000001E-2</v>
      </c>
      <c r="I36" s="3">
        <v>0.02</v>
      </c>
    </row>
    <row r="37" spans="1:9" x14ac:dyDescent="0.2">
      <c r="A37" s="3" t="s">
        <v>26</v>
      </c>
      <c r="B37" s="3">
        <v>2013</v>
      </c>
      <c r="C37" s="3" t="s">
        <v>29</v>
      </c>
      <c r="D37" s="3" t="s">
        <v>47</v>
      </c>
      <c r="E37" s="3" t="s">
        <v>14</v>
      </c>
      <c r="F37" s="3" t="s">
        <v>3</v>
      </c>
      <c r="G37" s="3">
        <v>4.05</v>
      </c>
      <c r="H37" s="3">
        <v>-0.436</v>
      </c>
      <c r="I37" s="3">
        <v>1.34</v>
      </c>
    </row>
    <row r="38" spans="1:9" x14ac:dyDescent="0.2">
      <c r="A38" s="3" t="s">
        <v>26</v>
      </c>
      <c r="B38" s="3">
        <v>2013</v>
      </c>
      <c r="C38" s="3" t="s">
        <v>29</v>
      </c>
      <c r="D38" s="3" t="s">
        <v>47</v>
      </c>
      <c r="E38" s="3" t="s">
        <v>15</v>
      </c>
      <c r="F38" s="3" t="s">
        <v>3</v>
      </c>
      <c r="G38" s="3">
        <v>4.05</v>
      </c>
      <c r="H38" s="3">
        <v>0.82099999999999995</v>
      </c>
      <c r="I38" s="3">
        <v>1.1499999999999999</v>
      </c>
    </row>
    <row r="39" spans="1:9" x14ac:dyDescent="0.2">
      <c r="A39" s="3" t="s">
        <v>26</v>
      </c>
      <c r="B39" s="3">
        <v>2013</v>
      </c>
      <c r="C39" s="3" t="s">
        <v>29</v>
      </c>
      <c r="D39" s="3" t="s">
        <v>47</v>
      </c>
      <c r="E39" s="3" t="s">
        <v>16</v>
      </c>
      <c r="F39" s="3" t="s">
        <v>3</v>
      </c>
      <c r="G39" s="3">
        <v>4.05</v>
      </c>
      <c r="H39" s="3">
        <v>0.74099999999999999</v>
      </c>
      <c r="I39" s="3">
        <v>1.19</v>
      </c>
    </row>
    <row r="40" spans="1:9" x14ac:dyDescent="0.2">
      <c r="A40" s="3" t="s">
        <v>26</v>
      </c>
      <c r="B40" s="3">
        <v>2013</v>
      </c>
      <c r="C40" s="3" t="s">
        <v>29</v>
      </c>
      <c r="D40" s="3" t="s">
        <v>47</v>
      </c>
      <c r="E40" s="3" t="s">
        <v>52</v>
      </c>
      <c r="F40" s="3" t="s">
        <v>4</v>
      </c>
      <c r="G40" s="3">
        <v>4.51</v>
      </c>
      <c r="H40" s="3">
        <v>10.696</v>
      </c>
      <c r="I40" s="3">
        <v>1.94</v>
      </c>
    </row>
    <row r="41" spans="1:9" x14ac:dyDescent="0.2">
      <c r="A41" s="3" t="s">
        <v>26</v>
      </c>
      <c r="B41" s="3">
        <v>2013</v>
      </c>
      <c r="C41" s="3" t="s">
        <v>29</v>
      </c>
      <c r="D41" s="3" t="s">
        <v>47</v>
      </c>
      <c r="E41" s="3" t="s">
        <v>53</v>
      </c>
      <c r="F41" s="3" t="s">
        <v>4</v>
      </c>
      <c r="G41" s="3">
        <v>4.51</v>
      </c>
      <c r="H41" s="3">
        <v>5.5430000000000001</v>
      </c>
      <c r="I41" s="3">
        <v>1.29</v>
      </c>
    </row>
    <row r="42" spans="1:9" x14ac:dyDescent="0.2">
      <c r="A42" s="3" t="s">
        <v>26</v>
      </c>
      <c r="B42" s="3">
        <v>2013</v>
      </c>
      <c r="C42" s="3" t="s">
        <v>29</v>
      </c>
      <c r="D42" s="3" t="s">
        <v>46</v>
      </c>
      <c r="E42" s="3" t="s">
        <v>54</v>
      </c>
      <c r="F42" s="3" t="s">
        <v>4</v>
      </c>
      <c r="G42" s="3">
        <v>4.51</v>
      </c>
      <c r="H42" s="3">
        <v>-38.716999999999999</v>
      </c>
      <c r="I42" s="3">
        <v>1.29</v>
      </c>
    </row>
    <row r="43" spans="1:9" x14ac:dyDescent="0.2">
      <c r="A43" s="3" t="s">
        <v>26</v>
      </c>
      <c r="B43" s="3">
        <v>2013</v>
      </c>
      <c r="C43" s="3" t="s">
        <v>29</v>
      </c>
      <c r="D43" s="3" t="s">
        <v>47</v>
      </c>
      <c r="E43" s="3" t="s">
        <v>55</v>
      </c>
      <c r="F43" s="3" t="s">
        <v>4</v>
      </c>
      <c r="G43" s="3">
        <v>4.51</v>
      </c>
      <c r="H43" s="3">
        <v>1.9910000000000001</v>
      </c>
      <c r="I43" s="3">
        <v>1.49</v>
      </c>
    </row>
    <row r="44" spans="1:9" x14ac:dyDescent="0.2">
      <c r="A44" s="3" t="s">
        <v>26</v>
      </c>
      <c r="B44" s="3">
        <v>2013</v>
      </c>
      <c r="C44" s="3" t="s">
        <v>29</v>
      </c>
      <c r="D44" s="3" t="s">
        <v>47</v>
      </c>
      <c r="E44" s="3" t="s">
        <v>56</v>
      </c>
      <c r="F44" s="3" t="s">
        <v>4</v>
      </c>
      <c r="G44" s="3">
        <v>4.51</v>
      </c>
      <c r="H44" s="3">
        <v>-8.4060000000000006</v>
      </c>
      <c r="I44" s="3">
        <v>2.2400000000000002</v>
      </c>
    </row>
    <row r="45" spans="1:9" x14ac:dyDescent="0.2">
      <c r="A45" s="3" t="s">
        <v>26</v>
      </c>
      <c r="B45" s="3">
        <v>2013</v>
      </c>
      <c r="C45" s="3" t="s">
        <v>29</v>
      </c>
      <c r="D45" s="3" t="s">
        <v>47</v>
      </c>
      <c r="E45" s="3" t="s">
        <v>57</v>
      </c>
      <c r="F45" s="3" t="s">
        <v>4</v>
      </c>
      <c r="G45" s="3">
        <v>4.51</v>
      </c>
      <c r="H45" s="3">
        <v>-10.941000000000001</v>
      </c>
      <c r="I45" s="3">
        <v>1.62</v>
      </c>
    </row>
    <row r="46" spans="1:9" x14ac:dyDescent="0.2">
      <c r="A46" s="3" t="s">
        <v>26</v>
      </c>
      <c r="B46" s="3">
        <v>2013</v>
      </c>
      <c r="C46" s="3" t="s">
        <v>29</v>
      </c>
      <c r="D46" s="3" t="s">
        <v>47</v>
      </c>
      <c r="E46" s="3" t="s">
        <v>58</v>
      </c>
      <c r="F46" s="3" t="s">
        <v>4</v>
      </c>
      <c r="G46" s="3">
        <v>4.51</v>
      </c>
      <c r="H46" s="3">
        <v>2.3839999999999999</v>
      </c>
      <c r="I46" s="3">
        <v>0.9</v>
      </c>
    </row>
    <row r="47" spans="1:9" x14ac:dyDescent="0.2">
      <c r="A47" s="3" t="s">
        <v>26</v>
      </c>
      <c r="B47" s="3">
        <v>2013</v>
      </c>
      <c r="C47" s="3" t="s">
        <v>29</v>
      </c>
      <c r="D47" s="3" t="s">
        <v>47</v>
      </c>
      <c r="E47" s="3" t="s">
        <v>59</v>
      </c>
      <c r="F47" s="3" t="s">
        <v>4</v>
      </c>
      <c r="G47" s="3">
        <v>4.51</v>
      </c>
      <c r="H47" s="3">
        <v>0.94599999999999995</v>
      </c>
      <c r="I47" s="3">
        <v>0.95</v>
      </c>
    </row>
    <row r="48" spans="1:9" x14ac:dyDescent="0.2">
      <c r="A48" s="3" t="s">
        <v>26</v>
      </c>
      <c r="B48" s="3">
        <v>2013</v>
      </c>
      <c r="C48" s="3" t="s">
        <v>29</v>
      </c>
      <c r="D48" s="3" t="s">
        <v>47</v>
      </c>
      <c r="E48" s="3" t="s">
        <v>60</v>
      </c>
      <c r="F48" s="3" t="s">
        <v>4</v>
      </c>
      <c r="G48" s="3">
        <v>4.51</v>
      </c>
      <c r="H48" s="3">
        <v>-2.4729999999999999</v>
      </c>
      <c r="I48" s="3">
        <v>1.1000000000000001</v>
      </c>
    </row>
    <row r="49" spans="1:9" x14ac:dyDescent="0.2">
      <c r="A49" s="3" t="s">
        <v>26</v>
      </c>
      <c r="B49" s="3">
        <v>2013</v>
      </c>
      <c r="C49" s="3" t="s">
        <v>29</v>
      </c>
      <c r="D49" s="3" t="s">
        <v>47</v>
      </c>
      <c r="E49" s="3" t="s">
        <v>7</v>
      </c>
      <c r="F49" s="3" t="s">
        <v>4</v>
      </c>
      <c r="G49" s="3">
        <v>4.51</v>
      </c>
      <c r="H49" s="3">
        <v>2.29</v>
      </c>
      <c r="I49" s="3">
        <v>0.64</v>
      </c>
    </row>
    <row r="50" spans="1:9" x14ac:dyDescent="0.2">
      <c r="A50" s="3" t="s">
        <v>26</v>
      </c>
      <c r="B50" s="3">
        <v>2013</v>
      </c>
      <c r="C50" s="3" t="s">
        <v>29</v>
      </c>
      <c r="D50" s="3" t="s">
        <v>47</v>
      </c>
      <c r="E50" s="3" t="s">
        <v>8</v>
      </c>
      <c r="F50" s="3" t="s">
        <v>4</v>
      </c>
      <c r="G50" s="3">
        <v>4.51</v>
      </c>
      <c r="H50" s="3">
        <v>-0.34899999999999998</v>
      </c>
      <c r="I50" s="3">
        <v>0.59</v>
      </c>
    </row>
    <row r="51" spans="1:9" x14ac:dyDescent="0.2">
      <c r="A51" s="3" t="s">
        <v>26</v>
      </c>
      <c r="B51" s="3">
        <v>2013</v>
      </c>
      <c r="C51" s="3" t="s">
        <v>29</v>
      </c>
      <c r="D51" s="3" t="s">
        <v>47</v>
      </c>
      <c r="E51" s="3" t="s">
        <v>9</v>
      </c>
      <c r="F51" s="3" t="s">
        <v>4</v>
      </c>
      <c r="G51" s="3">
        <v>4.51</v>
      </c>
      <c r="H51" s="3">
        <v>-3.298</v>
      </c>
      <c r="I51" s="3">
        <v>3.05</v>
      </c>
    </row>
    <row r="52" spans="1:9" x14ac:dyDescent="0.2">
      <c r="A52" s="3" t="s">
        <v>26</v>
      </c>
      <c r="B52" s="3">
        <v>2013</v>
      </c>
      <c r="C52" s="3" t="s">
        <v>29</v>
      </c>
      <c r="D52" s="3" t="s">
        <v>47</v>
      </c>
      <c r="E52" s="3" t="s">
        <v>10</v>
      </c>
      <c r="F52" s="3" t="s">
        <v>4</v>
      </c>
      <c r="G52" s="3">
        <v>4.51</v>
      </c>
      <c r="H52" s="3">
        <v>2.29</v>
      </c>
      <c r="I52" s="3">
        <v>1.01</v>
      </c>
    </row>
    <row r="53" spans="1:9" x14ac:dyDescent="0.2">
      <c r="A53" s="3" t="s">
        <v>26</v>
      </c>
      <c r="B53" s="3">
        <v>2013</v>
      </c>
      <c r="C53" s="3" t="s">
        <v>29</v>
      </c>
      <c r="D53" s="3" t="s">
        <v>47</v>
      </c>
      <c r="E53" s="3" t="s">
        <v>11</v>
      </c>
      <c r="F53" s="3" t="s">
        <v>4</v>
      </c>
      <c r="G53" s="3">
        <v>4.51</v>
      </c>
      <c r="H53" s="3">
        <v>2.8130000000000002</v>
      </c>
      <c r="I53" s="3">
        <v>1.36</v>
      </c>
    </row>
    <row r="54" spans="1:9" x14ac:dyDescent="0.2">
      <c r="A54" s="3" t="s">
        <v>26</v>
      </c>
      <c r="B54" s="3">
        <v>2013</v>
      </c>
      <c r="C54" s="3" t="s">
        <v>29</v>
      </c>
      <c r="D54" s="3" t="s">
        <v>47</v>
      </c>
      <c r="E54" s="3" t="s">
        <v>12</v>
      </c>
      <c r="F54" s="3" t="s">
        <v>4</v>
      </c>
      <c r="G54" s="3">
        <v>4.51</v>
      </c>
      <c r="H54" s="3">
        <v>1.581</v>
      </c>
      <c r="I54" s="3">
        <v>2.0499999999999998</v>
      </c>
    </row>
    <row r="55" spans="1:9" x14ac:dyDescent="0.2">
      <c r="A55" s="3" t="s">
        <v>26</v>
      </c>
      <c r="B55" s="3">
        <v>2013</v>
      </c>
      <c r="C55" s="3" t="s">
        <v>29</v>
      </c>
      <c r="D55" s="3" t="s">
        <v>47</v>
      </c>
      <c r="E55" s="3" t="s">
        <v>13</v>
      </c>
      <c r="F55" s="3" t="s">
        <v>4</v>
      </c>
      <c r="G55" s="3">
        <v>4.51</v>
      </c>
      <c r="H55" s="3">
        <v>1.369</v>
      </c>
      <c r="I55" s="3">
        <v>1.3</v>
      </c>
    </row>
    <row r="56" spans="1:9" x14ac:dyDescent="0.2">
      <c r="A56" s="3" t="s">
        <v>26</v>
      </c>
      <c r="B56" s="3">
        <v>2013</v>
      </c>
      <c r="C56" s="3" t="s">
        <v>29</v>
      </c>
      <c r="D56" s="3" t="s">
        <v>47</v>
      </c>
      <c r="E56" s="3" t="s">
        <v>14</v>
      </c>
      <c r="F56" s="3" t="s">
        <v>4</v>
      </c>
      <c r="G56" s="3">
        <v>4.51</v>
      </c>
      <c r="H56" s="3">
        <v>0.29899999999999999</v>
      </c>
      <c r="I56" s="3">
        <v>1.36</v>
      </c>
    </row>
    <row r="57" spans="1:9" x14ac:dyDescent="0.2">
      <c r="A57" s="3" t="s">
        <v>26</v>
      </c>
      <c r="B57" s="3">
        <v>2013</v>
      </c>
      <c r="C57" s="3" t="s">
        <v>29</v>
      </c>
      <c r="D57" s="3" t="s">
        <v>47</v>
      </c>
      <c r="E57" s="3" t="s">
        <v>15</v>
      </c>
      <c r="F57" s="3" t="s">
        <v>4</v>
      </c>
      <c r="G57" s="3">
        <v>4.51</v>
      </c>
      <c r="H57" s="3">
        <v>-0.73399999999999999</v>
      </c>
      <c r="I57" s="3">
        <v>1.1399999999999999</v>
      </c>
    </row>
    <row r="58" spans="1:9" x14ac:dyDescent="0.2">
      <c r="A58" s="3" t="s">
        <v>26</v>
      </c>
      <c r="B58" s="3">
        <v>2013</v>
      </c>
      <c r="C58" s="3" t="s">
        <v>29</v>
      </c>
      <c r="D58" s="3" t="s">
        <v>47</v>
      </c>
      <c r="E58" s="3" t="s">
        <v>16</v>
      </c>
      <c r="F58" s="3" t="s">
        <v>4</v>
      </c>
      <c r="G58" s="3">
        <v>4.51</v>
      </c>
      <c r="H58" s="3">
        <v>-2.4769999999999999</v>
      </c>
      <c r="I58" s="3">
        <v>1.2</v>
      </c>
    </row>
    <row r="59" spans="1:9" x14ac:dyDescent="0.2">
      <c r="A59" s="3" t="s">
        <v>32</v>
      </c>
      <c r="D59" s="3" t="s">
        <v>46</v>
      </c>
      <c r="G59" s="3">
        <v>4.76</v>
      </c>
      <c r="H59" s="3">
        <v>-100</v>
      </c>
    </row>
    <row r="60" spans="1:9" x14ac:dyDescent="0.2">
      <c r="A60" s="3" t="s">
        <v>33</v>
      </c>
      <c r="D60" s="3" t="s">
        <v>46</v>
      </c>
      <c r="G60" s="3">
        <v>12.62</v>
      </c>
      <c r="H60" s="3">
        <v>-95</v>
      </c>
    </row>
    <row r="61" spans="1:9" x14ac:dyDescent="0.2">
      <c r="A61" s="3" t="s">
        <v>33</v>
      </c>
      <c r="D61" s="3" t="s">
        <v>46</v>
      </c>
      <c r="G61" s="3">
        <v>12.62</v>
      </c>
      <c r="H61" s="3">
        <v>-58</v>
      </c>
    </row>
    <row r="62" spans="1:9" x14ac:dyDescent="0.2">
      <c r="A62" s="3" t="s">
        <v>33</v>
      </c>
      <c r="D62" s="3" t="s">
        <v>46</v>
      </c>
      <c r="G62" s="3">
        <v>6.82</v>
      </c>
      <c r="H62" s="3">
        <v>-35</v>
      </c>
    </row>
    <row r="63" spans="1:9" x14ac:dyDescent="0.2">
      <c r="A63" s="3" t="s">
        <v>33</v>
      </c>
      <c r="D63" s="3" t="s">
        <v>46</v>
      </c>
      <c r="G63" s="3">
        <v>5.63</v>
      </c>
      <c r="H63" s="3">
        <v>-18</v>
      </c>
    </row>
    <row r="64" spans="1:9" x14ac:dyDescent="0.2">
      <c r="A64" s="3" t="s">
        <v>34</v>
      </c>
      <c r="D64" s="3" t="s">
        <v>46</v>
      </c>
      <c r="G64" s="3">
        <v>12.78</v>
      </c>
      <c r="H64" s="3">
        <v>-37</v>
      </c>
    </row>
    <row r="65" spans="1:8" x14ac:dyDescent="0.2">
      <c r="A65" s="3" t="s">
        <v>34</v>
      </c>
      <c r="D65" s="3" t="s">
        <v>46</v>
      </c>
      <c r="G65" s="3">
        <v>15.65</v>
      </c>
      <c r="H65" s="3">
        <v>-39</v>
      </c>
    </row>
    <row r="66" spans="1:8" x14ac:dyDescent="0.2">
      <c r="A66" s="3" t="s">
        <v>35</v>
      </c>
      <c r="D66" s="3" t="s">
        <v>46</v>
      </c>
      <c r="G66" s="3">
        <v>8.73</v>
      </c>
      <c r="H66" s="3">
        <v>-23</v>
      </c>
    </row>
    <row r="67" spans="1:8" x14ac:dyDescent="0.2">
      <c r="A67" s="3" t="s">
        <v>35</v>
      </c>
      <c r="D67" s="3" t="s">
        <v>46</v>
      </c>
      <c r="G67" s="3">
        <v>9.3000000000000007</v>
      </c>
      <c r="H67" s="3">
        <v>-30</v>
      </c>
    </row>
  </sheetData>
  <autoFilter ref="A1:J1" xr:uid="{73A9A555-5E3B-41B8-B6EE-228C397D7C14}">
    <sortState xmlns:xlrd2="http://schemas.microsoft.com/office/spreadsheetml/2017/richdata2" ref="A2:J67">
      <sortCondition ref="F1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4441-13D7-D048-959B-82F3159A2D96}">
  <dimension ref="A1:E15"/>
  <sheetViews>
    <sheetView workbookViewId="0"/>
  </sheetViews>
  <sheetFormatPr baseColWidth="10" defaultRowHeight="15" x14ac:dyDescent="0.2"/>
  <cols>
    <col min="1" max="1" width="28.5" bestFit="1" customWidth="1"/>
    <col min="2" max="2" width="14.83203125" bestFit="1" customWidth="1"/>
    <col min="3" max="3" width="12.6640625" bestFit="1" customWidth="1"/>
    <col min="4" max="4" width="6.33203125" bestFit="1" customWidth="1"/>
    <col min="5" max="5" width="12.6640625" bestFit="1" customWidth="1"/>
  </cols>
  <sheetData>
    <row r="1" spans="1:5" x14ac:dyDescent="0.2">
      <c r="A1" s="5" t="s">
        <v>51</v>
      </c>
      <c r="B1" s="5" t="s">
        <v>50</v>
      </c>
    </row>
    <row r="2" spans="1:5" x14ac:dyDescent="0.2">
      <c r="A2" s="5" t="s">
        <v>49</v>
      </c>
      <c r="B2" t="s">
        <v>62</v>
      </c>
      <c r="C2" t="s">
        <v>46</v>
      </c>
      <c r="D2" t="s">
        <v>66</v>
      </c>
      <c r="E2" t="s">
        <v>67</v>
      </c>
    </row>
    <row r="3" spans="1:5" x14ac:dyDescent="0.2">
      <c r="A3" s="4">
        <v>4.05</v>
      </c>
      <c r="B3">
        <v>0.27322222222222226</v>
      </c>
      <c r="C3">
        <v>-24.196000000000002</v>
      </c>
      <c r="E3">
        <v>-1.0146315789473683</v>
      </c>
    </row>
    <row r="4" spans="1:5" x14ac:dyDescent="0.2">
      <c r="A4" s="4">
        <v>4.51</v>
      </c>
      <c r="B4">
        <v>0.1957777777777778</v>
      </c>
      <c r="C4">
        <v>-38.716999999999999</v>
      </c>
      <c r="E4">
        <v>-1.8522631578947368</v>
      </c>
    </row>
    <row r="5" spans="1:5" x14ac:dyDescent="0.2">
      <c r="A5" s="4">
        <v>4.76</v>
      </c>
      <c r="C5">
        <v>-100</v>
      </c>
      <c r="E5">
        <v>-100</v>
      </c>
    </row>
    <row r="6" spans="1:5" x14ac:dyDescent="0.2">
      <c r="A6" s="4">
        <v>5.63</v>
      </c>
      <c r="C6">
        <v>-18</v>
      </c>
      <c r="E6">
        <v>-18</v>
      </c>
    </row>
    <row r="7" spans="1:5" x14ac:dyDescent="0.2">
      <c r="A7" s="4">
        <v>6.41</v>
      </c>
      <c r="B7">
        <v>-2.4142777777777784</v>
      </c>
      <c r="C7">
        <v>-42.551000000000002</v>
      </c>
      <c r="E7">
        <v>-4.5267368421052634</v>
      </c>
    </row>
    <row r="8" spans="1:5" x14ac:dyDescent="0.2">
      <c r="A8" s="4">
        <v>6.82</v>
      </c>
      <c r="C8">
        <v>-35</v>
      </c>
      <c r="E8">
        <v>-35</v>
      </c>
    </row>
    <row r="9" spans="1:5" x14ac:dyDescent="0.2">
      <c r="A9" s="4">
        <v>8.73</v>
      </c>
      <c r="C9">
        <v>-23</v>
      </c>
      <c r="E9">
        <v>-23</v>
      </c>
    </row>
    <row r="10" spans="1:5" x14ac:dyDescent="0.2">
      <c r="A10" s="4">
        <v>9.3000000000000007</v>
      </c>
      <c r="C10">
        <v>-30</v>
      </c>
      <c r="E10">
        <v>-30</v>
      </c>
    </row>
    <row r="11" spans="1:5" x14ac:dyDescent="0.2">
      <c r="A11" s="4">
        <v>12.62</v>
      </c>
      <c r="C11">
        <v>-76.5</v>
      </c>
      <c r="E11">
        <v>-76.5</v>
      </c>
    </row>
    <row r="12" spans="1:5" x14ac:dyDescent="0.2">
      <c r="A12" s="4">
        <v>12.78</v>
      </c>
      <c r="C12">
        <v>-37</v>
      </c>
      <c r="E12">
        <v>-37</v>
      </c>
    </row>
    <row r="13" spans="1:5" x14ac:dyDescent="0.2">
      <c r="A13" s="4">
        <v>15.65</v>
      </c>
      <c r="C13">
        <v>-39</v>
      </c>
      <c r="E13">
        <v>-39</v>
      </c>
    </row>
    <row r="14" spans="1:5" x14ac:dyDescent="0.2">
      <c r="A14" s="4" t="s">
        <v>66</v>
      </c>
    </row>
    <row r="15" spans="1:5" x14ac:dyDescent="0.2">
      <c r="A15" s="4" t="s">
        <v>67</v>
      </c>
      <c r="B15">
        <v>-0.64842592592592607</v>
      </c>
      <c r="C15">
        <v>-45.038666666666664</v>
      </c>
      <c r="E15">
        <v>-8.7193787878787887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6CAB-87DC-4CCA-A82A-D3942DB4D100}">
  <dimension ref="A1:H4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22.1640625" bestFit="1" customWidth="1"/>
    <col min="2" max="2" width="18.5" customWidth="1"/>
    <col min="4" max="4" width="14.33203125" bestFit="1" customWidth="1"/>
    <col min="5" max="5" width="12.1640625" bestFit="1" customWidth="1"/>
    <col min="6" max="7" width="12.1640625" customWidth="1"/>
    <col min="11" max="11" width="14.83203125" bestFit="1" customWidth="1"/>
    <col min="12" max="12" width="36.5" bestFit="1" customWidth="1"/>
    <col min="13" max="13" width="10.6640625" bestFit="1" customWidth="1"/>
  </cols>
  <sheetData>
    <row r="1" spans="1:8" x14ac:dyDescent="0.2">
      <c r="A1" t="s">
        <v>1</v>
      </c>
      <c r="B1" t="s">
        <v>38</v>
      </c>
      <c r="C1" t="s">
        <v>36</v>
      </c>
      <c r="D1" t="s">
        <v>23</v>
      </c>
      <c r="E1" t="s">
        <v>37</v>
      </c>
      <c r="F1" t="s">
        <v>43</v>
      </c>
      <c r="G1" t="s">
        <v>44</v>
      </c>
      <c r="H1" t="s">
        <v>41</v>
      </c>
    </row>
    <row r="2" spans="1:8" x14ac:dyDescent="0.2">
      <c r="A2" t="s">
        <v>45</v>
      </c>
      <c r="B2" t="s">
        <v>39</v>
      </c>
      <c r="C2">
        <v>2.4</v>
      </c>
      <c r="D2">
        <v>168</v>
      </c>
      <c r="E2" t="s">
        <v>40</v>
      </c>
      <c r="H2" t="s">
        <v>42</v>
      </c>
    </row>
    <row r="3" spans="1:8" x14ac:dyDescent="0.2">
      <c r="A3" t="s">
        <v>45</v>
      </c>
      <c r="B3" t="s">
        <v>39</v>
      </c>
      <c r="C3">
        <v>2.87</v>
      </c>
      <c r="D3">
        <v>1273</v>
      </c>
      <c r="E3" t="s">
        <v>40</v>
      </c>
      <c r="F3">
        <v>-7.68</v>
      </c>
      <c r="G3">
        <v>-141.6</v>
      </c>
    </row>
    <row r="4" spans="1:8" x14ac:dyDescent="0.2">
      <c r="A4" t="s">
        <v>45</v>
      </c>
      <c r="B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5DA7-4547-4E63-8C0E-A983ED323DF1}">
  <dimension ref="A2:I116"/>
  <sheetViews>
    <sheetView topLeftCell="A25" zoomScale="55" zoomScaleNormal="55" workbookViewId="0">
      <selection activeCell="AG49" sqref="AG49"/>
    </sheetView>
  </sheetViews>
  <sheetFormatPr baseColWidth="10" defaultColWidth="8.83203125" defaultRowHeight="15" x14ac:dyDescent="0.2"/>
  <sheetData>
    <row r="2" spans="1:9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I2" t="s">
        <v>24</v>
      </c>
    </row>
    <row r="3" spans="1:9" x14ac:dyDescent="0.2">
      <c r="A3">
        <v>1</v>
      </c>
      <c r="B3">
        <v>2.1999999999999999E-2</v>
      </c>
      <c r="C3">
        <v>13.82</v>
      </c>
      <c r="D3" s="1">
        <v>4.5470000000000002E-13</v>
      </c>
      <c r="E3">
        <v>98.944000000000003</v>
      </c>
      <c r="F3">
        <v>180</v>
      </c>
      <c r="G3">
        <v>0.40200000000000002</v>
      </c>
    </row>
    <row r="4" spans="1:9" x14ac:dyDescent="0.2">
      <c r="A4">
        <v>2</v>
      </c>
      <c r="B4">
        <v>0.17100000000000001</v>
      </c>
      <c r="C4">
        <v>5.0529999999999999</v>
      </c>
      <c r="D4">
        <v>0</v>
      </c>
      <c r="E4">
        <v>39.75</v>
      </c>
      <c r="F4">
        <v>-179.15700000000001</v>
      </c>
      <c r="G4">
        <v>3.3809999999999998</v>
      </c>
    </row>
    <row r="5" spans="1:9" x14ac:dyDescent="0.2">
      <c r="A5">
        <v>3</v>
      </c>
      <c r="B5">
        <v>0.53500000000000003</v>
      </c>
      <c r="C5">
        <v>175.453</v>
      </c>
      <c r="D5" s="1">
        <v>8.171E-10</v>
      </c>
      <c r="E5">
        <v>206.92699999999999</v>
      </c>
      <c r="F5">
        <v>180</v>
      </c>
      <c r="G5">
        <v>10.696</v>
      </c>
    </row>
    <row r="6" spans="1:9" x14ac:dyDescent="0.2">
      <c r="A6">
        <v>4</v>
      </c>
      <c r="B6">
        <v>0.19600000000000001</v>
      </c>
      <c r="C6">
        <v>13.327999999999999</v>
      </c>
      <c r="D6">
        <v>0</v>
      </c>
      <c r="E6">
        <v>134.125</v>
      </c>
      <c r="F6">
        <v>180</v>
      </c>
      <c r="G6">
        <v>3.883</v>
      </c>
    </row>
    <row r="7" spans="1:9" x14ac:dyDescent="0.2">
      <c r="A7">
        <v>5</v>
      </c>
      <c r="B7">
        <v>0.03</v>
      </c>
      <c r="C7">
        <v>98.790999999999997</v>
      </c>
      <c r="D7">
        <v>0.40100000000000002</v>
      </c>
      <c r="E7">
        <v>185.93199999999999</v>
      </c>
      <c r="F7">
        <v>0</v>
      </c>
      <c r="G7">
        <v>0.54500000000000004</v>
      </c>
    </row>
    <row r="8" spans="1:9" x14ac:dyDescent="0.2">
      <c r="A8">
        <v>6</v>
      </c>
      <c r="B8">
        <v>0.20100000000000001</v>
      </c>
      <c r="C8">
        <v>3.5489999999999999</v>
      </c>
      <c r="D8">
        <v>0</v>
      </c>
      <c r="E8">
        <v>170.953</v>
      </c>
      <c r="F8">
        <v>0</v>
      </c>
      <c r="G8">
        <v>3.97</v>
      </c>
    </row>
    <row r="9" spans="1:9" x14ac:dyDescent="0.2">
      <c r="A9">
        <v>7</v>
      </c>
      <c r="B9">
        <v>7.3999999999999996E-2</v>
      </c>
      <c r="C9">
        <v>7.3659999999999997</v>
      </c>
      <c r="D9">
        <v>0</v>
      </c>
      <c r="E9">
        <v>173.22200000000001</v>
      </c>
      <c r="F9">
        <v>180</v>
      </c>
      <c r="G9">
        <v>1.452</v>
      </c>
    </row>
    <row r="10" spans="1:9" x14ac:dyDescent="0.2">
      <c r="A10">
        <v>8</v>
      </c>
      <c r="B10">
        <v>0.13100000000000001</v>
      </c>
      <c r="C10">
        <v>3.5350000000000001</v>
      </c>
      <c r="D10">
        <v>0</v>
      </c>
      <c r="E10">
        <v>126.27800000000001</v>
      </c>
      <c r="F10">
        <v>180</v>
      </c>
      <c r="G10">
        <v>2.581</v>
      </c>
    </row>
    <row r="11" spans="1:9" x14ac:dyDescent="0.2">
      <c r="A11">
        <v>9</v>
      </c>
      <c r="B11">
        <v>0.27800000000000002</v>
      </c>
      <c r="C11">
        <v>141.02199999999999</v>
      </c>
      <c r="D11">
        <v>0</v>
      </c>
      <c r="E11">
        <v>206.691</v>
      </c>
      <c r="F11">
        <v>180</v>
      </c>
      <c r="G11">
        <v>5.5430000000000001</v>
      </c>
    </row>
    <row r="12" spans="1:9" x14ac:dyDescent="0.2">
      <c r="A12">
        <v>10</v>
      </c>
      <c r="B12">
        <v>0.13100000000000001</v>
      </c>
      <c r="C12">
        <v>6.3490000000000002</v>
      </c>
      <c r="D12">
        <v>0</v>
      </c>
      <c r="E12">
        <v>215.333</v>
      </c>
      <c r="F12">
        <v>180</v>
      </c>
      <c r="G12">
        <v>2.5720000000000001</v>
      </c>
    </row>
    <row r="13" spans="1:9" x14ac:dyDescent="0.2">
      <c r="A13">
        <v>11</v>
      </c>
      <c r="B13">
        <v>0.21299999999999999</v>
      </c>
      <c r="C13">
        <v>168.98099999999999</v>
      </c>
      <c r="D13">
        <v>0</v>
      </c>
      <c r="E13">
        <v>255</v>
      </c>
      <c r="F13">
        <v>180</v>
      </c>
      <c r="G13">
        <v>4.2320000000000002</v>
      </c>
    </row>
    <row r="14" spans="1:9" x14ac:dyDescent="0.2">
      <c r="A14">
        <v>12</v>
      </c>
      <c r="B14">
        <v>0.13900000000000001</v>
      </c>
      <c r="C14">
        <v>36.146999999999998</v>
      </c>
      <c r="D14">
        <v>0.66700000000000004</v>
      </c>
      <c r="E14">
        <v>155.22200000000001</v>
      </c>
      <c r="F14">
        <v>180</v>
      </c>
      <c r="G14">
        <v>2.738</v>
      </c>
    </row>
    <row r="15" spans="1:9" x14ac:dyDescent="0.2">
      <c r="A15">
        <v>13</v>
      </c>
      <c r="B15">
        <v>1.2070000000000001</v>
      </c>
      <c r="C15">
        <v>0.16200000000000001</v>
      </c>
      <c r="D15">
        <v>0</v>
      </c>
      <c r="E15">
        <v>70</v>
      </c>
      <c r="F15">
        <v>0</v>
      </c>
      <c r="G15">
        <v>24.196000000000002</v>
      </c>
    </row>
    <row r="16" spans="1:9" x14ac:dyDescent="0.2">
      <c r="A16">
        <v>14</v>
      </c>
      <c r="B16">
        <v>0.16900000000000001</v>
      </c>
      <c r="C16">
        <v>45.883000000000003</v>
      </c>
      <c r="D16">
        <v>0</v>
      </c>
      <c r="E16">
        <v>110.444</v>
      </c>
      <c r="F16">
        <v>0</v>
      </c>
      <c r="G16">
        <v>3.3519999999999999</v>
      </c>
    </row>
    <row r="17" spans="1:7" x14ac:dyDescent="0.2">
      <c r="A17">
        <v>15</v>
      </c>
      <c r="B17">
        <v>1.931</v>
      </c>
      <c r="C17">
        <v>185.98099999999999</v>
      </c>
      <c r="D17">
        <v>0</v>
      </c>
      <c r="E17">
        <v>211</v>
      </c>
      <c r="F17">
        <v>0</v>
      </c>
      <c r="G17">
        <v>38.716999999999999</v>
      </c>
    </row>
    <row r="18" spans="1:7" x14ac:dyDescent="0.2">
      <c r="A18">
        <v>16</v>
      </c>
      <c r="B18">
        <v>0.13100000000000001</v>
      </c>
      <c r="C18">
        <v>6.4269999999999996</v>
      </c>
      <c r="D18">
        <v>0</v>
      </c>
      <c r="E18">
        <v>176.167</v>
      </c>
      <c r="F18">
        <v>180</v>
      </c>
      <c r="G18">
        <v>2.581</v>
      </c>
    </row>
    <row r="19" spans="1:7" x14ac:dyDescent="0.2">
      <c r="A19">
        <v>17</v>
      </c>
      <c r="B19">
        <v>2.1219999999999999</v>
      </c>
      <c r="C19">
        <v>247.32300000000001</v>
      </c>
      <c r="D19">
        <v>0.16600000000000001</v>
      </c>
      <c r="E19">
        <v>255</v>
      </c>
      <c r="F19">
        <v>0</v>
      </c>
      <c r="G19">
        <v>42.551000000000002</v>
      </c>
    </row>
    <row r="20" spans="1:7" x14ac:dyDescent="0.2">
      <c r="A20">
        <v>18</v>
      </c>
      <c r="B20">
        <v>0.16600000000000001</v>
      </c>
      <c r="C20">
        <v>17.016999999999999</v>
      </c>
      <c r="D20">
        <v>0</v>
      </c>
      <c r="E20">
        <v>208.75</v>
      </c>
      <c r="F20">
        <v>180</v>
      </c>
      <c r="G20">
        <v>3.298</v>
      </c>
    </row>
    <row r="21" spans="1:7" x14ac:dyDescent="0.2">
      <c r="A21">
        <v>19</v>
      </c>
      <c r="B21">
        <v>7.9000000000000001E-2</v>
      </c>
      <c r="C21">
        <v>8.5440000000000005</v>
      </c>
      <c r="D21">
        <v>0</v>
      </c>
      <c r="E21">
        <v>232</v>
      </c>
      <c r="F21">
        <v>0</v>
      </c>
      <c r="G21">
        <v>1.556</v>
      </c>
    </row>
    <row r="22" spans="1:7" x14ac:dyDescent="0.2">
      <c r="A22">
        <v>20</v>
      </c>
      <c r="B22">
        <v>0.14599999999999999</v>
      </c>
      <c r="C22">
        <v>22.852</v>
      </c>
      <c r="D22">
        <v>0</v>
      </c>
      <c r="E22">
        <v>214.417</v>
      </c>
      <c r="F22">
        <v>0</v>
      </c>
      <c r="G22">
        <v>2.8879999999999999</v>
      </c>
    </row>
    <row r="23" spans="1:7" x14ac:dyDescent="0.2">
      <c r="A23">
        <v>21</v>
      </c>
      <c r="B23">
        <v>0.10199999999999999</v>
      </c>
      <c r="C23">
        <v>144.57400000000001</v>
      </c>
      <c r="D23">
        <v>0.65600000000000003</v>
      </c>
      <c r="E23">
        <v>208.5</v>
      </c>
      <c r="F23">
        <v>180</v>
      </c>
      <c r="G23">
        <v>1.9910000000000001</v>
      </c>
    </row>
    <row r="24" spans="1:7" x14ac:dyDescent="0.2">
      <c r="A24">
        <v>22</v>
      </c>
      <c r="B24">
        <v>0.151</v>
      </c>
      <c r="C24">
        <v>27.640999999999998</v>
      </c>
      <c r="D24">
        <v>0</v>
      </c>
      <c r="E24">
        <v>195.125</v>
      </c>
      <c r="F24">
        <v>0</v>
      </c>
      <c r="G24">
        <v>2.9870000000000001</v>
      </c>
    </row>
    <row r="25" spans="1:7" x14ac:dyDescent="0.2">
      <c r="A25">
        <v>23</v>
      </c>
      <c r="B25">
        <v>0.74399999999999999</v>
      </c>
      <c r="C25">
        <v>232.16200000000001</v>
      </c>
      <c r="D25">
        <v>0.875</v>
      </c>
      <c r="E25">
        <v>255</v>
      </c>
      <c r="F25">
        <v>0</v>
      </c>
      <c r="G25">
        <v>14.891999999999999</v>
      </c>
    </row>
    <row r="26" spans="1:7" x14ac:dyDescent="0.2">
      <c r="A26">
        <v>24</v>
      </c>
      <c r="B26">
        <v>0.14099999999999999</v>
      </c>
      <c r="C26">
        <v>18.869</v>
      </c>
      <c r="D26">
        <v>1.8480000000000001</v>
      </c>
      <c r="E26">
        <v>132.11099999999999</v>
      </c>
      <c r="F26">
        <v>0</v>
      </c>
      <c r="G26">
        <v>2.7959999999999998</v>
      </c>
    </row>
    <row r="27" spans="1:7" x14ac:dyDescent="0.2">
      <c r="A27">
        <v>25</v>
      </c>
      <c r="B27">
        <v>0.13100000000000001</v>
      </c>
      <c r="C27">
        <v>3.5569999999999999</v>
      </c>
      <c r="D27">
        <v>0</v>
      </c>
      <c r="E27">
        <v>150.833</v>
      </c>
      <c r="F27">
        <v>180</v>
      </c>
      <c r="G27">
        <v>2.589</v>
      </c>
    </row>
    <row r="28" spans="1:7" x14ac:dyDescent="0.2">
      <c r="A28">
        <v>26</v>
      </c>
      <c r="B28">
        <v>0.223</v>
      </c>
      <c r="C28">
        <v>2.819</v>
      </c>
      <c r="D28">
        <v>0</v>
      </c>
      <c r="E28">
        <v>190</v>
      </c>
      <c r="F28">
        <v>180</v>
      </c>
      <c r="G28">
        <v>4.4059999999999997</v>
      </c>
    </row>
    <row r="29" spans="1:7" x14ac:dyDescent="0.2">
      <c r="A29">
        <v>27</v>
      </c>
      <c r="B29">
        <v>0.42099999999999999</v>
      </c>
      <c r="C29">
        <v>159.756</v>
      </c>
      <c r="D29">
        <v>0.61799999999999999</v>
      </c>
      <c r="E29">
        <v>230.667</v>
      </c>
      <c r="F29">
        <v>0</v>
      </c>
      <c r="G29">
        <v>8.4060000000000006</v>
      </c>
    </row>
    <row r="30" spans="1:7" x14ac:dyDescent="0.2">
      <c r="A30">
        <v>28</v>
      </c>
      <c r="B30">
        <v>0.22600000000000001</v>
      </c>
      <c r="C30">
        <v>83.331999999999994</v>
      </c>
      <c r="D30">
        <v>0</v>
      </c>
      <c r="E30">
        <v>180.5</v>
      </c>
      <c r="F30">
        <v>0</v>
      </c>
      <c r="G30">
        <v>4.4809999999999999</v>
      </c>
    </row>
    <row r="31" spans="1:7" x14ac:dyDescent="0.2">
      <c r="A31">
        <v>29</v>
      </c>
      <c r="B31">
        <v>0.34499999999999997</v>
      </c>
      <c r="C31">
        <v>174.393</v>
      </c>
      <c r="D31">
        <v>0</v>
      </c>
      <c r="E31">
        <v>255</v>
      </c>
      <c r="F31">
        <v>0</v>
      </c>
      <c r="G31">
        <v>6.883</v>
      </c>
    </row>
    <row r="32" spans="1:7" x14ac:dyDescent="0.2">
      <c r="A32">
        <v>30</v>
      </c>
      <c r="B32">
        <v>0.23100000000000001</v>
      </c>
      <c r="C32">
        <v>66.522000000000006</v>
      </c>
      <c r="D32">
        <v>0</v>
      </c>
      <c r="E32">
        <v>184.5</v>
      </c>
      <c r="F32">
        <v>0</v>
      </c>
      <c r="G32">
        <v>4.5679999999999996</v>
      </c>
    </row>
    <row r="33" spans="1:7" x14ac:dyDescent="0.2">
      <c r="A33">
        <v>31</v>
      </c>
      <c r="B33">
        <v>9.9000000000000005E-2</v>
      </c>
      <c r="C33">
        <v>6.6820000000000004</v>
      </c>
      <c r="D33">
        <v>0</v>
      </c>
      <c r="E33">
        <v>192</v>
      </c>
      <c r="F33">
        <v>180</v>
      </c>
      <c r="G33">
        <v>1.917</v>
      </c>
    </row>
    <row r="34" spans="1:7" x14ac:dyDescent="0.2">
      <c r="A34">
        <v>32</v>
      </c>
      <c r="B34">
        <v>0.16400000000000001</v>
      </c>
      <c r="C34">
        <v>87.200999999999993</v>
      </c>
      <c r="D34">
        <v>0</v>
      </c>
      <c r="E34">
        <v>225.75</v>
      </c>
      <c r="F34">
        <v>180</v>
      </c>
      <c r="G34">
        <v>3.2490000000000001</v>
      </c>
    </row>
    <row r="35" spans="1:7" x14ac:dyDescent="0.2">
      <c r="A35">
        <v>33</v>
      </c>
      <c r="B35">
        <v>0.54800000000000004</v>
      </c>
      <c r="C35">
        <v>181.56299999999999</v>
      </c>
      <c r="D35">
        <v>0</v>
      </c>
      <c r="E35">
        <v>220</v>
      </c>
      <c r="F35">
        <v>0</v>
      </c>
      <c r="G35">
        <v>10.941000000000001</v>
      </c>
    </row>
    <row r="36" spans="1:7" x14ac:dyDescent="0.2">
      <c r="A36">
        <v>34</v>
      </c>
      <c r="B36">
        <v>0.16400000000000001</v>
      </c>
      <c r="C36">
        <v>32.862000000000002</v>
      </c>
      <c r="D36">
        <v>0.47</v>
      </c>
      <c r="E36">
        <v>159.5</v>
      </c>
      <c r="F36">
        <v>180</v>
      </c>
      <c r="G36">
        <v>3.2490000000000001</v>
      </c>
    </row>
    <row r="37" spans="1:7" x14ac:dyDescent="0.2">
      <c r="A37">
        <v>35</v>
      </c>
      <c r="B37">
        <v>1.1719999999999999</v>
      </c>
      <c r="C37">
        <v>239.583</v>
      </c>
      <c r="D37">
        <v>2E-3</v>
      </c>
      <c r="E37">
        <v>255</v>
      </c>
      <c r="F37">
        <v>0</v>
      </c>
      <c r="G37">
        <v>23.474</v>
      </c>
    </row>
    <row r="38" spans="1:7" x14ac:dyDescent="0.2">
      <c r="A38">
        <v>36</v>
      </c>
      <c r="B38">
        <v>0.17799999999999999</v>
      </c>
      <c r="C38">
        <v>84.399000000000001</v>
      </c>
      <c r="D38">
        <v>2.1669999999999998</v>
      </c>
      <c r="E38">
        <v>124.417</v>
      </c>
      <c r="F38">
        <v>0</v>
      </c>
      <c r="G38">
        <v>3.5350000000000001</v>
      </c>
    </row>
    <row r="39" spans="1:7" x14ac:dyDescent="0.2">
      <c r="A39">
        <v>37</v>
      </c>
      <c r="B39">
        <v>1.4999999999999999E-2</v>
      </c>
      <c r="C39">
        <v>9.3230000000000004</v>
      </c>
      <c r="D39">
        <v>0.14099999999999999</v>
      </c>
      <c r="E39">
        <v>40.155999999999999</v>
      </c>
      <c r="F39">
        <v>180</v>
      </c>
      <c r="G39">
        <v>0.26100000000000001</v>
      </c>
    </row>
    <row r="40" spans="1:7" x14ac:dyDescent="0.2">
      <c r="A40">
        <v>38</v>
      </c>
      <c r="B40">
        <v>9.1999999999999998E-2</v>
      </c>
      <c r="C40">
        <v>25.29</v>
      </c>
      <c r="D40">
        <v>0</v>
      </c>
      <c r="E40">
        <v>208.625</v>
      </c>
      <c r="F40">
        <v>180</v>
      </c>
      <c r="G40">
        <v>1.7989999999999999</v>
      </c>
    </row>
    <row r="41" spans="1:7" x14ac:dyDescent="0.2">
      <c r="A41">
        <v>39</v>
      </c>
      <c r="B41">
        <v>0.121</v>
      </c>
      <c r="C41">
        <v>138.642</v>
      </c>
      <c r="D41">
        <v>5.0000000000000001E-3</v>
      </c>
      <c r="E41">
        <v>213.38300000000001</v>
      </c>
      <c r="F41">
        <v>180</v>
      </c>
      <c r="G41">
        <v>2.3839999999999999</v>
      </c>
    </row>
    <row r="42" spans="1:7" x14ac:dyDescent="0.2">
      <c r="A42">
        <v>40</v>
      </c>
      <c r="B42">
        <v>9.1999999999999998E-2</v>
      </c>
      <c r="C42">
        <v>49.752000000000002</v>
      </c>
      <c r="D42">
        <v>0.125</v>
      </c>
      <c r="E42">
        <v>206.53100000000001</v>
      </c>
      <c r="F42">
        <v>180</v>
      </c>
      <c r="G42">
        <v>1.792</v>
      </c>
    </row>
    <row r="43" spans="1:7" x14ac:dyDescent="0.2">
      <c r="A43">
        <v>41</v>
      </c>
      <c r="B43">
        <v>0.25</v>
      </c>
      <c r="C43">
        <v>219.83099999999999</v>
      </c>
      <c r="D43">
        <v>0</v>
      </c>
      <c r="E43">
        <v>255</v>
      </c>
      <c r="F43">
        <v>180</v>
      </c>
      <c r="G43">
        <v>4.9790000000000001</v>
      </c>
    </row>
    <row r="44" spans="1:7" x14ac:dyDescent="0.2">
      <c r="A44">
        <v>42</v>
      </c>
      <c r="B44">
        <v>9.7000000000000003E-2</v>
      </c>
      <c r="C44">
        <v>9.1229999999999993</v>
      </c>
      <c r="D44">
        <v>0</v>
      </c>
      <c r="E44">
        <v>230.75</v>
      </c>
      <c r="F44">
        <v>180</v>
      </c>
      <c r="G44">
        <v>1.8919999999999999</v>
      </c>
    </row>
    <row r="45" spans="1:7" x14ac:dyDescent="0.2">
      <c r="A45">
        <v>43</v>
      </c>
      <c r="B45">
        <v>8.4000000000000005E-2</v>
      </c>
      <c r="C45">
        <v>3.601</v>
      </c>
      <c r="D45">
        <v>0</v>
      </c>
      <c r="E45">
        <v>97.332999999999998</v>
      </c>
      <c r="F45">
        <v>180</v>
      </c>
      <c r="G45">
        <v>1.6180000000000001</v>
      </c>
    </row>
    <row r="46" spans="1:7" x14ac:dyDescent="0.2">
      <c r="A46">
        <v>44</v>
      </c>
      <c r="B46">
        <v>0.10199999999999999</v>
      </c>
      <c r="C46">
        <v>16.654</v>
      </c>
      <c r="D46">
        <v>0</v>
      </c>
      <c r="E46">
        <v>188.22200000000001</v>
      </c>
      <c r="F46">
        <v>180</v>
      </c>
      <c r="G46">
        <v>1.9830000000000001</v>
      </c>
    </row>
    <row r="47" spans="1:7" x14ac:dyDescent="0.2">
      <c r="A47">
        <v>45</v>
      </c>
      <c r="B47">
        <v>0.05</v>
      </c>
      <c r="C47">
        <v>150.57499999999999</v>
      </c>
      <c r="D47">
        <v>1</v>
      </c>
      <c r="E47">
        <v>207</v>
      </c>
      <c r="F47">
        <v>180</v>
      </c>
      <c r="G47">
        <v>0.94599999999999995</v>
      </c>
    </row>
    <row r="48" spans="1:7" x14ac:dyDescent="0.2">
      <c r="A48">
        <v>46</v>
      </c>
      <c r="B48">
        <v>9.7000000000000003E-2</v>
      </c>
      <c r="C48">
        <v>17.298999999999999</v>
      </c>
      <c r="D48">
        <v>1.667</v>
      </c>
      <c r="E48">
        <v>60.332999999999998</v>
      </c>
      <c r="F48">
        <v>0</v>
      </c>
      <c r="G48">
        <v>1.8919999999999999</v>
      </c>
    </row>
    <row r="49" spans="1:7" x14ac:dyDescent="0.2">
      <c r="A49">
        <v>47</v>
      </c>
      <c r="B49">
        <v>8.8999999999999996E-2</v>
      </c>
      <c r="C49">
        <v>193.559</v>
      </c>
      <c r="D49">
        <v>0</v>
      </c>
      <c r="E49">
        <v>255</v>
      </c>
      <c r="F49">
        <v>180</v>
      </c>
      <c r="G49">
        <v>1.7509999999999999</v>
      </c>
    </row>
    <row r="50" spans="1:7" x14ac:dyDescent="0.2">
      <c r="A50">
        <v>48</v>
      </c>
      <c r="B50">
        <v>9.9000000000000005E-2</v>
      </c>
      <c r="C50">
        <v>17.992000000000001</v>
      </c>
      <c r="D50">
        <v>0</v>
      </c>
      <c r="E50">
        <v>222.333</v>
      </c>
      <c r="F50">
        <v>180</v>
      </c>
      <c r="G50">
        <v>1.9419999999999999</v>
      </c>
    </row>
    <row r="51" spans="1:7" x14ac:dyDescent="0.2">
      <c r="A51">
        <v>49</v>
      </c>
      <c r="B51">
        <v>0.20100000000000001</v>
      </c>
      <c r="C51">
        <v>2.0990000000000002</v>
      </c>
      <c r="D51">
        <v>0</v>
      </c>
      <c r="E51">
        <v>162.5</v>
      </c>
      <c r="F51">
        <v>0</v>
      </c>
      <c r="G51">
        <v>3.9750000000000001</v>
      </c>
    </row>
    <row r="52" spans="1:7" x14ac:dyDescent="0.2">
      <c r="A52">
        <v>50</v>
      </c>
      <c r="B52">
        <v>0.114</v>
      </c>
      <c r="C52">
        <v>35.277999999999999</v>
      </c>
      <c r="D52">
        <v>0</v>
      </c>
      <c r="E52">
        <v>89.593000000000004</v>
      </c>
      <c r="F52">
        <v>0</v>
      </c>
      <c r="G52">
        <v>2.2320000000000002</v>
      </c>
    </row>
    <row r="53" spans="1:7" x14ac:dyDescent="0.2">
      <c r="A53">
        <v>51</v>
      </c>
      <c r="B53">
        <v>0.126</v>
      </c>
      <c r="C53">
        <v>153.886</v>
      </c>
      <c r="D53">
        <v>0</v>
      </c>
      <c r="E53">
        <v>203.6</v>
      </c>
      <c r="F53">
        <v>0</v>
      </c>
      <c r="G53">
        <v>2.4729999999999999</v>
      </c>
    </row>
    <row r="54" spans="1:7" x14ac:dyDescent="0.2">
      <c r="A54">
        <v>52</v>
      </c>
      <c r="B54">
        <v>0.112</v>
      </c>
      <c r="C54">
        <v>70.741</v>
      </c>
      <c r="D54">
        <v>0</v>
      </c>
      <c r="E54">
        <v>196</v>
      </c>
      <c r="F54">
        <v>0</v>
      </c>
      <c r="G54">
        <v>2.1909999999999998</v>
      </c>
    </row>
    <row r="55" spans="1:7" x14ac:dyDescent="0.2">
      <c r="A55">
        <v>53</v>
      </c>
      <c r="B55">
        <v>0.218</v>
      </c>
      <c r="C55">
        <v>230.23099999999999</v>
      </c>
      <c r="D55">
        <v>0</v>
      </c>
      <c r="E55">
        <v>255</v>
      </c>
      <c r="F55">
        <v>0</v>
      </c>
      <c r="G55">
        <v>4.3310000000000004</v>
      </c>
    </row>
    <row r="56" spans="1:7" x14ac:dyDescent="0.2">
      <c r="A56">
        <v>54</v>
      </c>
      <c r="B56">
        <v>0.112</v>
      </c>
      <c r="C56">
        <v>52.966999999999999</v>
      </c>
      <c r="D56">
        <v>0</v>
      </c>
      <c r="E56">
        <v>242.5</v>
      </c>
      <c r="F56">
        <v>0</v>
      </c>
      <c r="G56">
        <v>2.1909999999999998</v>
      </c>
    </row>
    <row r="57" spans="1:7" x14ac:dyDescent="0.2">
      <c r="A57">
        <v>55</v>
      </c>
      <c r="B57">
        <v>5.0000000000000001E-3</v>
      </c>
      <c r="C57">
        <v>0</v>
      </c>
      <c r="D57">
        <v>0</v>
      </c>
      <c r="E57">
        <v>0</v>
      </c>
      <c r="F57">
        <v>180</v>
      </c>
      <c r="G57">
        <v>0.05</v>
      </c>
    </row>
    <row r="58" spans="1:7" x14ac:dyDescent="0.2">
      <c r="A58">
        <v>56</v>
      </c>
      <c r="B58">
        <v>6.9000000000000006E-2</v>
      </c>
      <c r="C58">
        <v>12.326000000000001</v>
      </c>
      <c r="D58">
        <v>0.155</v>
      </c>
      <c r="E58">
        <v>193.625</v>
      </c>
      <c r="F58">
        <v>180</v>
      </c>
      <c r="G58">
        <v>1.319</v>
      </c>
    </row>
    <row r="59" spans="1:7" x14ac:dyDescent="0.2">
      <c r="A59">
        <v>57</v>
      </c>
      <c r="B59">
        <v>0.11600000000000001</v>
      </c>
      <c r="C59">
        <v>159.29300000000001</v>
      </c>
      <c r="D59">
        <v>0.25</v>
      </c>
      <c r="E59">
        <v>200.5</v>
      </c>
      <c r="F59">
        <v>180</v>
      </c>
      <c r="G59">
        <v>2.29</v>
      </c>
    </row>
    <row r="60" spans="1:7" x14ac:dyDescent="0.2">
      <c r="A60">
        <v>58</v>
      </c>
      <c r="B60">
        <v>6.7000000000000004E-2</v>
      </c>
      <c r="C60">
        <v>105.402</v>
      </c>
      <c r="D60">
        <v>0</v>
      </c>
      <c r="E60">
        <v>166.93299999999999</v>
      </c>
      <c r="F60">
        <v>180</v>
      </c>
      <c r="G60">
        <v>1.27</v>
      </c>
    </row>
    <row r="61" spans="1:7" x14ac:dyDescent="0.2">
      <c r="A61">
        <v>59</v>
      </c>
      <c r="B61">
        <v>9.4E-2</v>
      </c>
      <c r="C61">
        <v>177.63800000000001</v>
      </c>
      <c r="D61" s="1">
        <v>7.7879999999999994E-11</v>
      </c>
      <c r="E61">
        <v>255</v>
      </c>
      <c r="F61">
        <v>180</v>
      </c>
      <c r="G61">
        <v>1.855</v>
      </c>
    </row>
    <row r="62" spans="1:7" x14ac:dyDescent="0.2">
      <c r="A62">
        <v>60</v>
      </c>
      <c r="B62">
        <v>6.7000000000000004E-2</v>
      </c>
      <c r="C62">
        <v>8.8249999999999993</v>
      </c>
      <c r="D62">
        <v>0</v>
      </c>
      <c r="E62">
        <v>168</v>
      </c>
      <c r="F62">
        <v>180</v>
      </c>
      <c r="G62">
        <v>1.282</v>
      </c>
    </row>
    <row r="63" spans="1:7" x14ac:dyDescent="0.2">
      <c r="A63">
        <v>61</v>
      </c>
      <c r="B63">
        <v>4.4999999999999998E-2</v>
      </c>
      <c r="C63">
        <v>11.323</v>
      </c>
      <c r="D63">
        <v>0</v>
      </c>
      <c r="E63">
        <v>107.25</v>
      </c>
      <c r="F63">
        <v>0</v>
      </c>
      <c r="G63">
        <v>0.84599999999999997</v>
      </c>
    </row>
    <row r="64" spans="1:7" x14ac:dyDescent="0.2">
      <c r="A64">
        <v>62</v>
      </c>
      <c r="B64">
        <v>5.8999999999999997E-2</v>
      </c>
      <c r="C64">
        <v>51.942</v>
      </c>
      <c r="D64">
        <v>0</v>
      </c>
      <c r="E64">
        <v>170.696</v>
      </c>
      <c r="F64">
        <v>0</v>
      </c>
      <c r="G64">
        <v>1.1579999999999999</v>
      </c>
    </row>
    <row r="65" spans="1:7" x14ac:dyDescent="0.2">
      <c r="A65">
        <v>63</v>
      </c>
      <c r="B65">
        <v>0.02</v>
      </c>
      <c r="C65">
        <v>60.188000000000002</v>
      </c>
      <c r="D65">
        <v>0</v>
      </c>
      <c r="E65">
        <v>158.5</v>
      </c>
      <c r="F65">
        <v>0</v>
      </c>
      <c r="G65">
        <v>0.34899999999999998</v>
      </c>
    </row>
    <row r="66" spans="1:7" x14ac:dyDescent="0.2">
      <c r="A66">
        <v>64</v>
      </c>
      <c r="B66">
        <v>6.2E-2</v>
      </c>
      <c r="C66">
        <v>12.779</v>
      </c>
      <c r="D66">
        <v>0</v>
      </c>
      <c r="E66">
        <v>120</v>
      </c>
      <c r="F66">
        <v>0</v>
      </c>
      <c r="G66">
        <v>1.17</v>
      </c>
    </row>
    <row r="67" spans="1:7" x14ac:dyDescent="0.2">
      <c r="A67">
        <v>65</v>
      </c>
      <c r="B67">
        <v>8.2000000000000003E-2</v>
      </c>
      <c r="C67">
        <v>186.01499999999999</v>
      </c>
      <c r="D67">
        <v>0</v>
      </c>
      <c r="E67">
        <v>255</v>
      </c>
      <c r="F67">
        <v>0</v>
      </c>
      <c r="G67">
        <v>1.593</v>
      </c>
    </row>
    <row r="68" spans="1:7" x14ac:dyDescent="0.2">
      <c r="A68">
        <v>66</v>
      </c>
      <c r="B68">
        <v>6.4000000000000001E-2</v>
      </c>
      <c r="C68">
        <v>15.952</v>
      </c>
      <c r="D68">
        <v>0</v>
      </c>
      <c r="E68">
        <v>221</v>
      </c>
      <c r="F68">
        <v>0</v>
      </c>
      <c r="G68">
        <v>1.2450000000000001</v>
      </c>
    </row>
    <row r="69" spans="1:7" x14ac:dyDescent="0.2">
      <c r="A69">
        <v>67</v>
      </c>
      <c r="B69">
        <v>0.27500000000000002</v>
      </c>
      <c r="C69">
        <v>1.6850000000000001</v>
      </c>
      <c r="D69">
        <v>0</v>
      </c>
      <c r="E69">
        <v>110</v>
      </c>
      <c r="F69">
        <v>180</v>
      </c>
      <c r="G69">
        <v>5.4770000000000003</v>
      </c>
    </row>
    <row r="70" spans="1:7" x14ac:dyDescent="0.2">
      <c r="A70">
        <v>68</v>
      </c>
      <c r="B70">
        <v>0.307</v>
      </c>
      <c r="C70">
        <v>36.198</v>
      </c>
      <c r="D70">
        <v>0</v>
      </c>
      <c r="E70">
        <v>239.06200000000001</v>
      </c>
      <c r="F70">
        <v>180</v>
      </c>
      <c r="G70">
        <v>6.1239999999999997</v>
      </c>
    </row>
    <row r="71" spans="1:7" x14ac:dyDescent="0.2">
      <c r="A71">
        <v>69</v>
      </c>
      <c r="B71">
        <v>0.16600000000000001</v>
      </c>
      <c r="C71">
        <v>170.37899999999999</v>
      </c>
      <c r="D71">
        <v>1.0999999999999999E-2</v>
      </c>
      <c r="E71">
        <v>218.68199999999999</v>
      </c>
      <c r="F71">
        <v>0</v>
      </c>
      <c r="G71">
        <v>3.298</v>
      </c>
    </row>
    <row r="72" spans="1:7" x14ac:dyDescent="0.2">
      <c r="A72">
        <v>70</v>
      </c>
      <c r="B72">
        <v>0.307</v>
      </c>
      <c r="C72">
        <v>211.08799999999999</v>
      </c>
      <c r="D72">
        <v>0</v>
      </c>
      <c r="E72">
        <v>255</v>
      </c>
      <c r="F72">
        <v>0</v>
      </c>
      <c r="G72">
        <v>6.0990000000000002</v>
      </c>
    </row>
    <row r="73" spans="1:7" x14ac:dyDescent="0.2">
      <c r="A73">
        <v>71</v>
      </c>
      <c r="B73">
        <v>0.27500000000000002</v>
      </c>
      <c r="C73">
        <v>234.59200000000001</v>
      </c>
      <c r="D73">
        <v>0</v>
      </c>
      <c r="E73">
        <v>255</v>
      </c>
      <c r="F73">
        <v>0</v>
      </c>
      <c r="G73">
        <v>5.4770000000000003</v>
      </c>
    </row>
    <row r="74" spans="1:7" x14ac:dyDescent="0.2">
      <c r="A74">
        <v>72</v>
      </c>
      <c r="B74">
        <v>0.31</v>
      </c>
      <c r="C74">
        <v>76.266000000000005</v>
      </c>
      <c r="D74">
        <v>0</v>
      </c>
      <c r="E74">
        <v>90.903000000000006</v>
      </c>
      <c r="F74">
        <v>0</v>
      </c>
      <c r="G74">
        <v>6.1859999999999999</v>
      </c>
    </row>
    <row r="75" spans="1:7" x14ac:dyDescent="0.2">
      <c r="A75">
        <v>73</v>
      </c>
      <c r="B75">
        <v>1.7000000000000001E-2</v>
      </c>
      <c r="C75">
        <v>53.975999999999999</v>
      </c>
      <c r="D75">
        <v>0.41699999999999998</v>
      </c>
      <c r="E75">
        <v>222.5</v>
      </c>
      <c r="F75">
        <v>0</v>
      </c>
      <c r="G75">
        <v>0.311</v>
      </c>
    </row>
    <row r="76" spans="1:7" x14ac:dyDescent="0.2">
      <c r="A76">
        <v>74</v>
      </c>
      <c r="B76">
        <v>9.7000000000000003E-2</v>
      </c>
      <c r="C76">
        <v>6.4240000000000004</v>
      </c>
      <c r="D76">
        <v>0</v>
      </c>
      <c r="E76">
        <v>169.25</v>
      </c>
      <c r="F76">
        <v>0</v>
      </c>
      <c r="G76">
        <v>1.867</v>
      </c>
    </row>
    <row r="77" spans="1:7" x14ac:dyDescent="0.2">
      <c r="A77">
        <v>75</v>
      </c>
      <c r="B77">
        <v>0.11600000000000001</v>
      </c>
      <c r="C77">
        <v>159.21299999999999</v>
      </c>
      <c r="D77">
        <v>0</v>
      </c>
      <c r="E77">
        <v>216</v>
      </c>
      <c r="F77">
        <v>180</v>
      </c>
      <c r="G77">
        <v>2.29</v>
      </c>
    </row>
    <row r="78" spans="1:7" x14ac:dyDescent="0.2">
      <c r="A78">
        <v>76</v>
      </c>
      <c r="B78">
        <v>0.104</v>
      </c>
      <c r="C78">
        <v>84.628</v>
      </c>
      <c r="D78">
        <v>0.25600000000000001</v>
      </c>
      <c r="E78">
        <v>124.312</v>
      </c>
      <c r="F78">
        <v>0</v>
      </c>
      <c r="G78">
        <v>2.0289999999999999</v>
      </c>
    </row>
    <row r="79" spans="1:7" x14ac:dyDescent="0.2">
      <c r="A79">
        <v>77</v>
      </c>
      <c r="B79">
        <v>0.05</v>
      </c>
      <c r="C79">
        <v>146.64699999999999</v>
      </c>
      <c r="D79">
        <v>0.5</v>
      </c>
      <c r="E79">
        <v>191.03899999999999</v>
      </c>
      <c r="F79">
        <v>180</v>
      </c>
      <c r="G79">
        <v>0.92100000000000004</v>
      </c>
    </row>
    <row r="80" spans="1:7" x14ac:dyDescent="0.2">
      <c r="A80">
        <v>78</v>
      </c>
      <c r="B80">
        <v>9.9000000000000005E-2</v>
      </c>
      <c r="C80">
        <v>77.858999999999995</v>
      </c>
      <c r="D80">
        <v>2.1000000000000001E-2</v>
      </c>
      <c r="E80">
        <v>207.5</v>
      </c>
      <c r="F80">
        <v>180</v>
      </c>
      <c r="G80">
        <v>1.929</v>
      </c>
    </row>
    <row r="81" spans="1:7" x14ac:dyDescent="0.2">
      <c r="A81">
        <v>79</v>
      </c>
      <c r="B81">
        <v>0.13900000000000001</v>
      </c>
      <c r="C81">
        <v>4.7430000000000003</v>
      </c>
      <c r="D81">
        <v>0</v>
      </c>
      <c r="E81">
        <v>161.25</v>
      </c>
      <c r="F81">
        <v>0</v>
      </c>
      <c r="G81">
        <v>2.7130000000000001</v>
      </c>
    </row>
    <row r="82" spans="1:7" x14ac:dyDescent="0.2">
      <c r="A82">
        <v>80</v>
      </c>
      <c r="B82">
        <v>0.14099999999999999</v>
      </c>
      <c r="C82">
        <v>34.860999999999997</v>
      </c>
      <c r="D82">
        <v>0</v>
      </c>
      <c r="E82">
        <v>86.879000000000005</v>
      </c>
      <c r="F82">
        <v>0</v>
      </c>
      <c r="G82">
        <v>2.7629999999999999</v>
      </c>
    </row>
    <row r="83" spans="1:7" x14ac:dyDescent="0.2">
      <c r="A83">
        <v>81</v>
      </c>
      <c r="B83">
        <v>0.14399999999999999</v>
      </c>
      <c r="C83">
        <v>166.41200000000001</v>
      </c>
      <c r="D83">
        <v>0</v>
      </c>
      <c r="E83">
        <v>204.346</v>
      </c>
      <c r="F83">
        <v>180</v>
      </c>
      <c r="G83">
        <v>2.8130000000000002</v>
      </c>
    </row>
    <row r="84" spans="1:7" x14ac:dyDescent="0.2">
      <c r="A84">
        <v>82</v>
      </c>
      <c r="B84">
        <v>0.13900000000000001</v>
      </c>
      <c r="C84">
        <v>35.228999999999999</v>
      </c>
      <c r="D84">
        <v>0.93200000000000005</v>
      </c>
      <c r="E84">
        <v>102.5</v>
      </c>
      <c r="F84">
        <v>0</v>
      </c>
      <c r="G84">
        <v>2.7130000000000001</v>
      </c>
    </row>
    <row r="85" spans="1:7" x14ac:dyDescent="0.2">
      <c r="A85">
        <v>83</v>
      </c>
      <c r="B85">
        <v>5.5E-2</v>
      </c>
      <c r="C85">
        <v>189.87299999999999</v>
      </c>
      <c r="D85">
        <v>0</v>
      </c>
      <c r="E85">
        <v>249.536</v>
      </c>
      <c r="F85">
        <v>0</v>
      </c>
      <c r="G85">
        <v>1.0580000000000001</v>
      </c>
    </row>
    <row r="86" spans="1:7" x14ac:dyDescent="0.2">
      <c r="A86">
        <v>84</v>
      </c>
      <c r="B86">
        <v>0.13900000000000001</v>
      </c>
      <c r="C86">
        <v>46.253999999999998</v>
      </c>
      <c r="D86">
        <v>2.1880000000000002</v>
      </c>
      <c r="E86">
        <v>141.93799999999999</v>
      </c>
      <c r="F86">
        <v>0</v>
      </c>
      <c r="G86">
        <v>2.738</v>
      </c>
    </row>
    <row r="87" spans="1:7" x14ac:dyDescent="0.2">
      <c r="A87">
        <v>85</v>
      </c>
      <c r="B87">
        <v>2.5000000000000001E-2</v>
      </c>
      <c r="C87">
        <v>33.299999999999997</v>
      </c>
      <c r="D87">
        <v>0</v>
      </c>
      <c r="E87">
        <v>255</v>
      </c>
      <c r="F87">
        <v>0</v>
      </c>
      <c r="G87">
        <v>0.44800000000000001</v>
      </c>
    </row>
    <row r="88" spans="1:7" x14ac:dyDescent="0.2">
      <c r="A88">
        <v>86</v>
      </c>
      <c r="B88">
        <v>0.20300000000000001</v>
      </c>
      <c r="C88">
        <v>166.87299999999999</v>
      </c>
      <c r="D88">
        <v>0</v>
      </c>
      <c r="E88">
        <v>208.03399999999999</v>
      </c>
      <c r="F88">
        <v>0</v>
      </c>
      <c r="G88">
        <v>4.008</v>
      </c>
    </row>
    <row r="89" spans="1:7" x14ac:dyDescent="0.2">
      <c r="A89">
        <v>87</v>
      </c>
      <c r="B89">
        <v>8.2000000000000003E-2</v>
      </c>
      <c r="C89">
        <v>167.52600000000001</v>
      </c>
      <c r="D89">
        <v>4.8029999999999999</v>
      </c>
      <c r="E89">
        <v>218.56200000000001</v>
      </c>
      <c r="F89">
        <v>0</v>
      </c>
      <c r="G89">
        <v>1.581</v>
      </c>
    </row>
    <row r="90" spans="1:7" x14ac:dyDescent="0.2">
      <c r="A90">
        <v>88</v>
      </c>
      <c r="B90">
        <v>0.20599999999999999</v>
      </c>
      <c r="C90">
        <v>166.42500000000001</v>
      </c>
      <c r="D90">
        <v>0.497</v>
      </c>
      <c r="E90">
        <v>222.512</v>
      </c>
      <c r="F90">
        <v>0</v>
      </c>
      <c r="G90">
        <v>4.0949999999999998</v>
      </c>
    </row>
    <row r="91" spans="1:7" x14ac:dyDescent="0.2">
      <c r="A91">
        <v>89</v>
      </c>
      <c r="B91">
        <v>4.2000000000000003E-2</v>
      </c>
      <c r="C91">
        <v>170.386</v>
      </c>
      <c r="D91">
        <v>0</v>
      </c>
      <c r="E91">
        <v>255</v>
      </c>
      <c r="F91">
        <v>180</v>
      </c>
      <c r="G91">
        <v>0.78400000000000003</v>
      </c>
    </row>
    <row r="92" spans="1:7" x14ac:dyDescent="0.2">
      <c r="A92">
        <v>90</v>
      </c>
      <c r="B92">
        <v>0.20100000000000001</v>
      </c>
      <c r="C92">
        <v>4.3410000000000002</v>
      </c>
      <c r="D92">
        <v>0</v>
      </c>
      <c r="E92">
        <v>196</v>
      </c>
      <c r="F92">
        <v>180</v>
      </c>
      <c r="G92">
        <v>3.9950000000000001</v>
      </c>
    </row>
    <row r="93" spans="1:7" x14ac:dyDescent="0.2">
      <c r="A93">
        <v>91</v>
      </c>
      <c r="B93">
        <v>5.0000000000000001E-3</v>
      </c>
      <c r="C93">
        <v>17.75</v>
      </c>
      <c r="D93">
        <v>1.5</v>
      </c>
      <c r="E93">
        <v>34</v>
      </c>
      <c r="F93">
        <v>0</v>
      </c>
      <c r="G93">
        <v>2.5000000000000001E-2</v>
      </c>
    </row>
    <row r="94" spans="1:7" x14ac:dyDescent="0.2">
      <c r="A94">
        <v>92</v>
      </c>
      <c r="B94">
        <v>5.0000000000000001E-3</v>
      </c>
      <c r="C94">
        <v>0.75</v>
      </c>
      <c r="D94">
        <v>0</v>
      </c>
      <c r="E94">
        <v>1.5</v>
      </c>
      <c r="F94">
        <v>0</v>
      </c>
      <c r="G94">
        <v>3.6999999999999998E-2</v>
      </c>
    </row>
    <row r="95" spans="1:7" x14ac:dyDescent="0.2">
      <c r="A95">
        <v>93</v>
      </c>
      <c r="B95">
        <v>7.1999999999999995E-2</v>
      </c>
      <c r="C95">
        <v>71.933000000000007</v>
      </c>
      <c r="D95">
        <v>0</v>
      </c>
      <c r="E95">
        <v>98.075999999999993</v>
      </c>
      <c r="F95">
        <v>180</v>
      </c>
      <c r="G95">
        <v>1.369</v>
      </c>
    </row>
    <row r="96" spans="1:7" x14ac:dyDescent="0.2">
      <c r="A96">
        <v>94</v>
      </c>
      <c r="B96">
        <v>0.13100000000000001</v>
      </c>
      <c r="C96">
        <v>7.3860000000000001</v>
      </c>
      <c r="D96" s="1">
        <v>1.04E-10</v>
      </c>
      <c r="E96">
        <v>213.875</v>
      </c>
      <c r="F96">
        <v>180</v>
      </c>
      <c r="G96">
        <v>2.601</v>
      </c>
    </row>
    <row r="97" spans="1:7" x14ac:dyDescent="0.2">
      <c r="A97">
        <v>95</v>
      </c>
      <c r="B97">
        <v>5.1999999999999998E-2</v>
      </c>
      <c r="C97">
        <v>176.417</v>
      </c>
      <c r="D97">
        <v>0.79400000000000004</v>
      </c>
      <c r="E97">
        <v>238.97800000000001</v>
      </c>
      <c r="F97">
        <v>180</v>
      </c>
      <c r="G97">
        <v>0.98299999999999998</v>
      </c>
    </row>
    <row r="98" spans="1:7" x14ac:dyDescent="0.2">
      <c r="A98">
        <v>96</v>
      </c>
      <c r="B98">
        <v>0.126</v>
      </c>
      <c r="C98">
        <v>43.951000000000001</v>
      </c>
      <c r="D98">
        <v>0.125</v>
      </c>
      <c r="E98">
        <v>215.75</v>
      </c>
      <c r="F98">
        <v>180</v>
      </c>
      <c r="G98">
        <v>2.4889999999999999</v>
      </c>
    </row>
    <row r="99" spans="1:7" x14ac:dyDescent="0.2">
      <c r="A99">
        <v>97</v>
      </c>
      <c r="B99">
        <v>2.5000000000000001E-2</v>
      </c>
      <c r="C99">
        <v>42.482999999999997</v>
      </c>
      <c r="D99">
        <v>0</v>
      </c>
      <c r="E99">
        <v>248.25</v>
      </c>
      <c r="F99">
        <v>0</v>
      </c>
      <c r="G99">
        <v>0.436</v>
      </c>
    </row>
    <row r="100" spans="1:7" x14ac:dyDescent="0.2">
      <c r="A100">
        <v>98</v>
      </c>
      <c r="B100">
        <v>0.13600000000000001</v>
      </c>
      <c r="C100">
        <v>72.513999999999996</v>
      </c>
      <c r="D100">
        <v>0</v>
      </c>
      <c r="E100">
        <v>255</v>
      </c>
      <c r="F100">
        <v>0</v>
      </c>
      <c r="G100">
        <v>2.6880000000000002</v>
      </c>
    </row>
    <row r="101" spans="1:7" x14ac:dyDescent="0.2">
      <c r="A101">
        <v>99</v>
      </c>
      <c r="B101">
        <v>1.7000000000000001E-2</v>
      </c>
      <c r="C101">
        <v>66.856999999999999</v>
      </c>
      <c r="D101">
        <v>0.75</v>
      </c>
      <c r="E101">
        <v>255</v>
      </c>
      <c r="F101">
        <v>180</v>
      </c>
      <c r="G101">
        <v>0.29899999999999999</v>
      </c>
    </row>
    <row r="102" spans="1:7" x14ac:dyDescent="0.2">
      <c r="A102">
        <v>100</v>
      </c>
      <c r="B102">
        <v>0.13900000000000001</v>
      </c>
      <c r="C102">
        <v>5.9580000000000002</v>
      </c>
      <c r="D102">
        <v>0</v>
      </c>
      <c r="E102">
        <v>170.5</v>
      </c>
      <c r="F102">
        <v>180</v>
      </c>
      <c r="G102">
        <v>2.726</v>
      </c>
    </row>
    <row r="103" spans="1:7" x14ac:dyDescent="0.2">
      <c r="A103">
        <v>101</v>
      </c>
      <c r="B103">
        <v>7.9000000000000001E-2</v>
      </c>
      <c r="C103">
        <v>186.328</v>
      </c>
      <c r="D103">
        <v>0</v>
      </c>
      <c r="E103">
        <v>255</v>
      </c>
      <c r="F103">
        <v>180</v>
      </c>
      <c r="G103">
        <v>1.5429999999999999</v>
      </c>
    </row>
    <row r="104" spans="1:7" x14ac:dyDescent="0.2">
      <c r="A104">
        <v>102</v>
      </c>
      <c r="B104">
        <v>0.14399999999999999</v>
      </c>
      <c r="C104">
        <v>3.0129999999999999</v>
      </c>
      <c r="D104">
        <v>0</v>
      </c>
      <c r="E104">
        <v>97</v>
      </c>
      <c r="F104">
        <v>180</v>
      </c>
      <c r="G104">
        <v>2.8250000000000002</v>
      </c>
    </row>
    <row r="105" spans="1:7" x14ac:dyDescent="0.2">
      <c r="A105">
        <v>103</v>
      </c>
      <c r="B105">
        <v>4.4999999999999998E-2</v>
      </c>
      <c r="C105">
        <v>14.227</v>
      </c>
      <c r="D105">
        <v>0</v>
      </c>
      <c r="E105">
        <v>156.25</v>
      </c>
      <c r="F105">
        <v>180</v>
      </c>
      <c r="G105">
        <v>0.82099999999999995</v>
      </c>
    </row>
    <row r="106" spans="1:7" x14ac:dyDescent="0.2">
      <c r="A106">
        <v>104</v>
      </c>
      <c r="B106">
        <v>0.11600000000000001</v>
      </c>
      <c r="C106">
        <v>8.9890000000000008</v>
      </c>
      <c r="D106">
        <v>0</v>
      </c>
      <c r="E106">
        <v>255</v>
      </c>
      <c r="F106">
        <v>180</v>
      </c>
      <c r="G106">
        <v>2.29</v>
      </c>
    </row>
    <row r="107" spans="1:7" x14ac:dyDescent="0.2">
      <c r="A107">
        <v>105</v>
      </c>
      <c r="B107">
        <v>0.04</v>
      </c>
      <c r="C107">
        <v>141.32400000000001</v>
      </c>
      <c r="D107">
        <v>0</v>
      </c>
      <c r="E107">
        <v>237</v>
      </c>
      <c r="F107">
        <v>180</v>
      </c>
      <c r="G107">
        <v>0.73399999999999999</v>
      </c>
    </row>
    <row r="108" spans="1:7" x14ac:dyDescent="0.2">
      <c r="A108">
        <v>106</v>
      </c>
      <c r="B108">
        <v>0.11600000000000001</v>
      </c>
      <c r="C108">
        <v>10.313000000000001</v>
      </c>
      <c r="D108">
        <v>2.0539999999999998</v>
      </c>
      <c r="E108">
        <v>158.875</v>
      </c>
      <c r="F108">
        <v>0</v>
      </c>
      <c r="G108">
        <v>2.278</v>
      </c>
    </row>
    <row r="109" spans="1:7" x14ac:dyDescent="0.2">
      <c r="A109">
        <v>107</v>
      </c>
      <c r="B109">
        <v>0.05</v>
      </c>
      <c r="C109">
        <v>191.447</v>
      </c>
      <c r="D109">
        <v>0</v>
      </c>
      <c r="E109">
        <v>255</v>
      </c>
      <c r="F109">
        <v>0</v>
      </c>
      <c r="G109">
        <v>0.95799999999999996</v>
      </c>
    </row>
    <row r="110" spans="1:7" x14ac:dyDescent="0.2">
      <c r="A110">
        <v>108</v>
      </c>
      <c r="B110">
        <v>0.114</v>
      </c>
      <c r="C110">
        <v>5.577</v>
      </c>
      <c r="D110">
        <v>0</v>
      </c>
      <c r="E110">
        <v>114</v>
      </c>
      <c r="F110">
        <v>0</v>
      </c>
      <c r="G110">
        <v>2.2280000000000002</v>
      </c>
    </row>
    <row r="111" spans="1:7" x14ac:dyDescent="0.2">
      <c r="A111">
        <v>109</v>
      </c>
      <c r="B111">
        <v>0.04</v>
      </c>
      <c r="C111">
        <v>7.673</v>
      </c>
      <c r="D111">
        <v>0</v>
      </c>
      <c r="E111">
        <v>116.84399999999999</v>
      </c>
      <c r="F111">
        <v>180</v>
      </c>
      <c r="G111">
        <v>0.74099999999999999</v>
      </c>
    </row>
    <row r="112" spans="1:7" x14ac:dyDescent="0.2">
      <c r="A112">
        <v>110</v>
      </c>
      <c r="B112">
        <v>0.121</v>
      </c>
      <c r="C112">
        <v>45.311</v>
      </c>
      <c r="D112">
        <v>0</v>
      </c>
      <c r="E112">
        <v>151</v>
      </c>
      <c r="F112">
        <v>180</v>
      </c>
      <c r="G112">
        <v>2.3769999999999998</v>
      </c>
    </row>
    <row r="113" spans="1:7" x14ac:dyDescent="0.2">
      <c r="A113">
        <v>111</v>
      </c>
      <c r="B113">
        <v>0.126</v>
      </c>
      <c r="C113">
        <v>160.33099999999999</v>
      </c>
      <c r="D113">
        <v>0</v>
      </c>
      <c r="E113">
        <v>208.38</v>
      </c>
      <c r="F113">
        <v>0</v>
      </c>
      <c r="G113">
        <v>2.4769999999999999</v>
      </c>
    </row>
    <row r="114" spans="1:7" x14ac:dyDescent="0.2">
      <c r="A114">
        <v>112</v>
      </c>
      <c r="B114">
        <v>0.121</v>
      </c>
      <c r="C114">
        <v>52.350999999999999</v>
      </c>
      <c r="D114">
        <v>0.80200000000000005</v>
      </c>
      <c r="E114">
        <v>128.125</v>
      </c>
      <c r="F114">
        <v>0</v>
      </c>
      <c r="G114">
        <v>2.4020000000000001</v>
      </c>
    </row>
    <row r="115" spans="1:7" x14ac:dyDescent="0.2">
      <c r="A115">
        <v>113</v>
      </c>
      <c r="B115">
        <v>6.7000000000000004E-2</v>
      </c>
      <c r="C115">
        <v>185.07400000000001</v>
      </c>
      <c r="D115">
        <v>0</v>
      </c>
      <c r="E115">
        <v>255</v>
      </c>
      <c r="F115">
        <v>0</v>
      </c>
      <c r="G115">
        <v>1.294</v>
      </c>
    </row>
    <row r="116" spans="1:7" x14ac:dyDescent="0.2">
      <c r="A116">
        <v>114</v>
      </c>
      <c r="B116">
        <v>0.124</v>
      </c>
      <c r="C116">
        <v>69.694999999999993</v>
      </c>
      <c r="D116">
        <v>0</v>
      </c>
      <c r="E116">
        <v>146.625</v>
      </c>
      <c r="F116">
        <v>0</v>
      </c>
      <c r="G116">
        <v>2.452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5766-DAFF-4B6E-98C9-FD5258A9DDC6}">
  <dimension ref="A1:E7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32.83203125" bestFit="1" customWidth="1"/>
    <col min="2" max="2" width="21.33203125" bestFit="1" customWidth="1"/>
    <col min="3" max="3" width="12.33203125" bestFit="1" customWidth="1"/>
    <col min="4" max="4" width="12.6640625" bestFit="1" customWidth="1"/>
  </cols>
  <sheetData>
    <row r="1" spans="1:5" x14ac:dyDescent="0.2">
      <c r="A1" s="5" t="s">
        <v>1</v>
      </c>
      <c r="B1" t="s">
        <v>26</v>
      </c>
    </row>
    <row r="3" spans="1:5" x14ac:dyDescent="0.2">
      <c r="A3" s="5" t="s">
        <v>51</v>
      </c>
      <c r="B3" s="5" t="s">
        <v>50</v>
      </c>
    </row>
    <row r="4" spans="1:5" x14ac:dyDescent="0.2">
      <c r="A4" s="5" t="s">
        <v>49</v>
      </c>
      <c r="B4" t="s">
        <v>48</v>
      </c>
      <c r="C4" t="s">
        <v>46</v>
      </c>
    </row>
    <row r="5" spans="1:5" x14ac:dyDescent="0.2">
      <c r="A5" s="4" t="s">
        <v>5</v>
      </c>
      <c r="B5">
        <v>-2.4142777777777784</v>
      </c>
      <c r="C5">
        <v>-42.551000000000002</v>
      </c>
      <c r="E5">
        <f>GETPIVOTDATA("Volume Change (m3/m)",$A$3,"Protection Status","Unprotected","Storm","TC Bejisa")/GETPIVOTDATA("Volume Change (m3/m)",$A$3,"Protection Status","Reef Protected","Storm","TC Bejisa")</f>
        <v>17.624732494189654</v>
      </c>
    </row>
    <row r="6" spans="1:5" x14ac:dyDescent="0.2">
      <c r="A6" s="4" t="s">
        <v>3</v>
      </c>
      <c r="B6">
        <v>0.27322222222222226</v>
      </c>
      <c r="C6">
        <v>-24.196000000000002</v>
      </c>
      <c r="E6">
        <f>GETPIVOTDATA("Volume Change (m3/m)",$A$3,"Protection Status","Unprotected","Storm","TC Dumile")/GETPIVOTDATA("Volume Change (m3/m)",$A$3,"Protection Status","Reef Protected","Storm","TC Dumile")</f>
        <v>-88.557950386335904</v>
      </c>
    </row>
    <row r="7" spans="1:5" x14ac:dyDescent="0.2">
      <c r="A7" s="4" t="s">
        <v>4</v>
      </c>
      <c r="B7">
        <v>0.1957777777777778</v>
      </c>
      <c r="C7">
        <v>-38.716999999999999</v>
      </c>
      <c r="E7">
        <f>GETPIVOTDATA("Volume Change (m3/m)",$A$3,"Protection Status","Unprotected","Storm","TC Felleng")/GETPIVOTDATA("Volume Change (m3/m)",$A$3,"Protection Status","Reef Protected","Storm","TC Felleng")</f>
        <v>-197.75993189557317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Reefs_vs_No_Reef_New</vt:lpstr>
      <vt:lpstr>Reef_vs_No_Reef</vt:lpstr>
      <vt:lpstr>Sheet3</vt:lpstr>
      <vt:lpstr>Grey</vt:lpstr>
      <vt:lpstr>Mahabot_Raw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Microsoft Office User</cp:lastModifiedBy>
  <dcterms:created xsi:type="dcterms:W3CDTF">2020-07-08T18:25:25Z</dcterms:created>
  <dcterms:modified xsi:type="dcterms:W3CDTF">2024-08-20T14:08:37Z</dcterms:modified>
</cp:coreProperties>
</file>