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ology Cloudstation\Documents\Arduino\Sol'Ex Motor\Jean\"/>
    </mc:Choice>
  </mc:AlternateContent>
  <xr:revisionPtr revIDLastSave="0" documentId="13_ncr:1_{5C11308A-7D66-422F-8B53-382A8641DC65}" xr6:coauthVersionLast="47" xr6:coauthVersionMax="47" xr10:uidLastSave="{00000000-0000-0000-0000-000000000000}"/>
  <bookViews>
    <workbookView xWindow="14925" yWindow="225" windowWidth="27135" windowHeight="19605" xr2:uid="{4A3181A3-9666-436D-9378-D42621D5892B}"/>
  </bookViews>
  <sheets>
    <sheet name="Equations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3" l="1"/>
  <c r="B24" i="3"/>
  <c r="B25" i="3"/>
  <c r="B26" i="3"/>
  <c r="B22" i="3"/>
  <c r="J23" i="3"/>
  <c r="J22" i="3"/>
  <c r="C26" i="3"/>
  <c r="C25" i="3"/>
  <c r="J24" i="3"/>
  <c r="C24" i="3"/>
  <c r="C23" i="3"/>
  <c r="C22" i="3"/>
  <c r="D8" i="3"/>
  <c r="D7" i="3"/>
  <c r="D6" i="3"/>
  <c r="D5" i="3"/>
  <c r="B5" i="3" s="1"/>
  <c r="D4" i="3"/>
  <c r="J4" i="3" s="1"/>
  <c r="E15" i="3"/>
  <c r="E14" i="3"/>
  <c r="E13" i="3"/>
  <c r="E12" i="3"/>
  <c r="E11" i="3"/>
  <c r="B8" i="3"/>
  <c r="J6" i="3"/>
  <c r="B6" i="3"/>
  <c r="B7" i="3"/>
  <c r="J5" i="3" l="1"/>
  <c r="B4" i="3"/>
</calcChain>
</file>

<file path=xl/sharedStrings.xml><?xml version="1.0" encoding="utf-8"?>
<sst xmlns="http://schemas.openxmlformats.org/spreadsheetml/2006/main" count="22" uniqueCount="11">
  <si>
    <t>a</t>
  </si>
  <si>
    <t>b</t>
  </si>
  <si>
    <t>c</t>
  </si>
  <si>
    <t>x</t>
  </si>
  <si>
    <t>b*x</t>
  </si>
  <si>
    <t>théorique</t>
  </si>
  <si>
    <t>pratique</t>
  </si>
  <si>
    <t>Convert pas nano</t>
  </si>
  <si>
    <t>Convert nano pas</t>
  </si>
  <si>
    <t>y=cx^2+bx+a</t>
  </si>
  <si>
    <t>c*x^2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</si>
</sst>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D88428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8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2" borderId="0" xfId="0" applyFill="1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0" fillId="3" borderId="0" xfId="0" applyFill="1"/>
    <xf numFmtId="0" fontId="2" fillId="3" borderId="0" xfId="0" applyFont="1" applyFill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D8DB6C5-20C7-4756-8516-38D29F73E383}"/>
  </tableStyles>
  <colors>
    <mruColors>
      <color rgb="FFD88428"/>
      <color rgb="FFA359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Equation Convert pas nano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Stéphane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6817545372751322E-3"/>
                  <c:y val="0.344270195392242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Equations!$E$11:$E$15</c:f>
              <c:numCache>
                <c:formatCode>General</c:formatCode>
                <c:ptCount val="5"/>
                <c:pt idx="0">
                  <c:v>670</c:v>
                </c:pt>
                <c:pt idx="1">
                  <c:v>850</c:v>
                </c:pt>
                <c:pt idx="2">
                  <c:v>910</c:v>
                </c:pt>
                <c:pt idx="3">
                  <c:v>1060</c:v>
                </c:pt>
                <c:pt idx="4">
                  <c:v>1230</c:v>
                </c:pt>
              </c:numCache>
            </c:numRef>
          </c:xVal>
          <c:yVal>
            <c:numRef>
              <c:f>Equations!$D$11:$D$15</c:f>
              <c:numCache>
                <c:formatCode>0.000</c:formatCode>
                <c:ptCount val="5"/>
                <c:pt idx="0" formatCode="General">
                  <c:v>395.42320000000007</c:v>
                </c:pt>
                <c:pt idx="1">
                  <c:v>488.06200000000001</c:v>
                </c:pt>
                <c:pt idx="2">
                  <c:v>517.04079999999999</c:v>
                </c:pt>
                <c:pt idx="3">
                  <c:v>585.32980000000009</c:v>
                </c:pt>
                <c:pt idx="4" formatCode="General">
                  <c:v>655.54320000000007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3DA-42C6-AB38-C0B1D2D4E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356688"/>
        <c:axId val="691635664"/>
      </c:scatterChart>
      <c:valAx>
        <c:axId val="692356688"/>
        <c:scaling>
          <c:orientation val="minMax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1635664"/>
        <c:crosses val="autoZero"/>
        <c:crossBetween val="midCat"/>
      </c:valAx>
      <c:valAx>
        <c:axId val="691635664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235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Equation Convert nano pas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0471735297522117"/>
                  <c:y val="0.13384259259259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Equations!$D$11:$D$15</c:f>
              <c:numCache>
                <c:formatCode>0.000</c:formatCode>
                <c:ptCount val="5"/>
                <c:pt idx="0" formatCode="General">
                  <c:v>395.42320000000007</c:v>
                </c:pt>
                <c:pt idx="1">
                  <c:v>488.06200000000001</c:v>
                </c:pt>
                <c:pt idx="2">
                  <c:v>517.04079999999999</c:v>
                </c:pt>
                <c:pt idx="3">
                  <c:v>585.32980000000009</c:v>
                </c:pt>
                <c:pt idx="4" formatCode="General">
                  <c:v>655.54320000000007</c:v>
                </c:pt>
              </c:numCache>
            </c:numRef>
          </c:xVal>
          <c:yVal>
            <c:numRef>
              <c:f>Equations!$E$11:$E$15</c:f>
              <c:numCache>
                <c:formatCode>General</c:formatCode>
                <c:ptCount val="5"/>
                <c:pt idx="0">
                  <c:v>670</c:v>
                </c:pt>
                <c:pt idx="1">
                  <c:v>850</c:v>
                </c:pt>
                <c:pt idx="2">
                  <c:v>910</c:v>
                </c:pt>
                <c:pt idx="3">
                  <c:v>1060</c:v>
                </c:pt>
                <c:pt idx="4">
                  <c:v>1230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1E-4AC4-83F1-04CACACF6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893328"/>
        <c:axId val="720889168"/>
      </c:scatterChart>
      <c:valAx>
        <c:axId val="720893328"/>
        <c:scaling>
          <c:orientation val="minMax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0889168"/>
        <c:crosses val="autoZero"/>
        <c:crossBetween val="midCat"/>
      </c:valAx>
      <c:valAx>
        <c:axId val="720889168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0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1</xdr:row>
      <xdr:rowOff>47625</xdr:rowOff>
    </xdr:from>
    <xdr:to>
      <xdr:col>17</xdr:col>
      <xdr:colOff>600075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CC9E8-A8F9-385A-F7B8-1CD979BDA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176211</xdr:colOff>
      <xdr:row>17</xdr:row>
      <xdr:rowOff>95250</xdr:rowOff>
    </xdr:from>
    <xdr:to>
      <xdr:col>17</xdr:col>
      <xdr:colOff>600074</xdr:colOff>
      <xdr:row>31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E3BFC5-CA4D-1753-875B-EFB947E19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795E8-CB09-47A2-B7C3-7E4630B4A707}">
  <dimension ref="B1:J53"/>
  <sheetViews>
    <sheetView tabSelected="1" workbookViewId="0">
      <selection activeCell="F31" sqref="F31"/>
    </sheetView>
  </sheetViews>
  <sheetFormatPr defaultRowHeight="15" x14ac:dyDescent="0.25"/>
  <cols>
    <col min="2" max="2" width="10.28515625" customWidth="1"/>
    <col min="3" max="3" width="9.85546875" customWidth="1"/>
    <col min="6" max="6" width="12.7109375" bestFit="1" customWidth="1"/>
  </cols>
  <sheetData>
    <row r="1" spans="2:10" ht="23.25" x14ac:dyDescent="0.35">
      <c r="B1" s="11" t="s">
        <v>7</v>
      </c>
      <c r="C1" s="11"/>
    </row>
    <row r="2" spans="2:10" x14ac:dyDescent="0.25">
      <c r="B2" t="s">
        <v>9</v>
      </c>
      <c r="D2" t="s">
        <v>3</v>
      </c>
      <c r="E2" t="s">
        <v>2</v>
      </c>
      <c r="F2" t="s">
        <v>1</v>
      </c>
      <c r="G2" t="s">
        <v>0</v>
      </c>
    </row>
    <row r="3" spans="2:10" x14ac:dyDescent="0.25">
      <c r="B3" s="10" t="s">
        <v>5</v>
      </c>
      <c r="C3" s="1" t="s">
        <v>6</v>
      </c>
    </row>
    <row r="4" spans="2:10" x14ac:dyDescent="0.25">
      <c r="B4" s="9">
        <f>(E4*(D4*D4))+(F4*D4)+G4</f>
        <v>395.42320000000007</v>
      </c>
      <c r="C4">
        <v>396.32</v>
      </c>
      <c r="D4" s="3">
        <f>670</f>
        <v>670</v>
      </c>
      <c r="E4" s="8">
        <v>-1.3200000000000001E-4</v>
      </c>
      <c r="F4" s="8">
        <v>0.71530000000000005</v>
      </c>
      <c r="G4" s="8">
        <v>-24.573</v>
      </c>
      <c r="I4" t="s">
        <v>10</v>
      </c>
      <c r="J4">
        <f>(E4*(D4*D4))</f>
        <v>-59.254800000000003</v>
      </c>
    </row>
    <row r="5" spans="2:10" x14ac:dyDescent="0.25">
      <c r="B5" s="9">
        <f t="shared" ref="B5:B8" si="0">(E5*(D5*D5))+(F5*D5)+G5</f>
        <v>488.06200000000001</v>
      </c>
      <c r="C5">
        <v>489.51</v>
      </c>
      <c r="D5" s="3">
        <f>850</f>
        <v>850</v>
      </c>
      <c r="E5">
        <v>-1.3200000000000001E-4</v>
      </c>
      <c r="F5">
        <v>0.71530000000000005</v>
      </c>
      <c r="G5">
        <v>-24.573</v>
      </c>
      <c r="I5" t="s">
        <v>4</v>
      </c>
      <c r="J5">
        <f>F5*D5</f>
        <v>608.005</v>
      </c>
    </row>
    <row r="6" spans="2:10" x14ac:dyDescent="0.25">
      <c r="B6" s="9">
        <f t="shared" si="0"/>
        <v>517.04079999999999</v>
      </c>
      <c r="C6">
        <v>518.70000000000005</v>
      </c>
      <c r="D6" s="3">
        <f>910</f>
        <v>910</v>
      </c>
      <c r="E6">
        <v>-1.3200000000000001E-4</v>
      </c>
      <c r="F6">
        <v>0.71530000000000005</v>
      </c>
      <c r="G6">
        <v>-24.573</v>
      </c>
      <c r="I6" t="s">
        <v>0</v>
      </c>
      <c r="J6">
        <f>G6</f>
        <v>-24.573</v>
      </c>
    </row>
    <row r="7" spans="2:10" x14ac:dyDescent="0.25">
      <c r="B7" s="9">
        <f t="shared" si="0"/>
        <v>585.32980000000009</v>
      </c>
      <c r="C7">
        <v>587.58000000000004</v>
      </c>
      <c r="D7" s="3">
        <f>1060</f>
        <v>1060</v>
      </c>
      <c r="E7">
        <v>-1.3200000000000001E-4</v>
      </c>
      <c r="F7">
        <v>0.71530000000000005</v>
      </c>
      <c r="G7">
        <v>-24.573</v>
      </c>
    </row>
    <row r="8" spans="2:10" x14ac:dyDescent="0.25">
      <c r="B8" s="9">
        <f t="shared" si="0"/>
        <v>655.54320000000007</v>
      </c>
      <c r="C8">
        <v>658.57</v>
      </c>
      <c r="D8" s="3">
        <f>1230</f>
        <v>1230</v>
      </c>
      <c r="E8">
        <v>-1.3200000000000001E-4</v>
      </c>
      <c r="F8">
        <v>0.71530000000000005</v>
      </c>
      <c r="G8">
        <v>-24.573</v>
      </c>
    </row>
    <row r="11" spans="2:10" x14ac:dyDescent="0.25">
      <c r="D11" s="4">
        <v>395.42320000000007</v>
      </c>
      <c r="E11" s="3">
        <f>670</f>
        <v>670</v>
      </c>
      <c r="F11" s="12"/>
    </row>
    <row r="12" spans="2:10" x14ac:dyDescent="0.25">
      <c r="D12" s="5">
        <v>488.06200000000001</v>
      </c>
      <c r="E12" s="3">
        <f>850</f>
        <v>850</v>
      </c>
      <c r="F12" s="12"/>
    </row>
    <row r="13" spans="2:10" x14ac:dyDescent="0.25">
      <c r="D13" s="5">
        <v>517.04079999999999</v>
      </c>
      <c r="E13" s="3">
        <f>910</f>
        <v>910</v>
      </c>
      <c r="F13" s="12"/>
    </row>
    <row r="14" spans="2:10" x14ac:dyDescent="0.25">
      <c r="D14" s="5">
        <v>585.32980000000009</v>
      </c>
      <c r="E14" s="3">
        <f>1060</f>
        <v>1060</v>
      </c>
      <c r="F14" s="12"/>
    </row>
    <row r="15" spans="2:10" x14ac:dyDescent="0.25">
      <c r="D15" s="4">
        <v>655.54320000000007</v>
      </c>
      <c r="E15" s="3">
        <f>1230</f>
        <v>1230</v>
      </c>
      <c r="F15" s="12"/>
    </row>
    <row r="19" spans="2:10" ht="23.25" x14ac:dyDescent="0.35">
      <c r="B19" s="11" t="s">
        <v>8</v>
      </c>
    </row>
    <row r="20" spans="2:10" x14ac:dyDescent="0.25">
      <c r="B20" t="s">
        <v>9</v>
      </c>
      <c r="D20" t="s">
        <v>3</v>
      </c>
      <c r="E20" t="s">
        <v>2</v>
      </c>
      <c r="F20" t="s">
        <v>1</v>
      </c>
      <c r="G20" t="s">
        <v>0</v>
      </c>
    </row>
    <row r="21" spans="2:10" x14ac:dyDescent="0.25">
      <c r="B21" s="10" t="s">
        <v>5</v>
      </c>
      <c r="C21" s="1" t="s">
        <v>6</v>
      </c>
    </row>
    <row r="22" spans="2:10" x14ac:dyDescent="0.25">
      <c r="B22" s="9">
        <f>(E22*(D22*D22))+(F22*D22)+G22</f>
        <v>670.0912062207999</v>
      </c>
      <c r="C22" s="3">
        <f>670</f>
        <v>670</v>
      </c>
      <c r="D22">
        <v>396.32</v>
      </c>
      <c r="E22" s="8">
        <v>1.2669999999999999E-3</v>
      </c>
      <c r="F22" s="8">
        <v>0.79779999999999995</v>
      </c>
      <c r="G22" s="8">
        <v>154.9</v>
      </c>
      <c r="I22" t="s">
        <v>10</v>
      </c>
      <c r="J22">
        <f>(E22*(D22*D22))</f>
        <v>199.0071102208</v>
      </c>
    </row>
    <row r="23" spans="2:10" x14ac:dyDescent="0.25">
      <c r="B23" s="9">
        <f t="shared" ref="B23:B26" si="1">(E23*(D23*D23))+(F23*D23)+G23</f>
        <v>849.02966880669999</v>
      </c>
      <c r="C23" s="3">
        <f>850</f>
        <v>850</v>
      </c>
      <c r="D23">
        <v>489.51</v>
      </c>
      <c r="E23">
        <v>1.2669999999999999E-3</v>
      </c>
      <c r="F23">
        <v>0.79779999999999995</v>
      </c>
      <c r="G23">
        <v>154.9</v>
      </c>
      <c r="I23" t="s">
        <v>4</v>
      </c>
      <c r="J23">
        <f>F23*D23</f>
        <v>390.53107799999998</v>
      </c>
    </row>
    <row r="24" spans="2:10" x14ac:dyDescent="0.25">
      <c r="B24" s="9">
        <f t="shared" si="1"/>
        <v>909.60481723000009</v>
      </c>
      <c r="C24" s="3">
        <f>910</f>
        <v>910</v>
      </c>
      <c r="D24">
        <v>518.70000000000005</v>
      </c>
      <c r="E24">
        <v>1.2669999999999999E-3</v>
      </c>
      <c r="F24">
        <v>0.79779999999999995</v>
      </c>
      <c r="G24">
        <v>154.9</v>
      </c>
      <c r="I24" t="s">
        <v>0</v>
      </c>
      <c r="J24">
        <f>G24</f>
        <v>154.9</v>
      </c>
    </row>
    <row r="25" spans="2:10" x14ac:dyDescent="0.25">
      <c r="B25" s="9">
        <f t="shared" si="1"/>
        <v>1061.1033988588001</v>
      </c>
      <c r="C25" s="3">
        <f>1060</f>
        <v>1060</v>
      </c>
      <c r="D25">
        <v>587.58000000000004</v>
      </c>
      <c r="E25">
        <v>1.2669999999999999E-3</v>
      </c>
      <c r="F25">
        <v>0.79779999999999995</v>
      </c>
      <c r="G25">
        <v>154.9</v>
      </c>
    </row>
    <row r="26" spans="2:10" x14ac:dyDescent="0.25">
      <c r="B26" s="9">
        <f t="shared" si="1"/>
        <v>1229.8233476883001</v>
      </c>
      <c r="C26" s="3">
        <f>1230</f>
        <v>1230</v>
      </c>
      <c r="D26">
        <v>658.57</v>
      </c>
      <c r="E26">
        <v>1.2669999999999999E-3</v>
      </c>
      <c r="F26">
        <v>0.79779999999999995</v>
      </c>
      <c r="G26">
        <v>154.9</v>
      </c>
    </row>
    <row r="40" spans="2:2" x14ac:dyDescent="0.25">
      <c r="B40" s="6"/>
    </row>
    <row r="41" spans="2:2" x14ac:dyDescent="0.25">
      <c r="B41" s="7"/>
    </row>
    <row r="42" spans="2:2" x14ac:dyDescent="0.25">
      <c r="B42" s="7"/>
    </row>
    <row r="43" spans="2:2" x14ac:dyDescent="0.25">
      <c r="B43" s="7"/>
    </row>
    <row r="44" spans="2:2" x14ac:dyDescent="0.25">
      <c r="B44" s="6"/>
    </row>
    <row r="53" spans="2:2" x14ac:dyDescent="0.25">
      <c r="B5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Equations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Stephane Ferier</dc:creator>
  <cp:lastModifiedBy>Stephane Ferier</cp:lastModifiedBy>
  <dcterms:created xsi:type="dcterms:W3CDTF">2023-01-18T14:05:07Z</dcterms:created>
  <dcterms:modified xsi:type="dcterms:W3CDTF">2023-03-03T19:02:54Z</dcterms:modified>
</cp:coreProperties>
</file>