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" windowWidth="18120" windowHeight="10590" tabRatio="732"/>
  </bookViews>
  <sheets>
    <sheet name="Coupled" sheetId="14" r:id="rId1"/>
  </sheets>
  <calcPr calcId="125725"/>
</workbook>
</file>

<file path=xl/calcChain.xml><?xml version="1.0" encoding="utf-8"?>
<calcChain xmlns="http://schemas.openxmlformats.org/spreadsheetml/2006/main">
  <c r="B11" i="14"/>
  <c r="B9" l="1"/>
  <c r="D4" l="1"/>
  <c r="B10" l="1"/>
  <c r="B26"/>
  <c r="D23"/>
  <c r="D17" l="1"/>
  <c r="B20"/>
  <c r="D10"/>
  <c r="D9"/>
  <c r="G6"/>
  <c r="I6" l="1"/>
  <c r="D20"/>
  <c r="D14" l="1"/>
  <c r="D25" l="1"/>
  <c r="D24" l="1"/>
  <c r="J6" s="1"/>
  <c r="M6" l="1"/>
  <c r="K6"/>
  <c r="N6" s="1"/>
  <c r="B27"/>
  <c r="D26"/>
  <c r="B18"/>
  <c r="D16" l="1"/>
  <c r="D15"/>
  <c r="P6" l="1"/>
  <c r="D18"/>
  <c r="B19"/>
  <c r="F7" l="1"/>
  <c r="F8" l="1"/>
  <c r="G7"/>
  <c r="J7" l="1"/>
  <c r="I7"/>
  <c r="F9"/>
  <c r="G8"/>
  <c r="J8" l="1"/>
  <c r="I8"/>
  <c r="M7"/>
  <c r="P7" s="1"/>
  <c r="K7"/>
  <c r="N7" s="1"/>
  <c r="F10"/>
  <c r="G9"/>
  <c r="M8" l="1"/>
  <c r="P8" s="1"/>
  <c r="K8"/>
  <c r="N8" s="1"/>
  <c r="Q7"/>
  <c r="R7" s="1"/>
  <c r="J9"/>
  <c r="I9"/>
  <c r="G10"/>
  <c r="F11"/>
  <c r="Q6"/>
  <c r="T6" s="1"/>
  <c r="U6" s="1"/>
  <c r="Q8" l="1"/>
  <c r="R8" s="1"/>
  <c r="J10"/>
  <c r="I10"/>
  <c r="M9"/>
  <c r="P9" s="1"/>
  <c r="K9"/>
  <c r="N9" s="1"/>
  <c r="V6"/>
  <c r="G11"/>
  <c r="F12"/>
  <c r="R6"/>
  <c r="M10" l="1"/>
  <c r="P10" s="1"/>
  <c r="K10"/>
  <c r="N10" s="1"/>
  <c r="J11"/>
  <c r="I11"/>
  <c r="Q9"/>
  <c r="R9" s="1"/>
  <c r="G12"/>
  <c r="F13"/>
  <c r="Q10" l="1"/>
  <c r="R10" s="1"/>
  <c r="M11"/>
  <c r="P11" s="1"/>
  <c r="K11"/>
  <c r="N11" s="1"/>
  <c r="J12"/>
  <c r="I12"/>
  <c r="G13"/>
  <c r="F14"/>
  <c r="T7"/>
  <c r="Q11" l="1"/>
  <c r="R11" s="1"/>
  <c r="J13"/>
  <c r="I13"/>
  <c r="M12"/>
  <c r="P12" s="1"/>
  <c r="K12"/>
  <c r="N12" s="1"/>
  <c r="U7"/>
  <c r="V7"/>
  <c r="G14"/>
  <c r="F15"/>
  <c r="M13" l="1"/>
  <c r="P13" s="1"/>
  <c r="K13"/>
  <c r="N13" s="1"/>
  <c r="Q12"/>
  <c r="R12" s="1"/>
  <c r="J14"/>
  <c r="I14"/>
  <c r="G15"/>
  <c r="F16"/>
  <c r="Q13" l="1"/>
  <c r="R13" s="1"/>
  <c r="J15"/>
  <c r="I15"/>
  <c r="M14"/>
  <c r="P14" s="1"/>
  <c r="K14"/>
  <c r="N14" s="1"/>
  <c r="G16"/>
  <c r="F17"/>
  <c r="M15" l="1"/>
  <c r="P15" s="1"/>
  <c r="K15"/>
  <c r="N15" s="1"/>
  <c r="Q14"/>
  <c r="R14" s="1"/>
  <c r="J16"/>
  <c r="I16"/>
  <c r="G17"/>
  <c r="F18"/>
  <c r="Q15" l="1"/>
  <c r="R15" s="1"/>
  <c r="M16"/>
  <c r="P16" s="1"/>
  <c r="K16"/>
  <c r="N16" s="1"/>
  <c r="J17"/>
  <c r="I17"/>
  <c r="G18"/>
  <c r="F19"/>
  <c r="J18" l="1"/>
  <c r="I18"/>
  <c r="Q16"/>
  <c r="R16" s="1"/>
  <c r="M17"/>
  <c r="P17" s="1"/>
  <c r="K17"/>
  <c r="N17" s="1"/>
  <c r="G19"/>
  <c r="F20"/>
  <c r="Q17" l="1"/>
  <c r="R17" s="1"/>
  <c r="M18"/>
  <c r="P18" s="1"/>
  <c r="K18"/>
  <c r="N18" s="1"/>
  <c r="J19"/>
  <c r="I19"/>
  <c r="G20"/>
  <c r="F21"/>
  <c r="Q18" l="1"/>
  <c r="R18" s="1"/>
  <c r="M19"/>
  <c r="P19" s="1"/>
  <c r="K19"/>
  <c r="N19" s="1"/>
  <c r="J20"/>
  <c r="I20"/>
  <c r="G21"/>
  <c r="F22"/>
  <c r="T9"/>
  <c r="T8"/>
  <c r="J21" l="1"/>
  <c r="I21"/>
  <c r="Q19"/>
  <c r="R19" s="1"/>
  <c r="M20"/>
  <c r="P20" s="1"/>
  <c r="K20"/>
  <c r="N20" s="1"/>
  <c r="U8"/>
  <c r="V8"/>
  <c r="U9"/>
  <c r="V9"/>
  <c r="G22"/>
  <c r="F23"/>
  <c r="M21" l="1"/>
  <c r="P21" s="1"/>
  <c r="K21"/>
  <c r="N21" s="1"/>
  <c r="J22"/>
  <c r="I22"/>
  <c r="Q20"/>
  <c r="R20" s="1"/>
  <c r="G23"/>
  <c r="F24"/>
  <c r="T10"/>
  <c r="Q21" l="1"/>
  <c r="R21" s="1"/>
  <c r="M22"/>
  <c r="P22" s="1"/>
  <c r="K22"/>
  <c r="N22" s="1"/>
  <c r="J23"/>
  <c r="I23"/>
  <c r="U10"/>
  <c r="V10"/>
  <c r="G24"/>
  <c r="F25"/>
  <c r="T11"/>
  <c r="T12"/>
  <c r="Q22" l="1"/>
  <c r="R22" s="1"/>
  <c r="J24"/>
  <c r="I24"/>
  <c r="M23"/>
  <c r="P23" s="1"/>
  <c r="K23"/>
  <c r="N23" s="1"/>
  <c r="U11"/>
  <c r="V11"/>
  <c r="U12"/>
  <c r="V12"/>
  <c r="G25"/>
  <c r="F26"/>
  <c r="Q23" l="1"/>
  <c r="R23" s="1"/>
  <c r="J25"/>
  <c r="I25"/>
  <c r="M24"/>
  <c r="P24" s="1"/>
  <c r="K24"/>
  <c r="N24" s="1"/>
  <c r="G26"/>
  <c r="F27"/>
  <c r="T13"/>
  <c r="J26" l="1"/>
  <c r="I26"/>
  <c r="M25"/>
  <c r="P25" s="1"/>
  <c r="K25"/>
  <c r="N25" s="1"/>
  <c r="Q24"/>
  <c r="R24" s="1"/>
  <c r="U13"/>
  <c r="V13"/>
  <c r="G27"/>
  <c r="F28"/>
  <c r="T14"/>
  <c r="T15"/>
  <c r="M26" l="1"/>
  <c r="P26" s="1"/>
  <c r="K26"/>
  <c r="N26" s="1"/>
  <c r="Q25"/>
  <c r="R25" s="1"/>
  <c r="J27"/>
  <c r="I27"/>
  <c r="U15"/>
  <c r="V15"/>
  <c r="U14"/>
  <c r="V14"/>
  <c r="G28"/>
  <c r="F29"/>
  <c r="Q26" l="1"/>
  <c r="R26" s="1"/>
  <c r="M27"/>
  <c r="P27" s="1"/>
  <c r="K27"/>
  <c r="N27" s="1"/>
  <c r="J28"/>
  <c r="I28"/>
  <c r="G29"/>
  <c r="F30"/>
  <c r="T16"/>
  <c r="Q27" l="1"/>
  <c r="R27" s="1"/>
  <c r="M28"/>
  <c r="P28" s="1"/>
  <c r="K28"/>
  <c r="N28" s="1"/>
  <c r="J29"/>
  <c r="I29"/>
  <c r="U16"/>
  <c r="V16"/>
  <c r="G30"/>
  <c r="F31"/>
  <c r="T17"/>
  <c r="J30" l="1"/>
  <c r="I30"/>
  <c r="Q28"/>
  <c r="R28" s="1"/>
  <c r="M29"/>
  <c r="P29" s="1"/>
  <c r="K29"/>
  <c r="N29" s="1"/>
  <c r="U17"/>
  <c r="V17"/>
  <c r="G31"/>
  <c r="F32"/>
  <c r="T18"/>
  <c r="M30" l="1"/>
  <c r="P30" s="1"/>
  <c r="K30"/>
  <c r="N30" s="1"/>
  <c r="Q29"/>
  <c r="R29" s="1"/>
  <c r="J31"/>
  <c r="I31"/>
  <c r="U18"/>
  <c r="V18"/>
  <c r="G32"/>
  <c r="F33"/>
  <c r="T19"/>
  <c r="Q30" l="1"/>
  <c r="R30" s="1"/>
  <c r="J32"/>
  <c r="I32"/>
  <c r="M31"/>
  <c r="P31" s="1"/>
  <c r="K31"/>
  <c r="N31" s="1"/>
  <c r="U19"/>
  <c r="V19"/>
  <c r="G33"/>
  <c r="F34"/>
  <c r="T20"/>
  <c r="J33" l="1"/>
  <c r="I33"/>
  <c r="M32"/>
  <c r="P32" s="1"/>
  <c r="K32"/>
  <c r="N32" s="1"/>
  <c r="Q31"/>
  <c r="R31" s="1"/>
  <c r="U20"/>
  <c r="V20"/>
  <c r="G34"/>
  <c r="F35"/>
  <c r="T22"/>
  <c r="T21"/>
  <c r="M33" l="1"/>
  <c r="P33" s="1"/>
  <c r="K33"/>
  <c r="N33" s="1"/>
  <c r="J34"/>
  <c r="I34"/>
  <c r="Q32"/>
  <c r="R32" s="1"/>
  <c r="U22"/>
  <c r="V22"/>
  <c r="U21"/>
  <c r="V21"/>
  <c r="G35"/>
  <c r="F36"/>
  <c r="T23"/>
  <c r="Q33" l="1"/>
  <c r="R33" s="1"/>
  <c r="J35"/>
  <c r="I35"/>
  <c r="M34"/>
  <c r="P34" s="1"/>
  <c r="K34"/>
  <c r="N34" s="1"/>
  <c r="U23"/>
  <c r="V23"/>
  <c r="G36"/>
  <c r="F37"/>
  <c r="M35" l="1"/>
  <c r="P35" s="1"/>
  <c r="K35"/>
  <c r="N35" s="1"/>
  <c r="Q34"/>
  <c r="R34" s="1"/>
  <c r="J36"/>
  <c r="I36"/>
  <c r="G37"/>
  <c r="F38"/>
  <c r="T24"/>
  <c r="T25"/>
  <c r="Q35" l="1"/>
  <c r="R35" s="1"/>
  <c r="J37"/>
  <c r="I37"/>
  <c r="M36"/>
  <c r="P36" s="1"/>
  <c r="K36"/>
  <c r="N36" s="1"/>
  <c r="U25"/>
  <c r="V25"/>
  <c r="U24"/>
  <c r="V24"/>
  <c r="G38"/>
  <c r="F39"/>
  <c r="J38" l="1"/>
  <c r="I38"/>
  <c r="M37"/>
  <c r="P37" s="1"/>
  <c r="K37"/>
  <c r="N37" s="1"/>
  <c r="Q36"/>
  <c r="R36" s="1"/>
  <c r="G39"/>
  <c r="F40"/>
  <c r="T26"/>
  <c r="T27"/>
  <c r="M38" l="1"/>
  <c r="P38" s="1"/>
  <c r="K38"/>
  <c r="N38" s="1"/>
  <c r="Q37"/>
  <c r="R37" s="1"/>
  <c r="J39"/>
  <c r="I39"/>
  <c r="U27"/>
  <c r="V27"/>
  <c r="U26"/>
  <c r="V26"/>
  <c r="G40"/>
  <c r="F41"/>
  <c r="Q38" l="1"/>
  <c r="R38" s="1"/>
  <c r="J40"/>
  <c r="I40"/>
  <c r="M39"/>
  <c r="P39" s="1"/>
  <c r="K39"/>
  <c r="N39" s="1"/>
  <c r="G41"/>
  <c r="F42"/>
  <c r="T28"/>
  <c r="M40" l="1"/>
  <c r="P40" s="1"/>
  <c r="K40"/>
  <c r="N40" s="1"/>
  <c r="Q39"/>
  <c r="R39" s="1"/>
  <c r="J41"/>
  <c r="I41"/>
  <c r="U28"/>
  <c r="V28"/>
  <c r="G42"/>
  <c r="F43"/>
  <c r="T29"/>
  <c r="Q40" l="1"/>
  <c r="R40" s="1"/>
  <c r="J42"/>
  <c r="I42"/>
  <c r="M41"/>
  <c r="P41" s="1"/>
  <c r="K41"/>
  <c r="N41" s="1"/>
  <c r="U29"/>
  <c r="V29"/>
  <c r="G43"/>
  <c r="F44"/>
  <c r="T30"/>
  <c r="M42" l="1"/>
  <c r="P42" s="1"/>
  <c r="K42"/>
  <c r="N42" s="1"/>
  <c r="J43"/>
  <c r="I43"/>
  <c r="Q41"/>
  <c r="R41" s="1"/>
  <c r="U30"/>
  <c r="V30"/>
  <c r="G44"/>
  <c r="F45"/>
  <c r="T31"/>
  <c r="Q42" l="1"/>
  <c r="R42" s="1"/>
  <c r="M43"/>
  <c r="P43" s="1"/>
  <c r="K43"/>
  <c r="N43" s="1"/>
  <c r="J44"/>
  <c r="I44"/>
  <c r="U31"/>
  <c r="V31"/>
  <c r="G45"/>
  <c r="F46"/>
  <c r="T32"/>
  <c r="J45" l="1"/>
  <c r="I45"/>
  <c r="Q43"/>
  <c r="R43" s="1"/>
  <c r="M44"/>
  <c r="P44" s="1"/>
  <c r="K44"/>
  <c r="N44" s="1"/>
  <c r="U32"/>
  <c r="V32"/>
  <c r="G46"/>
  <c r="F47"/>
  <c r="T33"/>
  <c r="M45" l="1"/>
  <c r="P45" s="1"/>
  <c r="K45"/>
  <c r="N45" s="1"/>
  <c r="Q44"/>
  <c r="R44" s="1"/>
  <c r="J46"/>
  <c r="I46"/>
  <c r="U33"/>
  <c r="V33"/>
  <c r="G47"/>
  <c r="F48"/>
  <c r="T34"/>
  <c r="T35"/>
  <c r="Q45" l="1"/>
  <c r="R45" s="1"/>
  <c r="M46"/>
  <c r="P46" s="1"/>
  <c r="K46"/>
  <c r="N46" s="1"/>
  <c r="J47"/>
  <c r="I47"/>
  <c r="U35"/>
  <c r="V35"/>
  <c r="U34"/>
  <c r="V34"/>
  <c r="G48"/>
  <c r="F49"/>
  <c r="T36"/>
  <c r="J48" l="1"/>
  <c r="I48"/>
  <c r="Q46"/>
  <c r="R46" s="1"/>
  <c r="M47"/>
  <c r="P47" s="1"/>
  <c r="K47"/>
  <c r="N47" s="1"/>
  <c r="U36"/>
  <c r="V36"/>
  <c r="G49"/>
  <c r="F50"/>
  <c r="T37"/>
  <c r="M48" l="1"/>
  <c r="P48" s="1"/>
  <c r="K48"/>
  <c r="N48" s="1"/>
  <c r="Q47"/>
  <c r="R47" s="1"/>
  <c r="J49"/>
  <c r="I49"/>
  <c r="U37"/>
  <c r="V37"/>
  <c r="G50"/>
  <c r="F51"/>
  <c r="Q48" l="1"/>
  <c r="R48" s="1"/>
  <c r="M49"/>
  <c r="P49" s="1"/>
  <c r="K49"/>
  <c r="N49" s="1"/>
  <c r="J50"/>
  <c r="I50"/>
  <c r="G51"/>
  <c r="F52"/>
  <c r="T38"/>
  <c r="T39"/>
  <c r="Q49" l="1"/>
  <c r="R49" s="1"/>
  <c r="M50"/>
  <c r="P50" s="1"/>
  <c r="K50"/>
  <c r="N50" s="1"/>
  <c r="J51"/>
  <c r="I51"/>
  <c r="U38"/>
  <c r="V38"/>
  <c r="U39"/>
  <c r="V39"/>
  <c r="G52"/>
  <c r="F53"/>
  <c r="Q50" l="1"/>
  <c r="R50" s="1"/>
  <c r="J52"/>
  <c r="I52"/>
  <c r="M51"/>
  <c r="P51" s="1"/>
  <c r="K51"/>
  <c r="N51" s="1"/>
  <c r="G53"/>
  <c r="F54"/>
  <c r="T40"/>
  <c r="J53" l="1"/>
  <c r="I53"/>
  <c r="M52"/>
  <c r="P52" s="1"/>
  <c r="K52"/>
  <c r="N52" s="1"/>
  <c r="Q51"/>
  <c r="R51" s="1"/>
  <c r="U40"/>
  <c r="V40"/>
  <c r="G54"/>
  <c r="F55"/>
  <c r="T41"/>
  <c r="M53" l="1"/>
  <c r="P53" s="1"/>
  <c r="K53"/>
  <c r="N53" s="1"/>
  <c r="Q52"/>
  <c r="R52" s="1"/>
  <c r="J54"/>
  <c r="I54"/>
  <c r="U41"/>
  <c r="V41"/>
  <c r="G55"/>
  <c r="F56"/>
  <c r="T42"/>
  <c r="Q53" l="1"/>
  <c r="R53" s="1"/>
  <c r="M54"/>
  <c r="P54" s="1"/>
  <c r="K54"/>
  <c r="N54" s="1"/>
  <c r="J55"/>
  <c r="I55"/>
  <c r="U42"/>
  <c r="V42"/>
  <c r="G56"/>
  <c r="F57"/>
  <c r="T43"/>
  <c r="Q54" l="1"/>
  <c r="R54" s="1"/>
  <c r="J56"/>
  <c r="I56"/>
  <c r="M55"/>
  <c r="P55" s="1"/>
  <c r="K55"/>
  <c r="N55" s="1"/>
  <c r="U43"/>
  <c r="V43"/>
  <c r="G57"/>
  <c r="F58"/>
  <c r="T44"/>
  <c r="M56" l="1"/>
  <c r="P56" s="1"/>
  <c r="K56"/>
  <c r="N56" s="1"/>
  <c r="Q55"/>
  <c r="R55" s="1"/>
  <c r="J57"/>
  <c r="I57"/>
  <c r="U44"/>
  <c r="V44"/>
  <c r="G58"/>
  <c r="F59"/>
  <c r="T45"/>
  <c r="J58" l="1"/>
  <c r="I58"/>
  <c r="Q56"/>
  <c r="R56" s="1"/>
  <c r="M57"/>
  <c r="P57" s="1"/>
  <c r="K57"/>
  <c r="N57" s="1"/>
  <c r="U45"/>
  <c r="V45"/>
  <c r="G59"/>
  <c r="F60"/>
  <c r="T46"/>
  <c r="T47"/>
  <c r="M58" l="1"/>
  <c r="P58" s="1"/>
  <c r="K58"/>
  <c r="N58" s="1"/>
  <c r="J59"/>
  <c r="I59"/>
  <c r="Q57"/>
  <c r="R57" s="1"/>
  <c r="U46"/>
  <c r="V46"/>
  <c r="U47"/>
  <c r="V47"/>
  <c r="G60"/>
  <c r="F61"/>
  <c r="T48"/>
  <c r="Q58" l="1"/>
  <c r="R58" s="1"/>
  <c r="M59"/>
  <c r="P59" s="1"/>
  <c r="K59"/>
  <c r="N59" s="1"/>
  <c r="J60"/>
  <c r="I60"/>
  <c r="U48"/>
  <c r="V48"/>
  <c r="G61"/>
  <c r="F62"/>
  <c r="T49"/>
  <c r="Q59" l="1"/>
  <c r="R59" s="1"/>
  <c r="M60"/>
  <c r="P60" s="1"/>
  <c r="K60"/>
  <c r="N60" s="1"/>
  <c r="J61"/>
  <c r="I61"/>
  <c r="U49"/>
  <c r="V49"/>
  <c r="G62"/>
  <c r="F63"/>
  <c r="Q60" l="1"/>
  <c r="R60" s="1"/>
  <c r="M61"/>
  <c r="P61" s="1"/>
  <c r="K61"/>
  <c r="N61" s="1"/>
  <c r="J62"/>
  <c r="I62"/>
  <c r="G63"/>
  <c r="F64"/>
  <c r="T50"/>
  <c r="Q61" l="1"/>
  <c r="R61" s="1"/>
  <c r="M62"/>
  <c r="P62" s="1"/>
  <c r="K62"/>
  <c r="N62" s="1"/>
  <c r="J63"/>
  <c r="I63"/>
  <c r="U50"/>
  <c r="V50"/>
  <c r="G64"/>
  <c r="F65"/>
  <c r="T51"/>
  <c r="Q62" l="1"/>
  <c r="R62" s="1"/>
  <c r="J64"/>
  <c r="I64"/>
  <c r="M63"/>
  <c r="P63" s="1"/>
  <c r="K63"/>
  <c r="N63" s="1"/>
  <c r="U51"/>
  <c r="V51"/>
  <c r="G65"/>
  <c r="F66"/>
  <c r="M64" l="1"/>
  <c r="P64" s="1"/>
  <c r="K64"/>
  <c r="N64" s="1"/>
  <c r="Q63"/>
  <c r="R63" s="1"/>
  <c r="J65"/>
  <c r="I65"/>
  <c r="G66"/>
  <c r="F67"/>
  <c r="T53"/>
  <c r="T52"/>
  <c r="M65" l="1"/>
  <c r="P65" s="1"/>
  <c r="K65"/>
  <c r="N65" s="1"/>
  <c r="J66"/>
  <c r="I66"/>
  <c r="Q64"/>
  <c r="R64" s="1"/>
  <c r="U53"/>
  <c r="V53"/>
  <c r="U52"/>
  <c r="V52"/>
  <c r="G67"/>
  <c r="F68"/>
  <c r="T54"/>
  <c r="M66" l="1"/>
  <c r="P66" s="1"/>
  <c r="K66"/>
  <c r="N66" s="1"/>
  <c r="Q65"/>
  <c r="R65" s="1"/>
  <c r="J67"/>
  <c r="I67"/>
  <c r="U54"/>
  <c r="V54"/>
  <c r="G68"/>
  <c r="F69"/>
  <c r="T55"/>
  <c r="T56"/>
  <c r="Q66" l="1"/>
  <c r="R66" s="1"/>
  <c r="J68"/>
  <c r="I68"/>
  <c r="M67"/>
  <c r="P67" s="1"/>
  <c r="K67"/>
  <c r="N67" s="1"/>
  <c r="U56"/>
  <c r="V56"/>
  <c r="U55"/>
  <c r="V55"/>
  <c r="G69"/>
  <c r="F70"/>
  <c r="T57"/>
  <c r="M68" l="1"/>
  <c r="P68" s="1"/>
  <c r="K68"/>
  <c r="N68" s="1"/>
  <c r="Q67"/>
  <c r="R67" s="1"/>
  <c r="J69"/>
  <c r="I69"/>
  <c r="U57"/>
  <c r="V57"/>
  <c r="G70"/>
  <c r="F71"/>
  <c r="J70" l="1"/>
  <c r="I70"/>
  <c r="Q68"/>
  <c r="R68" s="1"/>
  <c r="M69"/>
  <c r="P69" s="1"/>
  <c r="K69"/>
  <c r="N69" s="1"/>
  <c r="G71"/>
  <c r="F72"/>
  <c r="T58"/>
  <c r="M70" l="1"/>
  <c r="P70" s="1"/>
  <c r="K70"/>
  <c r="N70" s="1"/>
  <c r="J71"/>
  <c r="I71"/>
  <c r="Q69"/>
  <c r="R69" s="1"/>
  <c r="U58"/>
  <c r="V58"/>
  <c r="G72"/>
  <c r="F73"/>
  <c r="T59"/>
  <c r="T60"/>
  <c r="Q70" l="1"/>
  <c r="R70" s="1"/>
  <c r="M71"/>
  <c r="P71" s="1"/>
  <c r="K71"/>
  <c r="N71" s="1"/>
  <c r="J72"/>
  <c r="I72"/>
  <c r="U60"/>
  <c r="V60"/>
  <c r="U59"/>
  <c r="V59"/>
  <c r="G73"/>
  <c r="F74"/>
  <c r="T61"/>
  <c r="Q71" l="1"/>
  <c r="R71" s="1"/>
  <c r="J73"/>
  <c r="I73"/>
  <c r="M72"/>
  <c r="P72" s="1"/>
  <c r="K72"/>
  <c r="N72" s="1"/>
  <c r="U61"/>
  <c r="V61"/>
  <c r="G74"/>
  <c r="F75"/>
  <c r="J74" l="1"/>
  <c r="I74"/>
  <c r="M73"/>
  <c r="P73" s="1"/>
  <c r="K73"/>
  <c r="N73" s="1"/>
  <c r="Q72"/>
  <c r="R72" s="1"/>
  <c r="G75"/>
  <c r="F76"/>
  <c r="T62"/>
  <c r="M74" l="1"/>
  <c r="P74" s="1"/>
  <c r="K74"/>
  <c r="N74" s="1"/>
  <c r="Q73"/>
  <c r="R73" s="1"/>
  <c r="J75"/>
  <c r="I75"/>
  <c r="U62"/>
  <c r="V62"/>
  <c r="G76"/>
  <c r="F77"/>
  <c r="T63"/>
  <c r="T64"/>
  <c r="Q74" l="1"/>
  <c r="R74" s="1"/>
  <c r="M75"/>
  <c r="P75" s="1"/>
  <c r="K75"/>
  <c r="N75" s="1"/>
  <c r="J76"/>
  <c r="I76"/>
  <c r="U63"/>
  <c r="V63"/>
  <c r="U64"/>
  <c r="V64"/>
  <c r="G77"/>
  <c r="F78"/>
  <c r="Q75" l="1"/>
  <c r="R75" s="1"/>
  <c r="J77"/>
  <c r="I77"/>
  <c r="M76"/>
  <c r="P76" s="1"/>
  <c r="K76"/>
  <c r="N76" s="1"/>
  <c r="G78"/>
  <c r="F79"/>
  <c r="T65"/>
  <c r="K77" l="1"/>
  <c r="N77" s="1"/>
  <c r="Q77" s="1"/>
  <c r="R77" s="1"/>
  <c r="M77"/>
  <c r="P77" s="1"/>
  <c r="J78"/>
  <c r="I78"/>
  <c r="Q76"/>
  <c r="R76" s="1"/>
  <c r="U65"/>
  <c r="V65"/>
  <c r="G79"/>
  <c r="F80"/>
  <c r="T66"/>
  <c r="J79" l="1"/>
  <c r="I79"/>
  <c r="M78"/>
  <c r="P78" s="1"/>
  <c r="K78"/>
  <c r="N78" s="1"/>
  <c r="U66"/>
  <c r="V66"/>
  <c r="G80"/>
  <c r="F81"/>
  <c r="T67"/>
  <c r="J80" l="1"/>
  <c r="I80"/>
  <c r="M79"/>
  <c r="P79" s="1"/>
  <c r="K79"/>
  <c r="N79" s="1"/>
  <c r="Q78"/>
  <c r="R78" s="1"/>
  <c r="U67"/>
  <c r="V67"/>
  <c r="G81"/>
  <c r="F82"/>
  <c r="T68"/>
  <c r="Q79" l="1"/>
  <c r="R79" s="1"/>
  <c r="J81"/>
  <c r="I81"/>
  <c r="M80"/>
  <c r="P80" s="1"/>
  <c r="K80"/>
  <c r="N80" s="1"/>
  <c r="U68"/>
  <c r="V68"/>
  <c r="G82"/>
  <c r="F83"/>
  <c r="T69"/>
  <c r="K81" l="1"/>
  <c r="N81" s="1"/>
  <c r="M81"/>
  <c r="P81" s="1"/>
  <c r="J82"/>
  <c r="I82"/>
  <c r="Q80"/>
  <c r="R80" s="1"/>
  <c r="U69"/>
  <c r="V69"/>
  <c r="G83"/>
  <c r="F84"/>
  <c r="T70"/>
  <c r="T71"/>
  <c r="Q81" l="1"/>
  <c r="R81" s="1"/>
  <c r="M82"/>
  <c r="P82" s="1"/>
  <c r="K82"/>
  <c r="N82" s="1"/>
  <c r="J83"/>
  <c r="I83"/>
  <c r="U71"/>
  <c r="V71"/>
  <c r="U70"/>
  <c r="V70"/>
  <c r="G84"/>
  <c r="F85"/>
  <c r="T72"/>
  <c r="Q82" l="1"/>
  <c r="R82" s="1"/>
  <c r="M83"/>
  <c r="P83" s="1"/>
  <c r="K83"/>
  <c r="N83" s="1"/>
  <c r="J84"/>
  <c r="I84"/>
  <c r="U72"/>
  <c r="V72"/>
  <c r="G85"/>
  <c r="F86"/>
  <c r="Q83" l="1"/>
  <c r="R83" s="1"/>
  <c r="M84"/>
  <c r="P84" s="1"/>
  <c r="K84"/>
  <c r="N84" s="1"/>
  <c r="J85"/>
  <c r="I85"/>
  <c r="G86"/>
  <c r="F87"/>
  <c r="T74"/>
  <c r="T73"/>
  <c r="J86" l="1"/>
  <c r="I86"/>
  <c r="Q84"/>
  <c r="R84" s="1"/>
  <c r="K85"/>
  <c r="N85" s="1"/>
  <c r="M85"/>
  <c r="P85" s="1"/>
  <c r="U73"/>
  <c r="V73"/>
  <c r="U74"/>
  <c r="V74"/>
  <c r="G87"/>
  <c r="F88"/>
  <c r="T75"/>
  <c r="Q85" l="1"/>
  <c r="R85" s="1"/>
  <c r="M86"/>
  <c r="P86" s="1"/>
  <c r="K86"/>
  <c r="N86" s="1"/>
  <c r="J87"/>
  <c r="I87"/>
  <c r="U75"/>
  <c r="V75"/>
  <c r="G88"/>
  <c r="F89"/>
  <c r="Q86" l="1"/>
  <c r="R86" s="1"/>
  <c r="J88"/>
  <c r="I88"/>
  <c r="M87"/>
  <c r="P87" s="1"/>
  <c r="K87"/>
  <c r="N87" s="1"/>
  <c r="G89"/>
  <c r="F90"/>
  <c r="T76"/>
  <c r="M88" l="1"/>
  <c r="P88" s="1"/>
  <c r="K88"/>
  <c r="N88" s="1"/>
  <c r="J89"/>
  <c r="I89"/>
  <c r="Q87"/>
  <c r="R87" s="1"/>
  <c r="U76"/>
  <c r="V76"/>
  <c r="G90"/>
  <c r="F91"/>
  <c r="T77"/>
  <c r="Q88" l="1"/>
  <c r="R88" s="1"/>
  <c r="K89"/>
  <c r="N89" s="1"/>
  <c r="M89"/>
  <c r="P89" s="1"/>
  <c r="J90"/>
  <c r="I90"/>
  <c r="U77"/>
  <c r="V77"/>
  <c r="G91"/>
  <c r="F92"/>
  <c r="T78"/>
  <c r="Q89" l="1"/>
  <c r="R89" s="1"/>
  <c r="M90"/>
  <c r="P90" s="1"/>
  <c r="K90"/>
  <c r="N90" s="1"/>
  <c r="J91"/>
  <c r="I91"/>
  <c r="U78"/>
  <c r="V78"/>
  <c r="G92"/>
  <c r="F93"/>
  <c r="T79"/>
  <c r="T80"/>
  <c r="Q90" l="1"/>
  <c r="R90" s="1"/>
  <c r="M91"/>
  <c r="P91" s="1"/>
  <c r="K91"/>
  <c r="N91" s="1"/>
  <c r="J92"/>
  <c r="I92"/>
  <c r="U80"/>
  <c r="V80"/>
  <c r="U79"/>
  <c r="V79"/>
  <c r="G93"/>
  <c r="F94"/>
  <c r="T81"/>
  <c r="Q91" l="1"/>
  <c r="R91" s="1"/>
  <c r="J93"/>
  <c r="I93"/>
  <c r="M92"/>
  <c r="P92" s="1"/>
  <c r="K92"/>
  <c r="N92" s="1"/>
  <c r="U81"/>
  <c r="V81"/>
  <c r="G94"/>
  <c r="F95"/>
  <c r="K93" l="1"/>
  <c r="N93" s="1"/>
  <c r="Q93" s="1"/>
  <c r="R93" s="1"/>
  <c r="M93"/>
  <c r="P93" s="1"/>
  <c r="Q92"/>
  <c r="R92" s="1"/>
  <c r="J94"/>
  <c r="I94"/>
  <c r="G95"/>
  <c r="F96"/>
  <c r="T82"/>
  <c r="T83"/>
  <c r="J95" l="1"/>
  <c r="I95"/>
  <c r="M94"/>
  <c r="P94" s="1"/>
  <c r="K94"/>
  <c r="N94" s="1"/>
  <c r="U83"/>
  <c r="V83"/>
  <c r="U82"/>
  <c r="V82"/>
  <c r="G96"/>
  <c r="F97"/>
  <c r="M95" l="1"/>
  <c r="P95" s="1"/>
  <c r="K95"/>
  <c r="N95" s="1"/>
  <c r="Q94"/>
  <c r="R94" s="1"/>
  <c r="J96"/>
  <c r="I96"/>
  <c r="G97"/>
  <c r="F98"/>
  <c r="T84"/>
  <c r="Q95" l="1"/>
  <c r="R95" s="1"/>
  <c r="M96"/>
  <c r="P96" s="1"/>
  <c r="K96"/>
  <c r="N96" s="1"/>
  <c r="J97"/>
  <c r="I97"/>
  <c r="U84"/>
  <c r="V84"/>
  <c r="G98"/>
  <c r="F99"/>
  <c r="T85"/>
  <c r="Q96" l="1"/>
  <c r="R96" s="1"/>
  <c r="K97"/>
  <c r="N97" s="1"/>
  <c r="M97"/>
  <c r="P97" s="1"/>
  <c r="J98"/>
  <c r="I98"/>
  <c r="U85"/>
  <c r="V85"/>
  <c r="G99"/>
  <c r="F100"/>
  <c r="T86"/>
  <c r="Q97" l="1"/>
  <c r="R97" s="1"/>
  <c r="J99"/>
  <c r="I99"/>
  <c r="M98"/>
  <c r="P98" s="1"/>
  <c r="K98"/>
  <c r="N98" s="1"/>
  <c r="U86"/>
  <c r="V86"/>
  <c r="G100"/>
  <c r="F101"/>
  <c r="T87"/>
  <c r="M99" l="1"/>
  <c r="P99" s="1"/>
  <c r="K99"/>
  <c r="N99" s="1"/>
  <c r="J100"/>
  <c r="I100"/>
  <c r="Q98"/>
  <c r="R98" s="1"/>
  <c r="U87"/>
  <c r="V87"/>
  <c r="G101"/>
  <c r="F102"/>
  <c r="T88"/>
  <c r="Q99" l="1"/>
  <c r="R99" s="1"/>
  <c r="M100"/>
  <c r="P100" s="1"/>
  <c r="K100"/>
  <c r="N100" s="1"/>
  <c r="J101"/>
  <c r="I101"/>
  <c r="U88"/>
  <c r="V88"/>
  <c r="G102"/>
  <c r="F103"/>
  <c r="T89"/>
  <c r="Q100" l="1"/>
  <c r="R100" s="1"/>
  <c r="K101"/>
  <c r="N101" s="1"/>
  <c r="Q101" s="1"/>
  <c r="R101" s="1"/>
  <c r="M101"/>
  <c r="P101" s="1"/>
  <c r="J102"/>
  <c r="I102"/>
  <c r="U89"/>
  <c r="V89"/>
  <c r="G103"/>
  <c r="F104"/>
  <c r="T90"/>
  <c r="M102" l="1"/>
  <c r="P102" s="1"/>
  <c r="K102"/>
  <c r="N102" s="1"/>
  <c r="J103"/>
  <c r="I103"/>
  <c r="U90"/>
  <c r="V90"/>
  <c r="G104"/>
  <c r="F105"/>
  <c r="T91"/>
  <c r="Q102" l="1"/>
  <c r="R102" s="1"/>
  <c r="M103"/>
  <c r="P103" s="1"/>
  <c r="K103"/>
  <c r="N103" s="1"/>
  <c r="J104"/>
  <c r="I104"/>
  <c r="U91"/>
  <c r="V91"/>
  <c r="G105"/>
  <c r="F106"/>
  <c r="T92"/>
  <c r="T93"/>
  <c r="Q103" l="1"/>
  <c r="R103" s="1"/>
  <c r="J105"/>
  <c r="I105"/>
  <c r="M104"/>
  <c r="P104" s="1"/>
  <c r="K104"/>
  <c r="N104" s="1"/>
  <c r="U92"/>
  <c r="V92"/>
  <c r="U93"/>
  <c r="V93"/>
  <c r="F107"/>
  <c r="G106"/>
  <c r="K105" l="1"/>
  <c r="N105" s="1"/>
  <c r="M105"/>
  <c r="P105" s="1"/>
  <c r="J106"/>
  <c r="I106"/>
  <c r="Q104"/>
  <c r="R104" s="1"/>
  <c r="F108"/>
  <c r="G107"/>
  <c r="T94"/>
  <c r="Q105" l="1"/>
  <c r="R105" s="1"/>
  <c r="M106"/>
  <c r="P106" s="1"/>
  <c r="K106"/>
  <c r="N106" s="1"/>
  <c r="J107"/>
  <c r="I107"/>
  <c r="U94"/>
  <c r="V94"/>
  <c r="F109"/>
  <c r="G108"/>
  <c r="Q106" l="1"/>
  <c r="R106" s="1"/>
  <c r="J108"/>
  <c r="I108"/>
  <c r="M107"/>
  <c r="P107" s="1"/>
  <c r="K107"/>
  <c r="N107" s="1"/>
  <c r="F110"/>
  <c r="G109"/>
  <c r="T95"/>
  <c r="T96"/>
  <c r="T97"/>
  <c r="M108" l="1"/>
  <c r="P108" s="1"/>
  <c r="K108"/>
  <c r="N108" s="1"/>
  <c r="Q107"/>
  <c r="R107" s="1"/>
  <c r="J109"/>
  <c r="I109"/>
  <c r="U96"/>
  <c r="V96"/>
  <c r="U97"/>
  <c r="V97"/>
  <c r="U95"/>
  <c r="V95"/>
  <c r="F111"/>
  <c r="G110"/>
  <c r="Q108" l="1"/>
  <c r="R108" s="1"/>
  <c r="K109"/>
  <c r="N109" s="1"/>
  <c r="M109"/>
  <c r="P109" s="1"/>
  <c r="J110"/>
  <c r="I110"/>
  <c r="F112"/>
  <c r="G111"/>
  <c r="T98"/>
  <c r="Q109" l="1"/>
  <c r="R109" s="1"/>
  <c r="J111"/>
  <c r="I111"/>
  <c r="M110"/>
  <c r="P110" s="1"/>
  <c r="K110"/>
  <c r="N110" s="1"/>
  <c r="U98"/>
  <c r="V98"/>
  <c r="F113"/>
  <c r="G112"/>
  <c r="T99"/>
  <c r="M111" l="1"/>
  <c r="P111" s="1"/>
  <c r="K111"/>
  <c r="N111" s="1"/>
  <c r="J112"/>
  <c r="I112"/>
  <c r="Q110"/>
  <c r="R110" s="1"/>
  <c r="U99"/>
  <c r="V99"/>
  <c r="F114"/>
  <c r="G113"/>
  <c r="T100"/>
  <c r="Q111" l="1"/>
  <c r="R111" s="1"/>
  <c r="M112"/>
  <c r="P112" s="1"/>
  <c r="K112"/>
  <c r="N112" s="1"/>
  <c r="J113"/>
  <c r="I113"/>
  <c r="U100"/>
  <c r="V100"/>
  <c r="G114"/>
  <c r="F115"/>
  <c r="T101"/>
  <c r="Q112" l="1"/>
  <c r="R112" s="1"/>
  <c r="J114"/>
  <c r="I114"/>
  <c r="M113"/>
  <c r="P113" s="1"/>
  <c r="K113"/>
  <c r="N113" s="1"/>
  <c r="U101"/>
  <c r="V101"/>
  <c r="F116"/>
  <c r="G115"/>
  <c r="T102"/>
  <c r="M114" l="1"/>
  <c r="P114" s="1"/>
  <c r="K114"/>
  <c r="N114" s="1"/>
  <c r="Q113"/>
  <c r="R113" s="1"/>
  <c r="J115"/>
  <c r="I115"/>
  <c r="U102"/>
  <c r="V102"/>
  <c r="F117"/>
  <c r="G116"/>
  <c r="T103"/>
  <c r="Q114" l="1"/>
  <c r="R114" s="1"/>
  <c r="M115"/>
  <c r="P115" s="1"/>
  <c r="K115"/>
  <c r="N115" s="1"/>
  <c r="J116"/>
  <c r="I116"/>
  <c r="U103"/>
  <c r="V103"/>
  <c r="G117"/>
  <c r="F118"/>
  <c r="T104"/>
  <c r="T105"/>
  <c r="J117" l="1"/>
  <c r="I117"/>
  <c r="Q115"/>
  <c r="R115" s="1"/>
  <c r="M116"/>
  <c r="P116" s="1"/>
  <c r="K116"/>
  <c r="N116" s="1"/>
  <c r="U105"/>
  <c r="V105"/>
  <c r="U104"/>
  <c r="V104"/>
  <c r="G118"/>
  <c r="F119"/>
  <c r="M117" l="1"/>
  <c r="P117" s="1"/>
  <c r="K117"/>
  <c r="N117" s="1"/>
  <c r="Q116"/>
  <c r="R116" s="1"/>
  <c r="J118"/>
  <c r="I118"/>
  <c r="G119"/>
  <c r="F120"/>
  <c r="T106"/>
  <c r="T107"/>
  <c r="Q117" l="1"/>
  <c r="R117" s="1"/>
  <c r="J119"/>
  <c r="I119"/>
  <c r="M118"/>
  <c r="P118" s="1"/>
  <c r="K118"/>
  <c r="N118" s="1"/>
  <c r="U106"/>
  <c r="V106"/>
  <c r="U107"/>
  <c r="V107"/>
  <c r="G120"/>
  <c r="F121"/>
  <c r="T108"/>
  <c r="M119" l="1"/>
  <c r="P119" s="1"/>
  <c r="K119"/>
  <c r="N119" s="1"/>
  <c r="J120"/>
  <c r="I120"/>
  <c r="Q118"/>
  <c r="R118" s="1"/>
  <c r="U108"/>
  <c r="V108"/>
  <c r="G121"/>
  <c r="F122"/>
  <c r="Q119" l="1"/>
  <c r="R119" s="1"/>
  <c r="J121"/>
  <c r="I121"/>
  <c r="M120"/>
  <c r="P120" s="1"/>
  <c r="K120"/>
  <c r="N120" s="1"/>
  <c r="G122"/>
  <c r="F123"/>
  <c r="T109"/>
  <c r="M121" l="1"/>
  <c r="P121" s="1"/>
  <c r="K121"/>
  <c r="N121" s="1"/>
  <c r="Q120"/>
  <c r="R120" s="1"/>
  <c r="J122"/>
  <c r="I122"/>
  <c r="U109"/>
  <c r="V109"/>
  <c r="G123"/>
  <c r="F124"/>
  <c r="T110"/>
  <c r="Q121" l="1"/>
  <c r="R121" s="1"/>
  <c r="M122"/>
  <c r="P122" s="1"/>
  <c r="K122"/>
  <c r="N122" s="1"/>
  <c r="J123"/>
  <c r="I123"/>
  <c r="U110"/>
  <c r="V110"/>
  <c r="G124"/>
  <c r="F125"/>
  <c r="T111"/>
  <c r="T112"/>
  <c r="J124" l="1"/>
  <c r="I124"/>
  <c r="Q122"/>
  <c r="R122" s="1"/>
  <c r="M123"/>
  <c r="P123" s="1"/>
  <c r="K123"/>
  <c r="N123" s="1"/>
  <c r="U111"/>
  <c r="V111"/>
  <c r="U112"/>
  <c r="V112"/>
  <c r="G125"/>
  <c r="F126"/>
  <c r="T113"/>
  <c r="M124" l="1"/>
  <c r="P124" s="1"/>
  <c r="K124"/>
  <c r="N124" s="1"/>
  <c r="Q123"/>
  <c r="R123" s="1"/>
  <c r="J125"/>
  <c r="I125"/>
  <c r="U113"/>
  <c r="V113"/>
  <c r="G126"/>
  <c r="F127"/>
  <c r="Q124" l="1"/>
  <c r="R124" s="1"/>
  <c r="J126"/>
  <c r="I126"/>
  <c r="M125"/>
  <c r="P125" s="1"/>
  <c r="K125"/>
  <c r="N125" s="1"/>
  <c r="G127"/>
  <c r="F128"/>
  <c r="T114"/>
  <c r="M126" l="1"/>
  <c r="P126" s="1"/>
  <c r="K126"/>
  <c r="N126" s="1"/>
  <c r="J127"/>
  <c r="I127"/>
  <c r="Q125"/>
  <c r="R125" s="1"/>
  <c r="U114"/>
  <c r="V114"/>
  <c r="G128"/>
  <c r="F129"/>
  <c r="T115"/>
  <c r="Q126" l="1"/>
  <c r="R126" s="1"/>
  <c r="J128"/>
  <c r="I128"/>
  <c r="M127"/>
  <c r="P127" s="1"/>
  <c r="K127"/>
  <c r="N127" s="1"/>
  <c r="U115"/>
  <c r="V115"/>
  <c r="G129"/>
  <c r="F130"/>
  <c r="T116"/>
  <c r="T117"/>
  <c r="M128" l="1"/>
  <c r="P128" s="1"/>
  <c r="K128"/>
  <c r="N128" s="1"/>
  <c r="Q127"/>
  <c r="R127" s="1"/>
  <c r="J129"/>
  <c r="I129"/>
  <c r="U116"/>
  <c r="V116"/>
  <c r="U117"/>
  <c r="V117"/>
  <c r="G130"/>
  <c r="F131"/>
  <c r="Q128" l="1"/>
  <c r="R128" s="1"/>
  <c r="J130"/>
  <c r="I130"/>
  <c r="K129"/>
  <c r="N129" s="1"/>
  <c r="M129"/>
  <c r="P129" s="1"/>
  <c r="G131"/>
  <c r="F132"/>
  <c r="T118"/>
  <c r="Q129" l="1"/>
  <c r="R129" s="1"/>
  <c r="M130"/>
  <c r="P130" s="1"/>
  <c r="K130"/>
  <c r="N130" s="1"/>
  <c r="J131"/>
  <c r="I131"/>
  <c r="U118"/>
  <c r="V118"/>
  <c r="G132"/>
  <c r="F133"/>
  <c r="T119"/>
  <c r="Q130" l="1"/>
  <c r="R130" s="1"/>
  <c r="M131"/>
  <c r="P131" s="1"/>
  <c r="K131"/>
  <c r="N131" s="1"/>
  <c r="J132"/>
  <c r="I132"/>
  <c r="U119"/>
  <c r="V119"/>
  <c r="G133"/>
  <c r="F134"/>
  <c r="T120"/>
  <c r="Q131" l="1"/>
  <c r="R131" s="1"/>
  <c r="J133"/>
  <c r="I133"/>
  <c r="M132"/>
  <c r="P132" s="1"/>
  <c r="K132"/>
  <c r="N132" s="1"/>
  <c r="U120"/>
  <c r="V120"/>
  <c r="G134"/>
  <c r="F135"/>
  <c r="T121"/>
  <c r="K133" l="1"/>
  <c r="N133" s="1"/>
  <c r="Q133" s="1"/>
  <c r="R133" s="1"/>
  <c r="M133"/>
  <c r="P133" s="1"/>
  <c r="Q132"/>
  <c r="R132" s="1"/>
  <c r="J134"/>
  <c r="I134"/>
  <c r="U121"/>
  <c r="V121"/>
  <c r="G135"/>
  <c r="F136"/>
  <c r="T122"/>
  <c r="M134" l="1"/>
  <c r="P134" s="1"/>
  <c r="K134"/>
  <c r="N134" s="1"/>
  <c r="J135"/>
  <c r="I135"/>
  <c r="U122"/>
  <c r="V122"/>
  <c r="G136"/>
  <c r="F137"/>
  <c r="T123"/>
  <c r="T124"/>
  <c r="Q134" l="1"/>
  <c r="R134" s="1"/>
  <c r="M135"/>
  <c r="P135" s="1"/>
  <c r="K135"/>
  <c r="N135" s="1"/>
  <c r="J136"/>
  <c r="I136"/>
  <c r="U123"/>
  <c r="V123"/>
  <c r="U124"/>
  <c r="V124"/>
  <c r="G137"/>
  <c r="F138"/>
  <c r="T125"/>
  <c r="J137" l="1"/>
  <c r="I137"/>
  <c r="Q135"/>
  <c r="R135" s="1"/>
  <c r="M136"/>
  <c r="P136" s="1"/>
  <c r="K136"/>
  <c r="N136" s="1"/>
  <c r="U125"/>
  <c r="V125"/>
  <c r="G138"/>
  <c r="F139"/>
  <c r="K137" l="1"/>
  <c r="N137" s="1"/>
  <c r="Q137" s="1"/>
  <c r="R137" s="1"/>
  <c r="M137"/>
  <c r="P137" s="1"/>
  <c r="J138"/>
  <c r="I138"/>
  <c r="Q136"/>
  <c r="R136" s="1"/>
  <c r="G139"/>
  <c r="F140"/>
  <c r="T126"/>
  <c r="M138" l="1"/>
  <c r="P138" s="1"/>
  <c r="K138"/>
  <c r="N138" s="1"/>
  <c r="J139"/>
  <c r="I139"/>
  <c r="U126"/>
  <c r="V126"/>
  <c r="G140"/>
  <c r="F141"/>
  <c r="T127"/>
  <c r="J140" l="1"/>
  <c r="I140"/>
  <c r="Q138"/>
  <c r="R138" s="1"/>
  <c r="M139"/>
  <c r="P139" s="1"/>
  <c r="K139"/>
  <c r="N139" s="1"/>
  <c r="U127"/>
  <c r="V127"/>
  <c r="G141"/>
  <c r="F142"/>
  <c r="T128"/>
  <c r="M140" l="1"/>
  <c r="P140" s="1"/>
  <c r="K140"/>
  <c r="N140" s="1"/>
  <c r="J141"/>
  <c r="I141"/>
  <c r="Q139"/>
  <c r="R139" s="1"/>
  <c r="U128"/>
  <c r="V128"/>
  <c r="G142"/>
  <c r="F143"/>
  <c r="T129"/>
  <c r="J142" l="1"/>
  <c r="I142"/>
  <c r="Q140"/>
  <c r="R140" s="1"/>
  <c r="K141"/>
  <c r="N141" s="1"/>
  <c r="M141"/>
  <c r="P141" s="1"/>
  <c r="U129"/>
  <c r="V129"/>
  <c r="G143"/>
  <c r="F144"/>
  <c r="T130"/>
  <c r="Q141" l="1"/>
  <c r="R141" s="1"/>
  <c r="M142"/>
  <c r="P142" s="1"/>
  <c r="K142"/>
  <c r="N142" s="1"/>
  <c r="J143"/>
  <c r="I143"/>
  <c r="U130"/>
  <c r="V130"/>
  <c r="G144"/>
  <c r="F145"/>
  <c r="T131"/>
  <c r="T132"/>
  <c r="Q142" l="1"/>
  <c r="R142" s="1"/>
  <c r="M143"/>
  <c r="P143" s="1"/>
  <c r="K143"/>
  <c r="N143" s="1"/>
  <c r="J144"/>
  <c r="I144"/>
  <c r="U132"/>
  <c r="V132"/>
  <c r="U131"/>
  <c r="V131"/>
  <c r="G145"/>
  <c r="F146"/>
  <c r="Q143" l="1"/>
  <c r="R143" s="1"/>
  <c r="M144"/>
  <c r="P144" s="1"/>
  <c r="K144"/>
  <c r="N144" s="1"/>
  <c r="J145"/>
  <c r="I145"/>
  <c r="G146"/>
  <c r="F147"/>
  <c r="T133"/>
  <c r="Q144" l="1"/>
  <c r="R144" s="1"/>
  <c r="J146"/>
  <c r="I146"/>
  <c r="K145"/>
  <c r="N145" s="1"/>
  <c r="M145"/>
  <c r="P145" s="1"/>
  <c r="U133"/>
  <c r="V133"/>
  <c r="G147"/>
  <c r="F148"/>
  <c r="T134"/>
  <c r="Q145" l="1"/>
  <c r="R145" s="1"/>
  <c r="J147"/>
  <c r="I147"/>
  <c r="M146"/>
  <c r="P146" s="1"/>
  <c r="K146"/>
  <c r="N146" s="1"/>
  <c r="U134"/>
  <c r="V134"/>
  <c r="G148"/>
  <c r="F149"/>
  <c r="T135"/>
  <c r="T136"/>
  <c r="M147" l="1"/>
  <c r="P147" s="1"/>
  <c r="K147"/>
  <c r="N147" s="1"/>
  <c r="Q146"/>
  <c r="R146" s="1"/>
  <c r="J148"/>
  <c r="I148"/>
  <c r="U136"/>
  <c r="V136"/>
  <c r="U135"/>
  <c r="V135"/>
  <c r="G149"/>
  <c r="F150"/>
  <c r="T137"/>
  <c r="Q147" l="1"/>
  <c r="R147" s="1"/>
  <c r="M148"/>
  <c r="P148" s="1"/>
  <c r="K148"/>
  <c r="N148" s="1"/>
  <c r="J149"/>
  <c r="I149"/>
  <c r="U137"/>
  <c r="V137"/>
  <c r="G150"/>
  <c r="F151"/>
  <c r="Q148" l="1"/>
  <c r="R148" s="1"/>
  <c r="M149"/>
  <c r="P149" s="1"/>
  <c r="K149"/>
  <c r="N149" s="1"/>
  <c r="J150"/>
  <c r="I150"/>
  <c r="G151"/>
  <c r="F152"/>
  <c r="T138"/>
  <c r="Q149" l="1"/>
  <c r="R149" s="1"/>
  <c r="M150"/>
  <c r="P150" s="1"/>
  <c r="K150"/>
  <c r="N150" s="1"/>
  <c r="J151"/>
  <c r="I151"/>
  <c r="U138"/>
  <c r="V138"/>
  <c r="G152"/>
  <c r="F153"/>
  <c r="T139"/>
  <c r="T140"/>
  <c r="Q150" l="1"/>
  <c r="R150" s="1"/>
  <c r="M151"/>
  <c r="P151" s="1"/>
  <c r="K151"/>
  <c r="N151" s="1"/>
  <c r="J152"/>
  <c r="I152"/>
  <c r="U139"/>
  <c r="V139"/>
  <c r="U140"/>
  <c r="V140"/>
  <c r="G153"/>
  <c r="F154"/>
  <c r="T141"/>
  <c r="J153" l="1"/>
  <c r="I153"/>
  <c r="Q151"/>
  <c r="R151" s="1"/>
  <c r="M152"/>
  <c r="P152" s="1"/>
  <c r="K152"/>
  <c r="N152" s="1"/>
  <c r="U141"/>
  <c r="V141"/>
  <c r="G154"/>
  <c r="F155"/>
  <c r="K153" l="1"/>
  <c r="N153" s="1"/>
  <c r="Q153" s="1"/>
  <c r="R153" s="1"/>
  <c r="M153"/>
  <c r="P153" s="1"/>
  <c r="J154"/>
  <c r="I154"/>
  <c r="Q152"/>
  <c r="R152" s="1"/>
  <c r="G155"/>
  <c r="F156"/>
  <c r="T142"/>
  <c r="M154" l="1"/>
  <c r="P154" s="1"/>
  <c r="K154"/>
  <c r="N154" s="1"/>
  <c r="J155"/>
  <c r="I155"/>
  <c r="U142"/>
  <c r="V142"/>
  <c r="G156"/>
  <c r="F157"/>
  <c r="Q154" l="1"/>
  <c r="R154" s="1"/>
  <c r="J156"/>
  <c r="I156"/>
  <c r="M155"/>
  <c r="P155" s="1"/>
  <c r="K155"/>
  <c r="N155" s="1"/>
  <c r="G157"/>
  <c r="F158"/>
  <c r="T144"/>
  <c r="T143"/>
  <c r="J157" l="1"/>
  <c r="I157"/>
  <c r="M156"/>
  <c r="P156" s="1"/>
  <c r="K156"/>
  <c r="N156" s="1"/>
  <c r="Q155"/>
  <c r="R155" s="1"/>
  <c r="U143"/>
  <c r="V143"/>
  <c r="U144"/>
  <c r="V144"/>
  <c r="G158"/>
  <c r="F159"/>
  <c r="T145"/>
  <c r="J158" l="1"/>
  <c r="I158"/>
  <c r="K157"/>
  <c r="N157" s="1"/>
  <c r="M157"/>
  <c r="P157" s="1"/>
  <c r="Q156"/>
  <c r="R156" s="1"/>
  <c r="U145"/>
  <c r="V145"/>
  <c r="G159"/>
  <c r="F160"/>
  <c r="T146"/>
  <c r="Q157" l="1"/>
  <c r="R157" s="1"/>
  <c r="M158"/>
  <c r="P158" s="1"/>
  <c r="K158"/>
  <c r="N158" s="1"/>
  <c r="J159"/>
  <c r="I159"/>
  <c r="U146"/>
  <c r="V146"/>
  <c r="G160"/>
  <c r="F161"/>
  <c r="Q158" l="1"/>
  <c r="R158" s="1"/>
  <c r="M159"/>
  <c r="P159" s="1"/>
  <c r="K159"/>
  <c r="N159" s="1"/>
  <c r="J160"/>
  <c r="I160"/>
  <c r="G161"/>
  <c r="F162"/>
  <c r="T148"/>
  <c r="T147"/>
  <c r="Q159" l="1"/>
  <c r="R159" s="1"/>
  <c r="M160"/>
  <c r="P160" s="1"/>
  <c r="K160"/>
  <c r="N160" s="1"/>
  <c r="J161"/>
  <c r="I161"/>
  <c r="U148"/>
  <c r="V148"/>
  <c r="U147"/>
  <c r="V147"/>
  <c r="G162"/>
  <c r="F163"/>
  <c r="T149"/>
  <c r="Q160" l="1"/>
  <c r="R160" s="1"/>
  <c r="K161"/>
  <c r="N161" s="1"/>
  <c r="Q161" s="1"/>
  <c r="R161" s="1"/>
  <c r="M161"/>
  <c r="P161" s="1"/>
  <c r="J162"/>
  <c r="I162"/>
  <c r="U149"/>
  <c r="V149"/>
  <c r="G163"/>
  <c r="F164"/>
  <c r="T150"/>
  <c r="J163" l="1"/>
  <c r="I163"/>
  <c r="M162"/>
  <c r="P162" s="1"/>
  <c r="K162"/>
  <c r="N162" s="1"/>
  <c r="U150"/>
  <c r="V150"/>
  <c r="G164"/>
  <c r="F165"/>
  <c r="T152"/>
  <c r="M163" l="1"/>
  <c r="P163" s="1"/>
  <c r="K163"/>
  <c r="N163" s="1"/>
  <c r="Q162"/>
  <c r="R162" s="1"/>
  <c r="J164"/>
  <c r="I164"/>
  <c r="U152"/>
  <c r="V152"/>
  <c r="G165"/>
  <c r="F166"/>
  <c r="T151"/>
  <c r="Q163" l="1"/>
  <c r="R163" s="1"/>
  <c r="M164"/>
  <c r="P164" s="1"/>
  <c r="K164"/>
  <c r="N164" s="1"/>
  <c r="J165"/>
  <c r="I165"/>
  <c r="U151"/>
  <c r="V151"/>
  <c r="G166"/>
  <c r="F167"/>
  <c r="T153"/>
  <c r="Q164" l="1"/>
  <c r="R164" s="1"/>
  <c r="M165"/>
  <c r="P165" s="1"/>
  <c r="K165"/>
  <c r="N165" s="1"/>
  <c r="J166"/>
  <c r="I166"/>
  <c r="U153"/>
  <c r="V153"/>
  <c r="G167"/>
  <c r="F168"/>
  <c r="T154"/>
  <c r="Q165" l="1"/>
  <c r="R165" s="1"/>
  <c r="M166"/>
  <c r="P166" s="1"/>
  <c r="K166"/>
  <c r="N166" s="1"/>
  <c r="J167"/>
  <c r="I167"/>
  <c r="U154"/>
  <c r="V154"/>
  <c r="G168"/>
  <c r="F169"/>
  <c r="T155"/>
  <c r="Q166" l="1"/>
  <c r="R166" s="1"/>
  <c r="J168"/>
  <c r="I168"/>
  <c r="M167"/>
  <c r="P167" s="1"/>
  <c r="K167"/>
  <c r="N167" s="1"/>
  <c r="U155"/>
  <c r="V155"/>
  <c r="G169"/>
  <c r="F170"/>
  <c r="T156"/>
  <c r="M168" l="1"/>
  <c r="P168" s="1"/>
  <c r="K168"/>
  <c r="N168" s="1"/>
  <c r="Q167"/>
  <c r="R167" s="1"/>
  <c r="J169"/>
  <c r="I169"/>
  <c r="U156"/>
  <c r="V156"/>
  <c r="G170"/>
  <c r="F171"/>
  <c r="T157"/>
  <c r="Q168" l="1"/>
  <c r="R168" s="1"/>
  <c r="J170"/>
  <c r="I170"/>
  <c r="K169"/>
  <c r="N169" s="1"/>
  <c r="M169"/>
  <c r="P169" s="1"/>
  <c r="U157"/>
  <c r="V157"/>
  <c r="G171"/>
  <c r="F172"/>
  <c r="T158"/>
  <c r="Q169" l="1"/>
  <c r="R169" s="1"/>
  <c r="M170"/>
  <c r="P170" s="1"/>
  <c r="K170"/>
  <c r="N170" s="1"/>
  <c r="J171"/>
  <c r="I171"/>
  <c r="U158"/>
  <c r="V158"/>
  <c r="G172"/>
  <c r="F173"/>
  <c r="T159"/>
  <c r="T160"/>
  <c r="Q170" l="1"/>
  <c r="R170" s="1"/>
  <c r="M171"/>
  <c r="P171" s="1"/>
  <c r="K171"/>
  <c r="N171" s="1"/>
  <c r="J172"/>
  <c r="I172"/>
  <c r="U159"/>
  <c r="V159"/>
  <c r="U160"/>
  <c r="V160"/>
  <c r="G173"/>
  <c r="F174"/>
  <c r="J173" l="1"/>
  <c r="I173"/>
  <c r="Q171"/>
  <c r="R171" s="1"/>
  <c r="M172"/>
  <c r="P172" s="1"/>
  <c r="K172"/>
  <c r="N172" s="1"/>
  <c r="G174"/>
  <c r="F175"/>
  <c r="T161"/>
  <c r="K173" l="1"/>
  <c r="N173" s="1"/>
  <c r="M173"/>
  <c r="P173" s="1"/>
  <c r="Q172"/>
  <c r="R172" s="1"/>
  <c r="J174"/>
  <c r="I174"/>
  <c r="U161"/>
  <c r="V161"/>
  <c r="G175"/>
  <c r="F176"/>
  <c r="T162"/>
  <c r="T163"/>
  <c r="Q173" l="1"/>
  <c r="R173" s="1"/>
  <c r="J175"/>
  <c r="I175"/>
  <c r="M174"/>
  <c r="P174" s="1"/>
  <c r="K174"/>
  <c r="N174" s="1"/>
  <c r="U163"/>
  <c r="V163"/>
  <c r="U162"/>
  <c r="V162"/>
  <c r="G176"/>
  <c r="F177"/>
  <c r="J176" l="1"/>
  <c r="I176"/>
  <c r="M175"/>
  <c r="P175" s="1"/>
  <c r="K175"/>
  <c r="N175" s="1"/>
  <c r="Q174"/>
  <c r="R174" s="1"/>
  <c r="G177"/>
  <c r="F178"/>
  <c r="T164"/>
  <c r="T165"/>
  <c r="M176" l="1"/>
  <c r="P176" s="1"/>
  <c r="K176"/>
  <c r="N176" s="1"/>
  <c r="Q175"/>
  <c r="R175" s="1"/>
  <c r="J177"/>
  <c r="I177"/>
  <c r="U165"/>
  <c r="V165"/>
  <c r="U164"/>
  <c r="V164"/>
  <c r="G178"/>
  <c r="F179"/>
  <c r="Q176" l="1"/>
  <c r="R176" s="1"/>
  <c r="J178"/>
  <c r="I178"/>
  <c r="M177"/>
  <c r="P177" s="1"/>
  <c r="K177"/>
  <c r="N177" s="1"/>
  <c r="G179"/>
  <c r="F180"/>
  <c r="T166"/>
  <c r="T167"/>
  <c r="M178" l="1"/>
  <c r="P178" s="1"/>
  <c r="K178"/>
  <c r="N178" s="1"/>
  <c r="J179"/>
  <c r="I179"/>
  <c r="Q177"/>
  <c r="R177" s="1"/>
  <c r="U166"/>
  <c r="V166"/>
  <c r="U167"/>
  <c r="V167"/>
  <c r="G180"/>
  <c r="F181"/>
  <c r="Q178" l="1"/>
  <c r="R178" s="1"/>
  <c r="M179"/>
  <c r="P179" s="1"/>
  <c r="K179"/>
  <c r="N179" s="1"/>
  <c r="J180"/>
  <c r="I180"/>
  <c r="G181"/>
  <c r="F182"/>
  <c r="T168"/>
  <c r="Q179" l="1"/>
  <c r="R179" s="1"/>
  <c r="M180"/>
  <c r="P180" s="1"/>
  <c r="K180"/>
  <c r="N180" s="1"/>
  <c r="J181"/>
  <c r="I181"/>
  <c r="U168"/>
  <c r="V168"/>
  <c r="G182"/>
  <c r="F183"/>
  <c r="T169"/>
  <c r="Q180" l="1"/>
  <c r="R180" s="1"/>
  <c r="M181"/>
  <c r="P181" s="1"/>
  <c r="K181"/>
  <c r="N181" s="1"/>
  <c r="J182"/>
  <c r="I182"/>
  <c r="U169"/>
  <c r="V169"/>
  <c r="G183"/>
  <c r="F184"/>
  <c r="T170"/>
  <c r="T171"/>
  <c r="Q181" l="1"/>
  <c r="R181" s="1"/>
  <c r="M182"/>
  <c r="P182" s="1"/>
  <c r="K182"/>
  <c r="N182" s="1"/>
  <c r="J183"/>
  <c r="I183"/>
  <c r="U170"/>
  <c r="V170"/>
  <c r="U171"/>
  <c r="V171"/>
  <c r="G184"/>
  <c r="F185"/>
  <c r="J184" l="1"/>
  <c r="I184"/>
  <c r="Q182"/>
  <c r="R182" s="1"/>
  <c r="M183"/>
  <c r="P183" s="1"/>
  <c r="K183"/>
  <c r="N183" s="1"/>
  <c r="G185"/>
  <c r="F186"/>
  <c r="T172"/>
  <c r="T173"/>
  <c r="M184" l="1"/>
  <c r="P184" s="1"/>
  <c r="K184"/>
  <c r="N184" s="1"/>
  <c r="Q183"/>
  <c r="R183" s="1"/>
  <c r="J185"/>
  <c r="I185"/>
  <c r="U172"/>
  <c r="V172"/>
  <c r="U173"/>
  <c r="V173"/>
  <c r="G186"/>
  <c r="F187"/>
  <c r="Q184" l="1"/>
  <c r="R184" s="1"/>
  <c r="K185"/>
  <c r="N185" s="1"/>
  <c r="Q185" s="1"/>
  <c r="R185" s="1"/>
  <c r="M185"/>
  <c r="P185" s="1"/>
  <c r="J186"/>
  <c r="I186"/>
  <c r="G187"/>
  <c r="F188"/>
  <c r="T174"/>
  <c r="J187" l="1"/>
  <c r="I187"/>
  <c r="M186"/>
  <c r="P186" s="1"/>
  <c r="K186"/>
  <c r="N186" s="1"/>
  <c r="U174"/>
  <c r="V174"/>
  <c r="G188"/>
  <c r="F189"/>
  <c r="M187" l="1"/>
  <c r="P187" s="1"/>
  <c r="K187"/>
  <c r="N187" s="1"/>
  <c r="Q186"/>
  <c r="R186" s="1"/>
  <c r="J188"/>
  <c r="I188"/>
  <c r="G189"/>
  <c r="F190"/>
  <c r="T175"/>
  <c r="T176"/>
  <c r="Q187" l="1"/>
  <c r="R187" s="1"/>
  <c r="M188"/>
  <c r="P188" s="1"/>
  <c r="K188"/>
  <c r="N188" s="1"/>
  <c r="J189"/>
  <c r="I189"/>
  <c r="U175"/>
  <c r="V175"/>
  <c r="U176"/>
  <c r="V176"/>
  <c r="G190"/>
  <c r="F191"/>
  <c r="Q188" l="1"/>
  <c r="R188" s="1"/>
  <c r="J190"/>
  <c r="I190"/>
  <c r="K189"/>
  <c r="N189" s="1"/>
  <c r="M189"/>
  <c r="P189" s="1"/>
  <c r="G191"/>
  <c r="F192"/>
  <c r="T177"/>
  <c r="T178"/>
  <c r="Q189" l="1"/>
  <c r="R189" s="1"/>
  <c r="J191"/>
  <c r="I191"/>
  <c r="M190"/>
  <c r="P190" s="1"/>
  <c r="K190"/>
  <c r="N190" s="1"/>
  <c r="U178"/>
  <c r="V178"/>
  <c r="U177"/>
  <c r="V177"/>
  <c r="G192"/>
  <c r="F193"/>
  <c r="T179"/>
  <c r="J192" l="1"/>
  <c r="I192"/>
  <c r="M191"/>
  <c r="P191" s="1"/>
  <c r="K191"/>
  <c r="N191" s="1"/>
  <c r="Q190"/>
  <c r="R190" s="1"/>
  <c r="U179"/>
  <c r="V179"/>
  <c r="G193"/>
  <c r="F194"/>
  <c r="T180"/>
  <c r="T181"/>
  <c r="M192" l="1"/>
  <c r="P192" s="1"/>
  <c r="K192"/>
  <c r="N192" s="1"/>
  <c r="Q191"/>
  <c r="R191" s="1"/>
  <c r="J193"/>
  <c r="I193"/>
  <c r="U180"/>
  <c r="V180"/>
  <c r="U181"/>
  <c r="V181"/>
  <c r="G194"/>
  <c r="F195"/>
  <c r="Q192" l="1"/>
  <c r="R192" s="1"/>
  <c r="M193"/>
  <c r="P193" s="1"/>
  <c r="K193"/>
  <c r="N193" s="1"/>
  <c r="J194"/>
  <c r="I194"/>
  <c r="G195"/>
  <c r="F196"/>
  <c r="T182"/>
  <c r="T183"/>
  <c r="J195" l="1"/>
  <c r="I195"/>
  <c r="Q193"/>
  <c r="R193" s="1"/>
  <c r="M194"/>
  <c r="P194" s="1"/>
  <c r="K194"/>
  <c r="N194" s="1"/>
  <c r="U183"/>
  <c r="V183"/>
  <c r="U182"/>
  <c r="V182"/>
  <c r="G196"/>
  <c r="F197"/>
  <c r="T184"/>
  <c r="M195" l="1"/>
  <c r="P195" s="1"/>
  <c r="K195"/>
  <c r="N195" s="1"/>
  <c r="Q194"/>
  <c r="R194" s="1"/>
  <c r="J196"/>
  <c r="I196"/>
  <c r="U184"/>
  <c r="V184"/>
  <c r="G197"/>
  <c r="F198"/>
  <c r="Q195" l="1"/>
  <c r="R195" s="1"/>
  <c r="M196"/>
  <c r="P196" s="1"/>
  <c r="K196"/>
  <c r="N196" s="1"/>
  <c r="J197"/>
  <c r="I197"/>
  <c r="G198"/>
  <c r="F199"/>
  <c r="T185"/>
  <c r="Q196" l="1"/>
  <c r="R196" s="1"/>
  <c r="M197"/>
  <c r="P197" s="1"/>
  <c r="K197"/>
  <c r="N197" s="1"/>
  <c r="J198"/>
  <c r="I198"/>
  <c r="U185"/>
  <c r="V185"/>
  <c r="G199"/>
  <c r="F200"/>
  <c r="T186"/>
  <c r="Q197" l="1"/>
  <c r="R197" s="1"/>
  <c r="M198"/>
  <c r="P198" s="1"/>
  <c r="K198"/>
  <c r="N198" s="1"/>
  <c r="J199"/>
  <c r="I199"/>
  <c r="U186"/>
  <c r="V186"/>
  <c r="G200"/>
  <c r="F201"/>
  <c r="T187"/>
  <c r="J200" l="1"/>
  <c r="I200"/>
  <c r="Q198"/>
  <c r="R198" s="1"/>
  <c r="M199"/>
  <c r="P199" s="1"/>
  <c r="K199"/>
  <c r="N199" s="1"/>
  <c r="U187"/>
  <c r="V187"/>
  <c r="G201"/>
  <c r="F202"/>
  <c r="T188"/>
  <c r="M200" l="1"/>
  <c r="P200" s="1"/>
  <c r="K200"/>
  <c r="N200" s="1"/>
  <c r="Q199"/>
  <c r="R199" s="1"/>
  <c r="J201"/>
  <c r="I201"/>
  <c r="U188"/>
  <c r="V188"/>
  <c r="G202"/>
  <c r="F203"/>
  <c r="T189"/>
  <c r="Q200" l="1"/>
  <c r="R200" s="1"/>
  <c r="J202"/>
  <c r="I202"/>
  <c r="K201"/>
  <c r="N201" s="1"/>
  <c r="M201"/>
  <c r="P201" s="1"/>
  <c r="U189"/>
  <c r="V189"/>
  <c r="G203"/>
  <c r="F204"/>
  <c r="T190"/>
  <c r="Q201" l="1"/>
  <c r="R201" s="1"/>
  <c r="J203"/>
  <c r="I203"/>
  <c r="M202"/>
  <c r="P202" s="1"/>
  <c r="K202"/>
  <c r="N202" s="1"/>
  <c r="U190"/>
  <c r="V190"/>
  <c r="G204"/>
  <c r="F205"/>
  <c r="T191"/>
  <c r="T192"/>
  <c r="M203" l="1"/>
  <c r="P203" s="1"/>
  <c r="K203"/>
  <c r="N203" s="1"/>
  <c r="Q202"/>
  <c r="R202" s="1"/>
  <c r="J204"/>
  <c r="I204"/>
  <c r="U191"/>
  <c r="V191"/>
  <c r="U192"/>
  <c r="V192"/>
  <c r="G205"/>
  <c r="F206"/>
  <c r="T193"/>
  <c r="Q203" l="1"/>
  <c r="R203" s="1"/>
  <c r="M204"/>
  <c r="P204" s="1"/>
  <c r="K204"/>
  <c r="N204" s="1"/>
  <c r="J205"/>
  <c r="I205"/>
  <c r="U193"/>
  <c r="V193"/>
  <c r="G206"/>
  <c r="F207"/>
  <c r="Q204" l="1"/>
  <c r="R204" s="1"/>
  <c r="J206"/>
  <c r="I206"/>
  <c r="M205"/>
  <c r="P205" s="1"/>
  <c r="K205"/>
  <c r="N205" s="1"/>
  <c r="G207"/>
  <c r="F208"/>
  <c r="T194"/>
  <c r="J207" l="1"/>
  <c r="I207"/>
  <c r="K206"/>
  <c r="N206" s="1"/>
  <c r="M206"/>
  <c r="P206" s="1"/>
  <c r="Q205"/>
  <c r="R205" s="1"/>
  <c r="U194"/>
  <c r="V194"/>
  <c r="G208"/>
  <c r="F209"/>
  <c r="T195"/>
  <c r="Q206" l="1"/>
  <c r="R206" s="1"/>
  <c r="J208"/>
  <c r="I208"/>
  <c r="M207"/>
  <c r="P207" s="1"/>
  <c r="K207"/>
  <c r="N207" s="1"/>
  <c r="U195"/>
  <c r="V195"/>
  <c r="G209"/>
  <c r="F210"/>
  <c r="T196"/>
  <c r="J209" l="1"/>
  <c r="I209"/>
  <c r="M208"/>
  <c r="P208" s="1"/>
  <c r="K208"/>
  <c r="N208" s="1"/>
  <c r="Q207"/>
  <c r="R207" s="1"/>
  <c r="U196"/>
  <c r="V196"/>
  <c r="G210"/>
  <c r="F211"/>
  <c r="T197"/>
  <c r="M209" l="1"/>
  <c r="P209" s="1"/>
  <c r="K209"/>
  <c r="N209" s="1"/>
  <c r="Q208"/>
  <c r="R208" s="1"/>
  <c r="J210"/>
  <c r="I210"/>
  <c r="U197"/>
  <c r="V197"/>
  <c r="G211"/>
  <c r="F212"/>
  <c r="T198"/>
  <c r="Q209" l="1"/>
  <c r="R209" s="1"/>
  <c r="K210"/>
  <c r="N210" s="1"/>
  <c r="Q210" s="1"/>
  <c r="R210" s="1"/>
  <c r="M210"/>
  <c r="P210" s="1"/>
  <c r="J211"/>
  <c r="I211"/>
  <c r="U198"/>
  <c r="V198"/>
  <c r="G212"/>
  <c r="F213"/>
  <c r="T199"/>
  <c r="T200"/>
  <c r="M211" l="1"/>
  <c r="P211" s="1"/>
  <c r="K211"/>
  <c r="N211" s="1"/>
  <c r="J212"/>
  <c r="I212"/>
  <c r="U199"/>
  <c r="V199"/>
  <c r="U200"/>
  <c r="V200"/>
  <c r="G213"/>
  <c r="F214"/>
  <c r="Q211" l="1"/>
  <c r="R211" s="1"/>
  <c r="M212"/>
  <c r="P212" s="1"/>
  <c r="K212"/>
  <c r="N212" s="1"/>
  <c r="J213"/>
  <c r="I213"/>
  <c r="G214"/>
  <c r="F215"/>
  <c r="T201"/>
  <c r="Q212" l="1"/>
  <c r="R212" s="1"/>
  <c r="J214"/>
  <c r="I214"/>
  <c r="M213"/>
  <c r="P213" s="1"/>
  <c r="K213"/>
  <c r="N213" s="1"/>
  <c r="U201"/>
  <c r="V201"/>
  <c r="G215"/>
  <c r="F216"/>
  <c r="T202"/>
  <c r="M214" l="1"/>
  <c r="P214" s="1"/>
  <c r="K214"/>
  <c r="N214" s="1"/>
  <c r="Q213"/>
  <c r="R213" s="1"/>
  <c r="J215"/>
  <c r="I215"/>
  <c r="U202"/>
  <c r="V202"/>
  <c r="G216"/>
  <c r="F217"/>
  <c r="Q214" l="1"/>
  <c r="R214" s="1"/>
  <c r="M215"/>
  <c r="P215" s="1"/>
  <c r="K215"/>
  <c r="N215" s="1"/>
  <c r="J216"/>
  <c r="I216"/>
  <c r="G217"/>
  <c r="F218"/>
  <c r="T204"/>
  <c r="T203"/>
  <c r="Q215" l="1"/>
  <c r="R215" s="1"/>
  <c r="M216"/>
  <c r="P216" s="1"/>
  <c r="K216"/>
  <c r="N216" s="1"/>
  <c r="J217"/>
  <c r="I217"/>
  <c r="U203"/>
  <c r="V203"/>
  <c r="U204"/>
  <c r="V204"/>
  <c r="G218"/>
  <c r="F219"/>
  <c r="T205"/>
  <c r="Q216" l="1"/>
  <c r="R216" s="1"/>
  <c r="J218"/>
  <c r="I218"/>
  <c r="M217"/>
  <c r="P217" s="1"/>
  <c r="K217"/>
  <c r="N217" s="1"/>
  <c r="U205"/>
  <c r="V205"/>
  <c r="G219"/>
  <c r="F220"/>
  <c r="T206"/>
  <c r="T207"/>
  <c r="K218" l="1"/>
  <c r="N218" s="1"/>
  <c r="M218"/>
  <c r="P218" s="1"/>
  <c r="J219"/>
  <c r="I219"/>
  <c r="Q217"/>
  <c r="R217" s="1"/>
  <c r="U206"/>
  <c r="V206"/>
  <c r="U207"/>
  <c r="V207"/>
  <c r="G220"/>
  <c r="F221"/>
  <c r="Q218" l="1"/>
  <c r="R218" s="1"/>
  <c r="J220"/>
  <c r="I220"/>
  <c r="M219"/>
  <c r="P219" s="1"/>
  <c r="K219"/>
  <c r="N219" s="1"/>
  <c r="G221"/>
  <c r="F222"/>
  <c r="T208"/>
  <c r="M220" l="1"/>
  <c r="P220" s="1"/>
  <c r="K220"/>
  <c r="N220" s="1"/>
  <c r="J221"/>
  <c r="I221"/>
  <c r="Q219"/>
  <c r="R219" s="1"/>
  <c r="U208"/>
  <c r="V208"/>
  <c r="G222"/>
  <c r="F223"/>
  <c r="T209"/>
  <c r="Q220" l="1"/>
  <c r="R220" s="1"/>
  <c r="M221"/>
  <c r="P221" s="1"/>
  <c r="K221"/>
  <c r="N221" s="1"/>
  <c r="J222"/>
  <c r="I222"/>
  <c r="U209"/>
  <c r="V209"/>
  <c r="G223"/>
  <c r="F224"/>
  <c r="T210"/>
  <c r="J223" l="1"/>
  <c r="I223"/>
  <c r="Q221"/>
  <c r="R221" s="1"/>
  <c r="M222"/>
  <c r="P222" s="1"/>
  <c r="K222"/>
  <c r="N222" s="1"/>
  <c r="U210"/>
  <c r="V210"/>
  <c r="G224"/>
  <c r="F225"/>
  <c r="K223" l="1"/>
  <c r="N223" s="1"/>
  <c r="M223"/>
  <c r="P223" s="1"/>
  <c r="J224"/>
  <c r="I224"/>
  <c r="Q222"/>
  <c r="R222" s="1"/>
  <c r="G225"/>
  <c r="F226"/>
  <c r="T212"/>
  <c r="T211"/>
  <c r="T213"/>
  <c r="Q223" l="1"/>
  <c r="R223" s="1"/>
  <c r="M224"/>
  <c r="P224" s="1"/>
  <c r="K224"/>
  <c r="N224" s="1"/>
  <c r="J225"/>
  <c r="I225"/>
  <c r="U211"/>
  <c r="V211"/>
  <c r="U212"/>
  <c r="V212"/>
  <c r="U213"/>
  <c r="V213"/>
  <c r="G226"/>
  <c r="F227"/>
  <c r="J226" l="1"/>
  <c r="I226"/>
  <c r="Q224"/>
  <c r="R224" s="1"/>
  <c r="M225"/>
  <c r="P225" s="1"/>
  <c r="K225"/>
  <c r="N225" s="1"/>
  <c r="G227"/>
  <c r="F228"/>
  <c r="T214"/>
  <c r="T215"/>
  <c r="K226" l="1"/>
  <c r="N226" s="1"/>
  <c r="Q226" s="1"/>
  <c r="R226" s="1"/>
  <c r="M226"/>
  <c r="P226" s="1"/>
  <c r="J227"/>
  <c r="I227"/>
  <c r="Q225"/>
  <c r="R225" s="1"/>
  <c r="U214"/>
  <c r="V214"/>
  <c r="U215"/>
  <c r="V215"/>
  <c r="G228"/>
  <c r="F229"/>
  <c r="M227" l="1"/>
  <c r="P227" s="1"/>
  <c r="K227"/>
  <c r="N227" s="1"/>
  <c r="J228"/>
  <c r="I228"/>
  <c r="G229"/>
  <c r="F230"/>
  <c r="T216"/>
  <c r="Q227" l="1"/>
  <c r="R227" s="1"/>
  <c r="M228"/>
  <c r="P228" s="1"/>
  <c r="K228"/>
  <c r="N228" s="1"/>
  <c r="J229"/>
  <c r="I229"/>
  <c r="U216"/>
  <c r="V216"/>
  <c r="G230"/>
  <c r="F231"/>
  <c r="T217"/>
  <c r="T218"/>
  <c r="Q228" l="1"/>
  <c r="R228" s="1"/>
  <c r="M229"/>
  <c r="P229" s="1"/>
  <c r="K229"/>
  <c r="N229" s="1"/>
  <c r="J230"/>
  <c r="I230"/>
  <c r="U218"/>
  <c r="V218"/>
  <c r="U217"/>
  <c r="V217"/>
  <c r="G231"/>
  <c r="F232"/>
  <c r="T219"/>
  <c r="Q229" l="1"/>
  <c r="R229" s="1"/>
  <c r="J231"/>
  <c r="I231"/>
  <c r="K230"/>
  <c r="N230" s="1"/>
  <c r="M230"/>
  <c r="P230" s="1"/>
  <c r="U219"/>
  <c r="V219"/>
  <c r="G232"/>
  <c r="F233"/>
  <c r="Q230" l="1"/>
  <c r="R230" s="1"/>
  <c r="M231"/>
  <c r="P231" s="1"/>
  <c r="K231"/>
  <c r="N231" s="1"/>
  <c r="J232"/>
  <c r="I232"/>
  <c r="G233"/>
  <c r="F234"/>
  <c r="T220"/>
  <c r="Q231" l="1"/>
  <c r="R231" s="1"/>
  <c r="M232"/>
  <c r="P232" s="1"/>
  <c r="K232"/>
  <c r="N232" s="1"/>
  <c r="J233"/>
  <c r="I233"/>
  <c r="U220"/>
  <c r="V220"/>
  <c r="G234"/>
  <c r="F235"/>
  <c r="T221"/>
  <c r="Q232" l="1"/>
  <c r="R232" s="1"/>
  <c r="J234"/>
  <c r="I234"/>
  <c r="M233"/>
  <c r="P233" s="1"/>
  <c r="K233"/>
  <c r="N233" s="1"/>
  <c r="U221"/>
  <c r="V221"/>
  <c r="G235"/>
  <c r="F236"/>
  <c r="T222"/>
  <c r="T223"/>
  <c r="K234" l="1"/>
  <c r="N234" s="1"/>
  <c r="Q234" s="1"/>
  <c r="R234" s="1"/>
  <c r="M234"/>
  <c r="P234" s="1"/>
  <c r="J235"/>
  <c r="I235"/>
  <c r="Q233"/>
  <c r="R233" s="1"/>
  <c r="U222"/>
  <c r="V222"/>
  <c r="U223"/>
  <c r="V223"/>
  <c r="G236"/>
  <c r="F237"/>
  <c r="T224"/>
  <c r="M235" l="1"/>
  <c r="P235" s="1"/>
  <c r="K235"/>
  <c r="N235" s="1"/>
  <c r="J236"/>
  <c r="I236"/>
  <c r="U224"/>
  <c r="V224"/>
  <c r="G237"/>
  <c r="F238"/>
  <c r="T225"/>
  <c r="Q235" l="1"/>
  <c r="R235" s="1"/>
  <c r="M236"/>
  <c r="P236" s="1"/>
  <c r="K236"/>
  <c r="N236" s="1"/>
  <c r="J237"/>
  <c r="I237"/>
  <c r="U225"/>
  <c r="V225"/>
  <c r="G238"/>
  <c r="F239"/>
  <c r="Q236" l="1"/>
  <c r="R236" s="1"/>
  <c r="J238"/>
  <c r="I238"/>
  <c r="M237"/>
  <c r="P237" s="1"/>
  <c r="K237"/>
  <c r="N237" s="1"/>
  <c r="G239"/>
  <c r="F240"/>
  <c r="T226"/>
  <c r="M238" l="1"/>
  <c r="P238" s="1"/>
  <c r="K238"/>
  <c r="N238" s="1"/>
  <c r="Q237"/>
  <c r="R237" s="1"/>
  <c r="J239"/>
  <c r="I239"/>
  <c r="U226"/>
  <c r="V226"/>
  <c r="G240"/>
  <c r="F241"/>
  <c r="T227"/>
  <c r="J240" l="1"/>
  <c r="I240"/>
  <c r="Q238"/>
  <c r="R238" s="1"/>
  <c r="M239"/>
  <c r="P239" s="1"/>
  <c r="K239"/>
  <c r="N239" s="1"/>
  <c r="U227"/>
  <c r="V227"/>
  <c r="G241"/>
  <c r="F242"/>
  <c r="T228"/>
  <c r="T229"/>
  <c r="J241" l="1"/>
  <c r="I241"/>
  <c r="M240"/>
  <c r="P240" s="1"/>
  <c r="K240"/>
  <c r="N240" s="1"/>
  <c r="Q239"/>
  <c r="R239" s="1"/>
  <c r="U228"/>
  <c r="V228"/>
  <c r="U229"/>
  <c r="V229"/>
  <c r="G242"/>
  <c r="F243"/>
  <c r="M241" l="1"/>
  <c r="P241" s="1"/>
  <c r="K241"/>
  <c r="N241" s="1"/>
  <c r="J242"/>
  <c r="I242"/>
  <c r="Q240"/>
  <c r="R240" s="1"/>
  <c r="G243"/>
  <c r="F244"/>
  <c r="T231"/>
  <c r="T230"/>
  <c r="Q241" l="1"/>
  <c r="R241" s="1"/>
  <c r="K242"/>
  <c r="N242" s="1"/>
  <c r="Q242" s="1"/>
  <c r="R242" s="1"/>
  <c r="M242"/>
  <c r="P242" s="1"/>
  <c r="J243"/>
  <c r="I243"/>
  <c r="U230"/>
  <c r="V230"/>
  <c r="U231"/>
  <c r="V231"/>
  <c r="G244"/>
  <c r="F245"/>
  <c r="T232"/>
  <c r="J244" l="1"/>
  <c r="I244"/>
  <c r="M243"/>
  <c r="P243" s="1"/>
  <c r="K243"/>
  <c r="N243" s="1"/>
  <c r="U232"/>
  <c r="V232"/>
  <c r="G245"/>
  <c r="F246"/>
  <c r="T233"/>
  <c r="M244" l="1"/>
  <c r="P244" s="1"/>
  <c r="K244"/>
  <c r="N244" s="1"/>
  <c r="Q243"/>
  <c r="R243" s="1"/>
  <c r="J245"/>
  <c r="I245"/>
  <c r="U233"/>
  <c r="V233"/>
  <c r="G246"/>
  <c r="F247"/>
  <c r="Q244" l="1"/>
  <c r="R244" s="1"/>
  <c r="J246"/>
  <c r="I246"/>
  <c r="M245"/>
  <c r="P245" s="1"/>
  <c r="K245"/>
  <c r="N245" s="1"/>
  <c r="G247"/>
  <c r="F248"/>
  <c r="T234"/>
  <c r="T235"/>
  <c r="M246" l="1"/>
  <c r="P246" s="1"/>
  <c r="K246"/>
  <c r="N246" s="1"/>
  <c r="J247"/>
  <c r="I247"/>
  <c r="Q245"/>
  <c r="R245" s="1"/>
  <c r="U235"/>
  <c r="V235"/>
  <c r="U234"/>
  <c r="V234"/>
  <c r="G248"/>
  <c r="F249"/>
  <c r="Q246" l="1"/>
  <c r="R246" s="1"/>
  <c r="J248"/>
  <c r="I248"/>
  <c r="M247"/>
  <c r="P247" s="1"/>
  <c r="K247"/>
  <c r="N247" s="1"/>
  <c r="G249"/>
  <c r="F250"/>
  <c r="T236"/>
  <c r="T237"/>
  <c r="M248" l="1"/>
  <c r="P248" s="1"/>
  <c r="K248"/>
  <c r="N248" s="1"/>
  <c r="J249"/>
  <c r="I249"/>
  <c r="Q247"/>
  <c r="R247" s="1"/>
  <c r="U236"/>
  <c r="V236"/>
  <c r="U237"/>
  <c r="V237"/>
  <c r="G250"/>
  <c r="F251"/>
  <c r="Q248" l="1"/>
  <c r="R248" s="1"/>
  <c r="M249"/>
  <c r="P249" s="1"/>
  <c r="K249"/>
  <c r="N249" s="1"/>
  <c r="J250"/>
  <c r="I250"/>
  <c r="G251"/>
  <c r="F252"/>
  <c r="T238"/>
  <c r="Q249" l="1"/>
  <c r="R249" s="1"/>
  <c r="K250"/>
  <c r="N250" s="1"/>
  <c r="M250"/>
  <c r="P250" s="1"/>
  <c r="J251"/>
  <c r="I251"/>
  <c r="U238"/>
  <c r="V238"/>
  <c r="G252"/>
  <c r="F253"/>
  <c r="Q250" l="1"/>
  <c r="R250" s="1"/>
  <c r="J252"/>
  <c r="I252"/>
  <c r="M251"/>
  <c r="P251" s="1"/>
  <c r="K251"/>
  <c r="N251" s="1"/>
  <c r="G253"/>
  <c r="F254"/>
  <c r="T239"/>
  <c r="M252" l="1"/>
  <c r="P252" s="1"/>
  <c r="K252"/>
  <c r="N252" s="1"/>
  <c r="Q251"/>
  <c r="R251" s="1"/>
  <c r="J253"/>
  <c r="I253"/>
  <c r="U239"/>
  <c r="V239"/>
  <c r="G254"/>
  <c r="F255"/>
  <c r="T241"/>
  <c r="T240"/>
  <c r="Q252" l="1"/>
  <c r="R252" s="1"/>
  <c r="J254"/>
  <c r="I254"/>
  <c r="M253"/>
  <c r="P253" s="1"/>
  <c r="K253"/>
  <c r="N253" s="1"/>
  <c r="U241"/>
  <c r="V241"/>
  <c r="U240"/>
  <c r="V240"/>
  <c r="G255"/>
  <c r="F256"/>
  <c r="T242"/>
  <c r="M254" l="1"/>
  <c r="P254" s="1"/>
  <c r="K254"/>
  <c r="N254" s="1"/>
  <c r="J255"/>
  <c r="I255"/>
  <c r="Q253"/>
  <c r="R253" s="1"/>
  <c r="U242"/>
  <c r="V242"/>
  <c r="G256"/>
  <c r="F257"/>
  <c r="T243"/>
  <c r="Q254" l="1"/>
  <c r="R254" s="1"/>
  <c r="J256"/>
  <c r="I256"/>
  <c r="K255"/>
  <c r="N255" s="1"/>
  <c r="M255"/>
  <c r="P255" s="1"/>
  <c r="U243"/>
  <c r="V243"/>
  <c r="G257"/>
  <c r="F258"/>
  <c r="T244"/>
  <c r="Q255" l="1"/>
  <c r="R255" s="1"/>
  <c r="M256"/>
  <c r="P256" s="1"/>
  <c r="K256"/>
  <c r="N256" s="1"/>
  <c r="J257"/>
  <c r="I257"/>
  <c r="U244"/>
  <c r="V244"/>
  <c r="G258"/>
  <c r="F259"/>
  <c r="T245"/>
  <c r="Q256" l="1"/>
  <c r="R256" s="1"/>
  <c r="M257"/>
  <c r="P257" s="1"/>
  <c r="K257"/>
  <c r="N257" s="1"/>
  <c r="J258"/>
  <c r="I258"/>
  <c r="U245"/>
  <c r="V245"/>
  <c r="G259"/>
  <c r="F260"/>
  <c r="T246"/>
  <c r="J259" l="1"/>
  <c r="I259"/>
  <c r="Q257"/>
  <c r="R257" s="1"/>
  <c r="K258"/>
  <c r="N258" s="1"/>
  <c r="M258"/>
  <c r="P258" s="1"/>
  <c r="U246"/>
  <c r="V246"/>
  <c r="G260"/>
  <c r="F261"/>
  <c r="T247"/>
  <c r="Q258" l="1"/>
  <c r="R258" s="1"/>
  <c r="M259"/>
  <c r="P259" s="1"/>
  <c r="K259"/>
  <c r="N259" s="1"/>
  <c r="J260"/>
  <c r="I260"/>
  <c r="U247"/>
  <c r="V247"/>
  <c r="G261"/>
  <c r="F262"/>
  <c r="T248"/>
  <c r="Q259" l="1"/>
  <c r="R259" s="1"/>
  <c r="J261"/>
  <c r="I261"/>
  <c r="K260"/>
  <c r="N260" s="1"/>
  <c r="M260"/>
  <c r="P260" s="1"/>
  <c r="U248"/>
  <c r="V248"/>
  <c r="G262"/>
  <c r="F263"/>
  <c r="T249"/>
  <c r="Q260" l="1"/>
  <c r="R260" s="1"/>
  <c r="M261"/>
  <c r="P261" s="1"/>
  <c r="K261"/>
  <c r="N261" s="1"/>
  <c r="J262"/>
  <c r="I262"/>
  <c r="U249"/>
  <c r="V249"/>
  <c r="G263"/>
  <c r="F264"/>
  <c r="T250"/>
  <c r="Q261" l="1"/>
  <c r="R261" s="1"/>
  <c r="J263"/>
  <c r="I263"/>
  <c r="M262"/>
  <c r="P262" s="1"/>
  <c r="K262"/>
  <c r="N262" s="1"/>
  <c r="U250"/>
  <c r="V250"/>
  <c r="G264"/>
  <c r="F265"/>
  <c r="M263" l="1"/>
  <c r="P263" s="1"/>
  <c r="K263"/>
  <c r="N263" s="1"/>
  <c r="J264"/>
  <c r="I264"/>
  <c r="Q262"/>
  <c r="R262" s="1"/>
  <c r="G265"/>
  <c r="F266"/>
  <c r="T252"/>
  <c r="T251"/>
  <c r="Q263" l="1"/>
  <c r="R263" s="1"/>
  <c r="J265"/>
  <c r="I265"/>
  <c r="M264"/>
  <c r="P264" s="1"/>
  <c r="K264"/>
  <c r="N264" s="1"/>
  <c r="U251"/>
  <c r="V251"/>
  <c r="U252"/>
  <c r="V252"/>
  <c r="G266"/>
  <c r="F267"/>
  <c r="T253"/>
  <c r="M265" l="1"/>
  <c r="P265" s="1"/>
  <c r="K265"/>
  <c r="N265" s="1"/>
  <c r="Q264"/>
  <c r="R264" s="1"/>
  <c r="J266"/>
  <c r="I266"/>
  <c r="U253"/>
  <c r="V253"/>
  <c r="G267"/>
  <c r="F268"/>
  <c r="T254"/>
  <c r="T255"/>
  <c r="Q265" l="1"/>
  <c r="R265" s="1"/>
  <c r="J267"/>
  <c r="I267"/>
  <c r="M266"/>
  <c r="P266" s="1"/>
  <c r="K266"/>
  <c r="N266" s="1"/>
  <c r="U255"/>
  <c r="V255"/>
  <c r="U254"/>
  <c r="V254"/>
  <c r="G268"/>
  <c r="F269"/>
  <c r="T256"/>
  <c r="M267" l="1"/>
  <c r="P267" s="1"/>
  <c r="K267"/>
  <c r="N267" s="1"/>
  <c r="Q266"/>
  <c r="R266" s="1"/>
  <c r="J268"/>
  <c r="I268"/>
  <c r="U256"/>
  <c r="V256"/>
  <c r="G269"/>
  <c r="F270"/>
  <c r="Q267" l="1"/>
  <c r="R267" s="1"/>
  <c r="J269"/>
  <c r="I269"/>
  <c r="M268"/>
  <c r="P268" s="1"/>
  <c r="K268"/>
  <c r="N268" s="1"/>
  <c r="G270"/>
  <c r="F271"/>
  <c r="T258"/>
  <c r="T257"/>
  <c r="M269" l="1"/>
  <c r="P269" s="1"/>
  <c r="K269"/>
  <c r="N269" s="1"/>
  <c r="Q268"/>
  <c r="R268" s="1"/>
  <c r="J270"/>
  <c r="I270"/>
  <c r="U257"/>
  <c r="V257"/>
  <c r="U258"/>
  <c r="V258"/>
  <c r="G271"/>
  <c r="F272"/>
  <c r="Q269" l="1"/>
  <c r="R269" s="1"/>
  <c r="J271"/>
  <c r="I271"/>
  <c r="M270"/>
  <c r="P270" s="1"/>
  <c r="K270"/>
  <c r="N270" s="1"/>
  <c r="G272"/>
  <c r="F273"/>
  <c r="T259"/>
  <c r="T260"/>
  <c r="J272" l="1"/>
  <c r="I272"/>
  <c r="M271"/>
  <c r="P271" s="1"/>
  <c r="K271"/>
  <c r="N271" s="1"/>
  <c r="Q270"/>
  <c r="R270" s="1"/>
  <c r="U260"/>
  <c r="V260"/>
  <c r="U259"/>
  <c r="V259"/>
  <c r="G273"/>
  <c r="F274"/>
  <c r="M272" l="1"/>
  <c r="P272" s="1"/>
  <c r="K272"/>
  <c r="N272" s="1"/>
  <c r="Q271"/>
  <c r="R271" s="1"/>
  <c r="J273"/>
  <c r="I273"/>
  <c r="G274"/>
  <c r="F275"/>
  <c r="T261"/>
  <c r="T262"/>
  <c r="Q272" l="1"/>
  <c r="R272" s="1"/>
  <c r="M273"/>
  <c r="P273" s="1"/>
  <c r="K273"/>
  <c r="N273" s="1"/>
  <c r="J274"/>
  <c r="I274"/>
  <c r="U262"/>
  <c r="V262"/>
  <c r="U261"/>
  <c r="V261"/>
  <c r="G275"/>
  <c r="F276"/>
  <c r="Q273" l="1"/>
  <c r="R273" s="1"/>
  <c r="J275"/>
  <c r="I275"/>
  <c r="K274"/>
  <c r="N274" s="1"/>
  <c r="M274"/>
  <c r="P274" s="1"/>
  <c r="G276"/>
  <c r="F277"/>
  <c r="Q274" l="1"/>
  <c r="R274" s="1"/>
  <c r="M275"/>
  <c r="P275" s="1"/>
  <c r="K275"/>
  <c r="N275" s="1"/>
  <c r="J276"/>
  <c r="I276"/>
  <c r="G277"/>
  <c r="F278"/>
  <c r="T263"/>
  <c r="T264"/>
  <c r="Q275" l="1"/>
  <c r="R275" s="1"/>
  <c r="J277"/>
  <c r="I277"/>
  <c r="M276"/>
  <c r="P276" s="1"/>
  <c r="K276"/>
  <c r="N276" s="1"/>
  <c r="U263"/>
  <c r="V263"/>
  <c r="U264"/>
  <c r="V264"/>
  <c r="G278"/>
  <c r="F279"/>
  <c r="T265"/>
  <c r="M277" l="1"/>
  <c r="P277" s="1"/>
  <c r="K277"/>
  <c r="N277" s="1"/>
  <c r="Q276"/>
  <c r="R276" s="1"/>
  <c r="J278"/>
  <c r="I278"/>
  <c r="U265"/>
  <c r="V265"/>
  <c r="G279"/>
  <c r="F280"/>
  <c r="T266"/>
  <c r="J279" l="1"/>
  <c r="I279"/>
  <c r="Q277"/>
  <c r="R277" s="1"/>
  <c r="M278"/>
  <c r="P278" s="1"/>
  <c r="K278"/>
  <c r="N278" s="1"/>
  <c r="U266"/>
  <c r="V266"/>
  <c r="G280"/>
  <c r="F281"/>
  <c r="T267"/>
  <c r="M279" l="1"/>
  <c r="P279" s="1"/>
  <c r="K279"/>
  <c r="N279" s="1"/>
  <c r="Q278"/>
  <c r="R278" s="1"/>
  <c r="J280"/>
  <c r="I280"/>
  <c r="U267"/>
  <c r="V267"/>
  <c r="G281"/>
  <c r="F282"/>
  <c r="T268"/>
  <c r="Q279" l="1"/>
  <c r="R279" s="1"/>
  <c r="J281"/>
  <c r="I281"/>
  <c r="M280"/>
  <c r="P280" s="1"/>
  <c r="K280"/>
  <c r="N280" s="1"/>
  <c r="U268"/>
  <c r="V268"/>
  <c r="G282"/>
  <c r="F283"/>
  <c r="T269"/>
  <c r="M281" l="1"/>
  <c r="P281" s="1"/>
  <c r="K281"/>
  <c r="N281" s="1"/>
  <c r="Q280"/>
  <c r="R280" s="1"/>
  <c r="J282"/>
  <c r="I282"/>
  <c r="U269"/>
  <c r="V269"/>
  <c r="G283"/>
  <c r="F284"/>
  <c r="Q281" l="1"/>
  <c r="R281" s="1"/>
  <c r="M282"/>
  <c r="P282" s="1"/>
  <c r="K282"/>
  <c r="N282" s="1"/>
  <c r="J283"/>
  <c r="I283"/>
  <c r="G284"/>
  <c r="F285"/>
  <c r="T270"/>
  <c r="T271"/>
  <c r="Q282" l="1"/>
  <c r="R282" s="1"/>
  <c r="M283"/>
  <c r="P283" s="1"/>
  <c r="K283"/>
  <c r="N283" s="1"/>
  <c r="J284"/>
  <c r="I284"/>
  <c r="U271"/>
  <c r="V271"/>
  <c r="U270"/>
  <c r="V270"/>
  <c r="G285"/>
  <c r="F286"/>
  <c r="T272"/>
  <c r="Q283" l="1"/>
  <c r="R283" s="1"/>
  <c r="J285"/>
  <c r="I285"/>
  <c r="M284"/>
  <c r="P284" s="1"/>
  <c r="K284"/>
  <c r="N284" s="1"/>
  <c r="U272"/>
  <c r="V272"/>
  <c r="G286"/>
  <c r="F287"/>
  <c r="T273"/>
  <c r="T274"/>
  <c r="M285" l="1"/>
  <c r="P285" s="1"/>
  <c r="K285"/>
  <c r="N285" s="1"/>
  <c r="Q284"/>
  <c r="R284" s="1"/>
  <c r="J286"/>
  <c r="I286"/>
  <c r="U273"/>
  <c r="V273"/>
  <c r="U274"/>
  <c r="V274"/>
  <c r="G287"/>
  <c r="F288"/>
  <c r="T275"/>
  <c r="Q285" l="1"/>
  <c r="R285" s="1"/>
  <c r="J287"/>
  <c r="I287"/>
  <c r="M286"/>
  <c r="P286" s="1"/>
  <c r="K286"/>
  <c r="N286" s="1"/>
  <c r="U275"/>
  <c r="V275"/>
  <c r="G288"/>
  <c r="F289"/>
  <c r="M287" l="1"/>
  <c r="P287" s="1"/>
  <c r="K287"/>
  <c r="N287" s="1"/>
  <c r="Q286"/>
  <c r="R286" s="1"/>
  <c r="J288"/>
  <c r="I288"/>
  <c r="G289"/>
  <c r="F290"/>
  <c r="T276"/>
  <c r="Q287" l="1"/>
  <c r="R287" s="1"/>
  <c r="J289"/>
  <c r="I289"/>
  <c r="M288"/>
  <c r="P288" s="1"/>
  <c r="K288"/>
  <c r="N288" s="1"/>
  <c r="U276"/>
  <c r="V276"/>
  <c r="G290"/>
  <c r="F291"/>
  <c r="T277"/>
  <c r="T278"/>
  <c r="J290" l="1"/>
  <c r="I290"/>
  <c r="M289"/>
  <c r="P289" s="1"/>
  <c r="K289"/>
  <c r="N289" s="1"/>
  <c r="Q288"/>
  <c r="R288" s="1"/>
  <c r="U277"/>
  <c r="V277"/>
  <c r="U278"/>
  <c r="V278"/>
  <c r="G291"/>
  <c r="F292"/>
  <c r="T279"/>
  <c r="M290" l="1"/>
  <c r="P290" s="1"/>
  <c r="K290"/>
  <c r="N290" s="1"/>
  <c r="J291"/>
  <c r="I291"/>
  <c r="Q289"/>
  <c r="R289" s="1"/>
  <c r="U279"/>
  <c r="V279"/>
  <c r="G292"/>
  <c r="F293"/>
  <c r="T280"/>
  <c r="Q290" l="1"/>
  <c r="R290" s="1"/>
  <c r="M291"/>
  <c r="P291" s="1"/>
  <c r="K291"/>
  <c r="N291" s="1"/>
  <c r="J292"/>
  <c r="I292"/>
  <c r="U280"/>
  <c r="V280"/>
  <c r="G293"/>
  <c r="F294"/>
  <c r="Q291" l="1"/>
  <c r="R291" s="1"/>
  <c r="J293"/>
  <c r="I293"/>
  <c r="M292"/>
  <c r="P292" s="1"/>
  <c r="K292"/>
  <c r="N292" s="1"/>
  <c r="G294"/>
  <c r="F295"/>
  <c r="T282"/>
  <c r="T281"/>
  <c r="M293" l="1"/>
  <c r="P293" s="1"/>
  <c r="K293"/>
  <c r="N293" s="1"/>
  <c r="J294"/>
  <c r="I294"/>
  <c r="Q292"/>
  <c r="R292" s="1"/>
  <c r="U282"/>
  <c r="V282"/>
  <c r="U281"/>
  <c r="V281"/>
  <c r="G295"/>
  <c r="F296"/>
  <c r="T283"/>
  <c r="J295" l="1"/>
  <c r="I295"/>
  <c r="Q293"/>
  <c r="R293" s="1"/>
  <c r="M294"/>
  <c r="P294" s="1"/>
  <c r="K294"/>
  <c r="N294" s="1"/>
  <c r="U283"/>
  <c r="V283"/>
  <c r="G296"/>
  <c r="F297"/>
  <c r="T284"/>
  <c r="M295" l="1"/>
  <c r="P295" s="1"/>
  <c r="K295"/>
  <c r="N295" s="1"/>
  <c r="Q294"/>
  <c r="R294" s="1"/>
  <c r="J296"/>
  <c r="I296"/>
  <c r="U284"/>
  <c r="V284"/>
  <c r="G297"/>
  <c r="F298"/>
  <c r="Q295" l="1"/>
  <c r="R295" s="1"/>
  <c r="M296"/>
  <c r="P296" s="1"/>
  <c r="K296"/>
  <c r="N296" s="1"/>
  <c r="J297"/>
  <c r="I297"/>
  <c r="G298"/>
  <c r="F299"/>
  <c r="T285"/>
  <c r="Q296" l="1"/>
  <c r="R296" s="1"/>
  <c r="M297"/>
  <c r="P297" s="1"/>
  <c r="K297"/>
  <c r="N297" s="1"/>
  <c r="J298"/>
  <c r="I298"/>
  <c r="U285"/>
  <c r="V285"/>
  <c r="G299"/>
  <c r="F300"/>
  <c r="T286"/>
  <c r="T287"/>
  <c r="J299" l="1"/>
  <c r="I299"/>
  <c r="Q297"/>
  <c r="R297" s="1"/>
  <c r="M298"/>
  <c r="P298" s="1"/>
  <c r="K298"/>
  <c r="N298" s="1"/>
  <c r="U286"/>
  <c r="V286"/>
  <c r="U287"/>
  <c r="V287"/>
  <c r="G300"/>
  <c r="F301"/>
  <c r="M299" l="1"/>
  <c r="P299" s="1"/>
  <c r="K299"/>
  <c r="N299" s="1"/>
  <c r="J300"/>
  <c r="I300"/>
  <c r="Q298"/>
  <c r="R298" s="1"/>
  <c r="G301"/>
  <c r="F302"/>
  <c r="T288"/>
  <c r="Q299" l="1"/>
  <c r="R299" s="1"/>
  <c r="M300"/>
  <c r="P300" s="1"/>
  <c r="K300"/>
  <c r="N300" s="1"/>
  <c r="J301"/>
  <c r="I301"/>
  <c r="U288"/>
  <c r="V288"/>
  <c r="G302"/>
  <c r="F303"/>
  <c r="T289"/>
  <c r="T290"/>
  <c r="Q300" l="1"/>
  <c r="R300" s="1"/>
  <c r="J302"/>
  <c r="I302"/>
  <c r="M301"/>
  <c r="P301" s="1"/>
  <c r="K301"/>
  <c r="N301" s="1"/>
  <c r="U290"/>
  <c r="V290"/>
  <c r="U289"/>
  <c r="V289"/>
  <c r="G303"/>
  <c r="F304"/>
  <c r="M302" l="1"/>
  <c r="P302" s="1"/>
  <c r="K302"/>
  <c r="N302" s="1"/>
  <c r="Q301"/>
  <c r="R301" s="1"/>
  <c r="J303"/>
  <c r="I303"/>
  <c r="G304"/>
  <c r="F305"/>
  <c r="T291"/>
  <c r="Q302" l="1"/>
  <c r="R302" s="1"/>
  <c r="J304"/>
  <c r="I304"/>
  <c r="M303"/>
  <c r="P303" s="1"/>
  <c r="K303"/>
  <c r="N303" s="1"/>
  <c r="U291"/>
  <c r="V291"/>
  <c r="G305"/>
  <c r="F306"/>
  <c r="T292"/>
  <c r="M304" l="1"/>
  <c r="P304" s="1"/>
  <c r="K304"/>
  <c r="N304" s="1"/>
  <c r="J305"/>
  <c r="I305"/>
  <c r="Q303"/>
  <c r="R303" s="1"/>
  <c r="U292"/>
  <c r="V292"/>
  <c r="G306"/>
  <c r="F307"/>
  <c r="T293"/>
  <c r="T294"/>
  <c r="Q304" l="1"/>
  <c r="R304" s="1"/>
  <c r="M305"/>
  <c r="P305" s="1"/>
  <c r="K305"/>
  <c r="N305" s="1"/>
  <c r="J306"/>
  <c r="I306"/>
  <c r="U293"/>
  <c r="V293"/>
  <c r="U294"/>
  <c r="V294"/>
  <c r="G307"/>
  <c r="F308"/>
  <c r="Q305" l="1"/>
  <c r="R305" s="1"/>
  <c r="K306"/>
  <c r="N306" s="1"/>
  <c r="M306"/>
  <c r="P306" s="1"/>
  <c r="J307"/>
  <c r="I307"/>
  <c r="G308"/>
  <c r="F309"/>
  <c r="T295"/>
  <c r="T296"/>
  <c r="Q306" l="1"/>
  <c r="R306" s="1"/>
  <c r="J308"/>
  <c r="I308"/>
  <c r="M307"/>
  <c r="P307" s="1"/>
  <c r="K307"/>
  <c r="N307" s="1"/>
  <c r="U296"/>
  <c r="V296"/>
  <c r="U295"/>
  <c r="V295"/>
  <c r="G309"/>
  <c r="F310"/>
  <c r="M308" l="1"/>
  <c r="P308" s="1"/>
  <c r="K308"/>
  <c r="N308" s="1"/>
  <c r="J309"/>
  <c r="I309"/>
  <c r="Q307"/>
  <c r="R307" s="1"/>
  <c r="G310"/>
  <c r="F311"/>
  <c r="T297"/>
  <c r="T298"/>
  <c r="Q308" l="1"/>
  <c r="R308" s="1"/>
  <c r="J310"/>
  <c r="I310"/>
  <c r="M309"/>
  <c r="P309" s="1"/>
  <c r="K309"/>
  <c r="N309" s="1"/>
  <c r="U297"/>
  <c r="V297"/>
  <c r="U298"/>
  <c r="V298"/>
  <c r="G311"/>
  <c r="F312"/>
  <c r="M310" l="1"/>
  <c r="P310" s="1"/>
  <c r="K310"/>
  <c r="N310" s="1"/>
  <c r="Q309"/>
  <c r="R309" s="1"/>
  <c r="J311"/>
  <c r="I311"/>
  <c r="G312"/>
  <c r="F313"/>
  <c r="T299"/>
  <c r="Q310" l="1"/>
  <c r="R310" s="1"/>
  <c r="M311"/>
  <c r="P311" s="1"/>
  <c r="K311"/>
  <c r="N311" s="1"/>
  <c r="J312"/>
  <c r="I312"/>
  <c r="U299"/>
  <c r="V299"/>
  <c r="G313"/>
  <c r="F314"/>
  <c r="T300"/>
  <c r="J313" l="1"/>
  <c r="I313"/>
  <c r="Q311"/>
  <c r="R311" s="1"/>
  <c r="M312"/>
  <c r="P312" s="1"/>
  <c r="K312"/>
  <c r="N312" s="1"/>
  <c r="U300"/>
  <c r="V300"/>
  <c r="G314"/>
  <c r="F315"/>
  <c r="T301"/>
  <c r="M313" l="1"/>
  <c r="P313" s="1"/>
  <c r="K313"/>
  <c r="N313" s="1"/>
  <c r="J314"/>
  <c r="I314"/>
  <c r="Q312"/>
  <c r="R312" s="1"/>
  <c r="U301"/>
  <c r="V301"/>
  <c r="G315"/>
  <c r="F316"/>
  <c r="T302"/>
  <c r="T303"/>
  <c r="Q313" l="1"/>
  <c r="R313" s="1"/>
  <c r="M314"/>
  <c r="P314" s="1"/>
  <c r="K314"/>
  <c r="N314" s="1"/>
  <c r="J315"/>
  <c r="I315"/>
  <c r="U302"/>
  <c r="V302"/>
  <c r="U303"/>
  <c r="V303"/>
  <c r="G316"/>
  <c r="F317"/>
  <c r="J316" l="1"/>
  <c r="I316"/>
  <c r="Q314"/>
  <c r="R314" s="1"/>
  <c r="M315"/>
  <c r="P315" s="1"/>
  <c r="K315"/>
  <c r="N315" s="1"/>
  <c r="G317"/>
  <c r="F318"/>
  <c r="T304"/>
  <c r="K316" l="1"/>
  <c r="N316" s="1"/>
  <c r="M316"/>
  <c r="P316" s="1"/>
  <c r="Q315"/>
  <c r="R315" s="1"/>
  <c r="J317"/>
  <c r="I317"/>
  <c r="U304"/>
  <c r="V304"/>
  <c r="G318"/>
  <c r="F319"/>
  <c r="T306"/>
  <c r="B8"/>
  <c r="T305"/>
  <c r="Q316" l="1"/>
  <c r="R316" s="1"/>
  <c r="J318"/>
  <c r="I318"/>
  <c r="K317"/>
  <c r="N317" s="1"/>
  <c r="M317"/>
  <c r="P317" s="1"/>
  <c r="U305"/>
  <c r="V305"/>
  <c r="U306"/>
  <c r="V306"/>
  <c r="G319"/>
  <c r="F320"/>
  <c r="Q317" l="1"/>
  <c r="R317" s="1"/>
  <c r="K318"/>
  <c r="N318" s="1"/>
  <c r="M318"/>
  <c r="P318" s="1"/>
  <c r="J319"/>
  <c r="I319"/>
  <c r="G320"/>
  <c r="F321"/>
  <c r="T307"/>
  <c r="Q318" l="1"/>
  <c r="R318" s="1"/>
  <c r="J320"/>
  <c r="I320"/>
  <c r="M319"/>
  <c r="P319" s="1"/>
  <c r="K319"/>
  <c r="N319" s="1"/>
  <c r="U307"/>
  <c r="V307"/>
  <c r="G321"/>
  <c r="F322"/>
  <c r="T308"/>
  <c r="K320" l="1"/>
  <c r="N320" s="1"/>
  <c r="M320"/>
  <c r="P320" s="1"/>
  <c r="Q319"/>
  <c r="R319" s="1"/>
  <c r="J321"/>
  <c r="I321"/>
  <c r="U308"/>
  <c r="V308"/>
  <c r="G322"/>
  <c r="F323"/>
  <c r="T309"/>
  <c r="Q320" l="1"/>
  <c r="R320" s="1"/>
  <c r="J322"/>
  <c r="I322"/>
  <c r="K321"/>
  <c r="N321" s="1"/>
  <c r="M321"/>
  <c r="P321" s="1"/>
  <c r="U309"/>
  <c r="V309"/>
  <c r="G323"/>
  <c r="F324"/>
  <c r="T310"/>
  <c r="T311"/>
  <c r="Q321" l="1"/>
  <c r="R321" s="1"/>
  <c r="K322"/>
  <c r="N322" s="1"/>
  <c r="Q322" s="1"/>
  <c r="M322"/>
  <c r="P322" s="1"/>
  <c r="J323"/>
  <c r="I323"/>
  <c r="U310"/>
  <c r="V310"/>
  <c r="U311"/>
  <c r="V311"/>
  <c r="F325"/>
  <c r="G324"/>
  <c r="R322" l="1"/>
  <c r="K323"/>
  <c r="N323" s="1"/>
  <c r="M323"/>
  <c r="P323" s="1"/>
  <c r="J324"/>
  <c r="I324"/>
  <c r="F326"/>
  <c r="G325"/>
  <c r="T312"/>
  <c r="Q323" l="1"/>
  <c r="R323" s="1"/>
  <c r="J325"/>
  <c r="I325"/>
  <c r="K324"/>
  <c r="N324" s="1"/>
  <c r="M324"/>
  <c r="P324" s="1"/>
  <c r="U312"/>
  <c r="V312"/>
  <c r="G326"/>
  <c r="F327"/>
  <c r="T313"/>
  <c r="T314"/>
  <c r="Q324" l="1"/>
  <c r="R324" s="1"/>
  <c r="K325"/>
  <c r="N325" s="1"/>
  <c r="M325"/>
  <c r="P325" s="1"/>
  <c r="J326"/>
  <c r="I326"/>
  <c r="U313"/>
  <c r="V313"/>
  <c r="U314"/>
  <c r="V314"/>
  <c r="G327"/>
  <c r="F328"/>
  <c r="T315"/>
  <c r="Q325" l="1"/>
  <c r="R325" s="1"/>
  <c r="K326"/>
  <c r="N326" s="1"/>
  <c r="M326"/>
  <c r="P326" s="1"/>
  <c r="J327"/>
  <c r="I327"/>
  <c r="U315"/>
  <c r="V315"/>
  <c r="G328"/>
  <c r="F329"/>
  <c r="Q326" l="1"/>
  <c r="R326" s="1"/>
  <c r="M327"/>
  <c r="P327" s="1"/>
  <c r="K327"/>
  <c r="N327" s="1"/>
  <c r="J328"/>
  <c r="I328"/>
  <c r="G329"/>
  <c r="F330"/>
  <c r="Q327" l="1"/>
  <c r="R327" s="1"/>
  <c r="K328"/>
  <c r="N328" s="1"/>
  <c r="Q328" s="1"/>
  <c r="R328" s="1"/>
  <c r="M328"/>
  <c r="P328" s="1"/>
  <c r="J329"/>
  <c r="I329"/>
  <c r="F331"/>
  <c r="G330"/>
  <c r="T317"/>
  <c r="T316"/>
  <c r="K329" l="1"/>
  <c r="N329" s="1"/>
  <c r="Q329" s="1"/>
  <c r="R329" s="1"/>
  <c r="M329"/>
  <c r="P329" s="1"/>
  <c r="J330"/>
  <c r="I330"/>
  <c r="U316"/>
  <c r="V316"/>
  <c r="U317"/>
  <c r="V317"/>
  <c r="F332"/>
  <c r="G331"/>
  <c r="T319"/>
  <c r="T318"/>
  <c r="K330" l="1"/>
  <c r="N330" s="1"/>
  <c r="M330"/>
  <c r="P330" s="1"/>
  <c r="J331"/>
  <c r="I331"/>
  <c r="U319"/>
  <c r="V319"/>
  <c r="U318"/>
  <c r="V318"/>
  <c r="G332"/>
  <c r="F333"/>
  <c r="T320"/>
  <c r="Q330" l="1"/>
  <c r="R330" s="1"/>
  <c r="J332"/>
  <c r="I332"/>
  <c r="K331"/>
  <c r="N331" s="1"/>
  <c r="M331"/>
  <c r="P331" s="1"/>
  <c r="U320"/>
  <c r="V320"/>
  <c r="F334"/>
  <c r="G333"/>
  <c r="Q331" l="1"/>
  <c r="R331" s="1"/>
  <c r="K332"/>
  <c r="N332" s="1"/>
  <c r="Q332" s="1"/>
  <c r="R332" s="1"/>
  <c r="M332"/>
  <c r="P332" s="1"/>
  <c r="J333"/>
  <c r="I333"/>
  <c r="G334"/>
  <c r="F335"/>
  <c r="T321"/>
  <c r="K333" l="1"/>
  <c r="N333" s="1"/>
  <c r="M333"/>
  <c r="P333" s="1"/>
  <c r="J334"/>
  <c r="I334"/>
  <c r="U321"/>
  <c r="V321"/>
  <c r="G335"/>
  <c r="F336"/>
  <c r="T322"/>
  <c r="T323"/>
  <c r="Q333" l="1"/>
  <c r="R333" s="1"/>
  <c r="K334"/>
  <c r="N334" s="1"/>
  <c r="Q334" s="1"/>
  <c r="R334" s="1"/>
  <c r="M334"/>
  <c r="P334" s="1"/>
  <c r="J335"/>
  <c r="I335"/>
  <c r="U322"/>
  <c r="V322"/>
  <c r="U323"/>
  <c r="V323"/>
  <c r="F337"/>
  <c r="G336"/>
  <c r="T324"/>
  <c r="M335" l="1"/>
  <c r="P335" s="1"/>
  <c r="K335"/>
  <c r="N335" s="1"/>
  <c r="J336"/>
  <c r="I336"/>
  <c r="U324"/>
  <c r="V324"/>
  <c r="G337"/>
  <c r="F338"/>
  <c r="J337" l="1"/>
  <c r="I337"/>
  <c r="Q335"/>
  <c r="R335" s="1"/>
  <c r="K336"/>
  <c r="N336" s="1"/>
  <c r="M336"/>
  <c r="P336" s="1"/>
  <c r="G338"/>
  <c r="F339"/>
  <c r="T325"/>
  <c r="Q336" l="1"/>
  <c r="R336" s="1"/>
  <c r="K337"/>
  <c r="N337" s="1"/>
  <c r="Q337" s="1"/>
  <c r="R337" s="1"/>
  <c r="M337"/>
  <c r="P337" s="1"/>
  <c r="J338"/>
  <c r="I338"/>
  <c r="U325"/>
  <c r="V325"/>
  <c r="G339"/>
  <c r="F340"/>
  <c r="T326"/>
  <c r="T327"/>
  <c r="J339" l="1"/>
  <c r="I339"/>
  <c r="K338"/>
  <c r="N338" s="1"/>
  <c r="M338"/>
  <c r="P338" s="1"/>
  <c r="U326"/>
  <c r="V326"/>
  <c r="U327"/>
  <c r="V327"/>
  <c r="F341"/>
  <c r="G340"/>
  <c r="Q338" l="1"/>
  <c r="K339"/>
  <c r="N339" s="1"/>
  <c r="Q339" s="1"/>
  <c r="R339" s="1"/>
  <c r="M339"/>
  <c r="P339" s="1"/>
  <c r="R338"/>
  <c r="J340"/>
  <c r="I340"/>
  <c r="G341"/>
  <c r="F342"/>
  <c r="T328"/>
  <c r="J341" l="1"/>
  <c r="I341"/>
  <c r="K340"/>
  <c r="N340" s="1"/>
  <c r="M340"/>
  <c r="P340" s="1"/>
  <c r="U328"/>
  <c r="V328"/>
  <c r="G342"/>
  <c r="F343"/>
  <c r="T329"/>
  <c r="Q340" l="1"/>
  <c r="R340" s="1"/>
  <c r="J342"/>
  <c r="I342"/>
  <c r="K341"/>
  <c r="N341" s="1"/>
  <c r="M341"/>
  <c r="P341" s="1"/>
  <c r="U329"/>
  <c r="V329"/>
  <c r="G343"/>
  <c r="F344"/>
  <c r="T330"/>
  <c r="Q341" l="1"/>
  <c r="R341" s="1"/>
  <c r="K342"/>
  <c r="N342" s="1"/>
  <c r="M342"/>
  <c r="P342" s="1"/>
  <c r="J343"/>
  <c r="I343"/>
  <c r="U330"/>
  <c r="V330"/>
  <c r="G344"/>
  <c r="F345"/>
  <c r="T331"/>
  <c r="T332"/>
  <c r="Q342" l="1"/>
  <c r="R342" s="1"/>
  <c r="J344"/>
  <c r="I344"/>
  <c r="K343"/>
  <c r="N343" s="1"/>
  <c r="Q343" s="1"/>
  <c r="R343" s="1"/>
  <c r="M343"/>
  <c r="P343" s="1"/>
  <c r="U331"/>
  <c r="V331"/>
  <c r="U332"/>
  <c r="V332"/>
  <c r="G345"/>
  <c r="F346"/>
  <c r="J345" l="1"/>
  <c r="I345"/>
  <c r="K344"/>
  <c r="N344" s="1"/>
  <c r="M344"/>
  <c r="P344" s="1"/>
  <c r="G346"/>
  <c r="F347"/>
  <c r="T333"/>
  <c r="T334"/>
  <c r="Q344" l="1"/>
  <c r="R344" s="1"/>
  <c r="K345"/>
  <c r="N345" s="1"/>
  <c r="M345"/>
  <c r="P345" s="1"/>
  <c r="J346"/>
  <c r="I346"/>
  <c r="U333"/>
  <c r="V333"/>
  <c r="U334"/>
  <c r="V334"/>
  <c r="G347"/>
  <c r="F348"/>
  <c r="Q345" l="1"/>
  <c r="R345" s="1"/>
  <c r="K346"/>
  <c r="N346" s="1"/>
  <c r="M346"/>
  <c r="P346" s="1"/>
  <c r="J347"/>
  <c r="I347"/>
  <c r="G348"/>
  <c r="F349"/>
  <c r="T335"/>
  <c r="T336"/>
  <c r="Q346" l="1"/>
  <c r="R346" s="1"/>
  <c r="J348"/>
  <c r="I348"/>
  <c r="K347"/>
  <c r="N347" s="1"/>
  <c r="M347"/>
  <c r="P347" s="1"/>
  <c r="U336"/>
  <c r="V336"/>
  <c r="U335"/>
  <c r="V335"/>
  <c r="F350"/>
  <c r="G349"/>
  <c r="Q347" l="1"/>
  <c r="R347" s="1"/>
  <c r="K348"/>
  <c r="N348" s="1"/>
  <c r="M348"/>
  <c r="P348" s="1"/>
  <c r="J349"/>
  <c r="I349"/>
  <c r="G350"/>
  <c r="F351"/>
  <c r="T337"/>
  <c r="Q348" l="1"/>
  <c r="R348" s="1"/>
  <c r="K349"/>
  <c r="N349" s="1"/>
  <c r="M349"/>
  <c r="P349" s="1"/>
  <c r="J350"/>
  <c r="I350"/>
  <c r="U337"/>
  <c r="V337"/>
  <c r="F352"/>
  <c r="G351"/>
  <c r="T338"/>
  <c r="Q349" l="1"/>
  <c r="R349" s="1"/>
  <c r="K350"/>
  <c r="N350" s="1"/>
  <c r="M350"/>
  <c r="P350" s="1"/>
  <c r="J351"/>
  <c r="I351"/>
  <c r="U338"/>
  <c r="V338"/>
  <c r="G352"/>
  <c r="F353"/>
  <c r="T339"/>
  <c r="T340"/>
  <c r="Q350" l="1"/>
  <c r="R350" s="1"/>
  <c r="J352"/>
  <c r="I352"/>
  <c r="K351"/>
  <c r="N351" s="1"/>
  <c r="M351"/>
  <c r="P351" s="1"/>
  <c r="U339"/>
  <c r="V339"/>
  <c r="U340"/>
  <c r="V340"/>
  <c r="G353"/>
  <c r="F354"/>
  <c r="Q351" l="1"/>
  <c r="R351" s="1"/>
  <c r="K352"/>
  <c r="N352" s="1"/>
  <c r="M352"/>
  <c r="P352" s="1"/>
  <c r="J353"/>
  <c r="I353"/>
  <c r="G354"/>
  <c r="F355"/>
  <c r="T341"/>
  <c r="T342"/>
  <c r="Q352" l="1"/>
  <c r="R352" s="1"/>
  <c r="J354"/>
  <c r="I354"/>
  <c r="K353"/>
  <c r="N353" s="1"/>
  <c r="M353"/>
  <c r="P353" s="1"/>
  <c r="U341"/>
  <c r="V341"/>
  <c r="U342"/>
  <c r="V342"/>
  <c r="G355"/>
  <c r="F356"/>
  <c r="Q353" l="1"/>
  <c r="R353" s="1"/>
  <c r="K354"/>
  <c r="N354" s="1"/>
  <c r="M354"/>
  <c r="P354" s="1"/>
  <c r="J355"/>
  <c r="I355"/>
  <c r="G356"/>
  <c r="F357"/>
  <c r="T344"/>
  <c r="T343"/>
  <c r="Q354" l="1"/>
  <c r="R354" s="1"/>
  <c r="K355"/>
  <c r="N355" s="1"/>
  <c r="Q355" s="1"/>
  <c r="R355" s="1"/>
  <c r="M355"/>
  <c r="P355" s="1"/>
  <c r="J356"/>
  <c r="I356"/>
  <c r="U344"/>
  <c r="V344"/>
  <c r="U343"/>
  <c r="V343"/>
  <c r="F358"/>
  <c r="G357"/>
  <c r="J357" l="1"/>
  <c r="I357"/>
  <c r="K356"/>
  <c r="N356" s="1"/>
  <c r="M356"/>
  <c r="P356" s="1"/>
  <c r="F359"/>
  <c r="G358"/>
  <c r="T345"/>
  <c r="Q356" l="1"/>
  <c r="R356" s="1"/>
  <c r="J358"/>
  <c r="I358"/>
  <c r="K357"/>
  <c r="N357" s="1"/>
  <c r="M357"/>
  <c r="P357" s="1"/>
  <c r="U345"/>
  <c r="V345"/>
  <c r="G359"/>
  <c r="F360"/>
  <c r="T346"/>
  <c r="Q357" l="1"/>
  <c r="R357" s="1"/>
  <c r="M358"/>
  <c r="P358" s="1"/>
  <c r="K358"/>
  <c r="N358" s="1"/>
  <c r="J359"/>
  <c r="I359"/>
  <c r="U346"/>
  <c r="V346"/>
  <c r="G360"/>
  <c r="F361"/>
  <c r="T347"/>
  <c r="Q358" l="1"/>
  <c r="R358" s="1"/>
  <c r="K359"/>
  <c r="N359" s="1"/>
  <c r="Q359" s="1"/>
  <c r="R359" s="1"/>
  <c r="M359"/>
  <c r="P359" s="1"/>
  <c r="J360"/>
  <c r="I360"/>
  <c r="U347"/>
  <c r="V347"/>
  <c r="F362"/>
  <c r="G361"/>
  <c r="T348"/>
  <c r="J361" l="1"/>
  <c r="I361"/>
  <c r="K360"/>
  <c r="N360" s="1"/>
  <c r="M360"/>
  <c r="P360" s="1"/>
  <c r="U348"/>
  <c r="V348"/>
  <c r="F363"/>
  <c r="G362"/>
  <c r="T349"/>
  <c r="Q360" l="1"/>
  <c r="R360" s="1"/>
  <c r="K361"/>
  <c r="N361" s="1"/>
  <c r="M361"/>
  <c r="P361" s="1"/>
  <c r="J362"/>
  <c r="I362"/>
  <c r="U349"/>
  <c r="V349"/>
  <c r="G363"/>
  <c r="F364"/>
  <c r="T350"/>
  <c r="Q361" l="1"/>
  <c r="R361" s="1"/>
  <c r="J363"/>
  <c r="I363"/>
  <c r="K362"/>
  <c r="N362" s="1"/>
  <c r="M362"/>
  <c r="P362" s="1"/>
  <c r="U350"/>
  <c r="V350"/>
  <c r="F365"/>
  <c r="G364"/>
  <c r="T351"/>
  <c r="Q362" l="1"/>
  <c r="R362" s="1"/>
  <c r="M363"/>
  <c r="P363" s="1"/>
  <c r="K363"/>
  <c r="N363" s="1"/>
  <c r="J364"/>
  <c r="I364"/>
  <c r="U351"/>
  <c r="V351"/>
  <c r="G365"/>
  <c r="F366"/>
  <c r="Q363" l="1"/>
  <c r="R363" s="1"/>
  <c r="M364"/>
  <c r="P364" s="1"/>
  <c r="K364"/>
  <c r="N364" s="1"/>
  <c r="J365"/>
  <c r="I365"/>
  <c r="F367"/>
  <c r="G366"/>
  <c r="T352"/>
  <c r="T353"/>
  <c r="Q364" l="1"/>
  <c r="R364" s="1"/>
  <c r="M365"/>
  <c r="P365" s="1"/>
  <c r="K365"/>
  <c r="N365" s="1"/>
  <c r="J366"/>
  <c r="I366"/>
  <c r="U352"/>
  <c r="V352"/>
  <c r="U353"/>
  <c r="V353"/>
  <c r="F368"/>
  <c r="G367"/>
  <c r="T354"/>
  <c r="Q365" l="1"/>
  <c r="R365" s="1"/>
  <c r="M366"/>
  <c r="P366" s="1"/>
  <c r="K366"/>
  <c r="N366" s="1"/>
  <c r="J367"/>
  <c r="I367"/>
  <c r="U354"/>
  <c r="V354"/>
  <c r="F369"/>
  <c r="G368"/>
  <c r="T356"/>
  <c r="T355"/>
  <c r="Q366" l="1"/>
  <c r="R366" s="1"/>
  <c r="J368"/>
  <c r="I368"/>
  <c r="M367"/>
  <c r="P367" s="1"/>
  <c r="K367"/>
  <c r="N367" s="1"/>
  <c r="U356"/>
  <c r="V356"/>
  <c r="U355"/>
  <c r="V355"/>
  <c r="G369"/>
  <c r="F370"/>
  <c r="K368" l="1"/>
  <c r="N368" s="1"/>
  <c r="Q368" s="1"/>
  <c r="R368" s="1"/>
  <c r="M368"/>
  <c r="P368" s="1"/>
  <c r="Q367"/>
  <c r="R367" s="1"/>
  <c r="J369"/>
  <c r="I369"/>
  <c r="F371"/>
  <c r="G370"/>
  <c r="T357"/>
  <c r="J370" l="1"/>
  <c r="I370"/>
  <c r="M369"/>
  <c r="P369" s="1"/>
  <c r="K369"/>
  <c r="N369" s="1"/>
  <c r="U357"/>
  <c r="V357"/>
  <c r="G371"/>
  <c r="F372"/>
  <c r="T358"/>
  <c r="M370" l="1"/>
  <c r="P370" s="1"/>
  <c r="K370"/>
  <c r="N370" s="1"/>
  <c r="Q369"/>
  <c r="R369" s="1"/>
  <c r="J371"/>
  <c r="I371"/>
  <c r="U358"/>
  <c r="V358"/>
  <c r="G372"/>
  <c r="F373"/>
  <c r="T359"/>
  <c r="Q370" l="1"/>
  <c r="R370" s="1"/>
  <c r="J372"/>
  <c r="I372"/>
  <c r="M371"/>
  <c r="P371" s="1"/>
  <c r="K371"/>
  <c r="N371" s="1"/>
  <c r="U359"/>
  <c r="V359"/>
  <c r="G373"/>
  <c r="F374"/>
  <c r="T360"/>
  <c r="J373" l="1"/>
  <c r="I373"/>
  <c r="M372"/>
  <c r="P372" s="1"/>
  <c r="K372"/>
  <c r="N372" s="1"/>
  <c r="Q371"/>
  <c r="R371" s="1"/>
  <c r="U360"/>
  <c r="V360"/>
  <c r="G374"/>
  <c r="F375"/>
  <c r="T361"/>
  <c r="J374" l="1"/>
  <c r="I374"/>
  <c r="M373"/>
  <c r="P373" s="1"/>
  <c r="K373"/>
  <c r="N373" s="1"/>
  <c r="Q372"/>
  <c r="R372" s="1"/>
  <c r="U361"/>
  <c r="V361"/>
  <c r="G375"/>
  <c r="F376"/>
  <c r="T362"/>
  <c r="M374" l="1"/>
  <c r="P374" s="1"/>
  <c r="K374"/>
  <c r="N374" s="1"/>
  <c r="Q373"/>
  <c r="R373" s="1"/>
  <c r="J375"/>
  <c r="I375"/>
  <c r="U362"/>
  <c r="V362"/>
  <c r="G376"/>
  <c r="F377"/>
  <c r="T363"/>
  <c r="Q374" l="1"/>
  <c r="R374" s="1"/>
  <c r="J376"/>
  <c r="I376"/>
  <c r="M375"/>
  <c r="P375" s="1"/>
  <c r="K375"/>
  <c r="N375" s="1"/>
  <c r="U363"/>
  <c r="V363"/>
  <c r="G377"/>
  <c r="F378"/>
  <c r="J377" l="1"/>
  <c r="I377"/>
  <c r="M376"/>
  <c r="P376" s="1"/>
  <c r="K376"/>
  <c r="N376" s="1"/>
  <c r="Q375"/>
  <c r="R375" s="1"/>
  <c r="F379"/>
  <c r="G378"/>
  <c r="T366"/>
  <c r="T365"/>
  <c r="T364"/>
  <c r="M377" l="1"/>
  <c r="P377" s="1"/>
  <c r="K377"/>
  <c r="N377" s="1"/>
  <c r="Q376"/>
  <c r="R376" s="1"/>
  <c r="J378"/>
  <c r="I378"/>
  <c r="U366"/>
  <c r="V366"/>
  <c r="U365"/>
  <c r="V365"/>
  <c r="U364"/>
  <c r="V364"/>
  <c r="G379"/>
  <c r="F380"/>
  <c r="Q377" l="1"/>
  <c r="R377" s="1"/>
  <c r="J379"/>
  <c r="I379"/>
  <c r="M378"/>
  <c r="P378" s="1"/>
  <c r="K378"/>
  <c r="N378" s="1"/>
  <c r="G380"/>
  <c r="F381"/>
  <c r="T367"/>
  <c r="J380" l="1"/>
  <c r="I380"/>
  <c r="M379"/>
  <c r="P379" s="1"/>
  <c r="K379"/>
  <c r="N379" s="1"/>
  <c r="Q378"/>
  <c r="R378" s="1"/>
  <c r="U367"/>
  <c r="V367"/>
  <c r="G381"/>
  <c r="F382"/>
  <c r="M380" l="1"/>
  <c r="P380" s="1"/>
  <c r="K380"/>
  <c r="N380" s="1"/>
  <c r="Q379"/>
  <c r="R379" s="1"/>
  <c r="J381"/>
  <c r="I381"/>
  <c r="G382"/>
  <c r="F383"/>
  <c r="T369"/>
  <c r="T368"/>
  <c r="Q380" l="1"/>
  <c r="R380" s="1"/>
  <c r="M381"/>
  <c r="P381" s="1"/>
  <c r="K381"/>
  <c r="N381" s="1"/>
  <c r="J382"/>
  <c r="I382"/>
  <c r="U369"/>
  <c r="V369"/>
  <c r="U368"/>
  <c r="V368"/>
  <c r="G383"/>
  <c r="F384"/>
  <c r="T370"/>
  <c r="Q381" l="1"/>
  <c r="R381" s="1"/>
  <c r="M382"/>
  <c r="P382" s="1"/>
  <c r="K382"/>
  <c r="N382" s="1"/>
  <c r="J383"/>
  <c r="I383"/>
  <c r="U370"/>
  <c r="V370"/>
  <c r="F385"/>
  <c r="G384"/>
  <c r="T371"/>
  <c r="Q382" l="1"/>
  <c r="R382" s="1"/>
  <c r="J384"/>
  <c r="I384"/>
  <c r="M383"/>
  <c r="P383" s="1"/>
  <c r="K383"/>
  <c r="N383" s="1"/>
  <c r="U371"/>
  <c r="V371"/>
  <c r="F386"/>
  <c r="G385"/>
  <c r="J385" l="1"/>
  <c r="I385"/>
  <c r="M384"/>
  <c r="P384" s="1"/>
  <c r="K384"/>
  <c r="N384" s="1"/>
  <c r="Q383"/>
  <c r="R383" s="1"/>
  <c r="G386"/>
  <c r="F387"/>
  <c r="T372"/>
  <c r="T373"/>
  <c r="M385" l="1"/>
  <c r="P385" s="1"/>
  <c r="K385"/>
  <c r="N385" s="1"/>
  <c r="J386"/>
  <c r="I386"/>
  <c r="Q384"/>
  <c r="R384" s="1"/>
  <c r="U373"/>
  <c r="V373"/>
  <c r="U372"/>
  <c r="V372"/>
  <c r="G387"/>
  <c r="F388"/>
  <c r="T374"/>
  <c r="Q385" l="1"/>
  <c r="R385" s="1"/>
  <c r="M386"/>
  <c r="P386" s="1"/>
  <c r="K386"/>
  <c r="N386" s="1"/>
  <c r="J387"/>
  <c r="I387"/>
  <c r="U374"/>
  <c r="V374"/>
  <c r="G388"/>
  <c r="F389"/>
  <c r="T375"/>
  <c r="Q386" l="1"/>
  <c r="R386" s="1"/>
  <c r="J388"/>
  <c r="I388"/>
  <c r="M387"/>
  <c r="P387" s="1"/>
  <c r="K387"/>
  <c r="N387" s="1"/>
  <c r="U375"/>
  <c r="V375"/>
  <c r="F390"/>
  <c r="G389"/>
  <c r="T376"/>
  <c r="M388" l="1"/>
  <c r="P388" s="1"/>
  <c r="K388"/>
  <c r="N388" s="1"/>
  <c r="J389"/>
  <c r="I389"/>
  <c r="Q387"/>
  <c r="R387" s="1"/>
  <c r="U376"/>
  <c r="V376"/>
  <c r="G390"/>
  <c r="F391"/>
  <c r="T377"/>
  <c r="Q388" l="1"/>
  <c r="R388" s="1"/>
  <c r="M389"/>
  <c r="P389" s="1"/>
  <c r="K389"/>
  <c r="N389" s="1"/>
  <c r="J390"/>
  <c r="I390"/>
  <c r="U377"/>
  <c r="V377"/>
  <c r="G391"/>
  <c r="F392"/>
  <c r="T378"/>
  <c r="Q389" l="1"/>
  <c r="R389" s="1"/>
  <c r="M390"/>
  <c r="P390" s="1"/>
  <c r="K390"/>
  <c r="N390" s="1"/>
  <c r="J391"/>
  <c r="I391"/>
  <c r="U378"/>
  <c r="V378"/>
  <c r="G392"/>
  <c r="F393"/>
  <c r="T379"/>
  <c r="Q390" l="1"/>
  <c r="R390" s="1"/>
  <c r="J392"/>
  <c r="I392"/>
  <c r="M391"/>
  <c r="P391" s="1"/>
  <c r="K391"/>
  <c r="N391" s="1"/>
  <c r="U379"/>
  <c r="V379"/>
  <c r="G393"/>
  <c r="F394"/>
  <c r="T380"/>
  <c r="M392" l="1"/>
  <c r="P392" s="1"/>
  <c r="K392"/>
  <c r="N392" s="1"/>
  <c r="Q391"/>
  <c r="R391" s="1"/>
  <c r="J393"/>
  <c r="I393"/>
  <c r="U380"/>
  <c r="V380"/>
  <c r="G394"/>
  <c r="F395"/>
  <c r="T381"/>
  <c r="Q392" l="1"/>
  <c r="R392" s="1"/>
  <c r="M393"/>
  <c r="P393" s="1"/>
  <c r="K393"/>
  <c r="N393" s="1"/>
  <c r="J394"/>
  <c r="I394"/>
  <c r="U381"/>
  <c r="V381"/>
  <c r="G395"/>
  <c r="F396"/>
  <c r="T382"/>
  <c r="Q393" l="1"/>
  <c r="R393" s="1"/>
  <c r="M394"/>
  <c r="P394" s="1"/>
  <c r="K394"/>
  <c r="N394" s="1"/>
  <c r="J395"/>
  <c r="I395"/>
  <c r="U382"/>
  <c r="V382"/>
  <c r="G396"/>
  <c r="F397"/>
  <c r="T383"/>
  <c r="Q394" l="1"/>
  <c r="R394" s="1"/>
  <c r="J396"/>
  <c r="I396"/>
  <c r="M395"/>
  <c r="P395" s="1"/>
  <c r="K395"/>
  <c r="N395" s="1"/>
  <c r="U383"/>
  <c r="V383"/>
  <c r="F398"/>
  <c r="G397"/>
  <c r="T384"/>
  <c r="M396" l="1"/>
  <c r="P396" s="1"/>
  <c r="K396"/>
  <c r="N396" s="1"/>
  <c r="Q395"/>
  <c r="R395" s="1"/>
  <c r="J397"/>
  <c r="I397"/>
  <c r="U384"/>
  <c r="V384"/>
  <c r="G398"/>
  <c r="F399"/>
  <c r="T385"/>
  <c r="Q396" l="1"/>
  <c r="R396" s="1"/>
  <c r="J398"/>
  <c r="I398"/>
  <c r="M397"/>
  <c r="P397" s="1"/>
  <c r="K397"/>
  <c r="N397" s="1"/>
  <c r="U385"/>
  <c r="V385"/>
  <c r="G399"/>
  <c r="F400"/>
  <c r="T386"/>
  <c r="J399" l="1"/>
  <c r="I399"/>
  <c r="M398"/>
  <c r="P398" s="1"/>
  <c r="K398"/>
  <c r="N398" s="1"/>
  <c r="Q397"/>
  <c r="R397" s="1"/>
  <c r="U386"/>
  <c r="V386"/>
  <c r="G400"/>
  <c r="F401"/>
  <c r="T387"/>
  <c r="M399" l="1"/>
  <c r="P399" s="1"/>
  <c r="K399"/>
  <c r="N399" s="1"/>
  <c r="Q398"/>
  <c r="R398" s="1"/>
  <c r="J400"/>
  <c r="I400"/>
  <c r="U387"/>
  <c r="V387"/>
  <c r="G401"/>
  <c r="F402"/>
  <c r="T388"/>
  <c r="Q399" l="1"/>
  <c r="R399" s="1"/>
  <c r="J401"/>
  <c r="I401"/>
  <c r="M400"/>
  <c r="P400" s="1"/>
  <c r="K400"/>
  <c r="N400" s="1"/>
  <c r="U388"/>
  <c r="V388"/>
  <c r="F403"/>
  <c r="G402"/>
  <c r="T389"/>
  <c r="J402" l="1"/>
  <c r="I402"/>
  <c r="M401"/>
  <c r="P401" s="1"/>
  <c r="K401"/>
  <c r="N401" s="1"/>
  <c r="Q400"/>
  <c r="R400" s="1"/>
  <c r="U389"/>
  <c r="V389"/>
  <c r="G403"/>
  <c r="F404"/>
  <c r="T390"/>
  <c r="M402" l="1"/>
  <c r="P402" s="1"/>
  <c r="K402"/>
  <c r="N402" s="1"/>
  <c r="Q401"/>
  <c r="R401" s="1"/>
  <c r="J403"/>
  <c r="I403"/>
  <c r="U390"/>
  <c r="V390"/>
  <c r="F405"/>
  <c r="G404"/>
  <c r="T391"/>
  <c r="Q402" l="1"/>
  <c r="R402" s="1"/>
  <c r="M403"/>
  <c r="P403" s="1"/>
  <c r="K403"/>
  <c r="N403" s="1"/>
  <c r="J404"/>
  <c r="I404"/>
  <c r="U391"/>
  <c r="V391"/>
  <c r="F406"/>
  <c r="G405"/>
  <c r="T392"/>
  <c r="Q403" l="1"/>
  <c r="R403" s="1"/>
  <c r="M404"/>
  <c r="P404" s="1"/>
  <c r="K404"/>
  <c r="N404" s="1"/>
  <c r="J405"/>
  <c r="I405"/>
  <c r="U392"/>
  <c r="V392"/>
  <c r="F407"/>
  <c r="G406"/>
  <c r="T393"/>
  <c r="T394"/>
  <c r="Q404" l="1"/>
  <c r="R404" s="1"/>
  <c r="J406"/>
  <c r="I406"/>
  <c r="M405"/>
  <c r="P405" s="1"/>
  <c r="K405"/>
  <c r="N405" s="1"/>
  <c r="U393"/>
  <c r="V393"/>
  <c r="U394"/>
  <c r="V394"/>
  <c r="G407"/>
  <c r="F408"/>
  <c r="M406" l="1"/>
  <c r="P406" s="1"/>
  <c r="K406"/>
  <c r="N406" s="1"/>
  <c r="J407"/>
  <c r="I407"/>
  <c r="Q405"/>
  <c r="R405" s="1"/>
  <c r="G408"/>
  <c r="F409"/>
  <c r="T395"/>
  <c r="Q406" l="1"/>
  <c r="R406" s="1"/>
  <c r="M407"/>
  <c r="P407" s="1"/>
  <c r="K407"/>
  <c r="N407" s="1"/>
  <c r="J408"/>
  <c r="I408"/>
  <c r="U395"/>
  <c r="V395"/>
  <c r="G409"/>
  <c r="F410"/>
  <c r="T396"/>
  <c r="Q407" l="1"/>
  <c r="R407" s="1"/>
  <c r="M408"/>
  <c r="P408" s="1"/>
  <c r="K408"/>
  <c r="N408" s="1"/>
  <c r="J409"/>
  <c r="I409"/>
  <c r="U396"/>
  <c r="V396"/>
  <c r="G410"/>
  <c r="F411"/>
  <c r="T397"/>
  <c r="J410" l="1"/>
  <c r="I410"/>
  <c r="Q408"/>
  <c r="R408" s="1"/>
  <c r="M409"/>
  <c r="P409" s="1"/>
  <c r="K409"/>
  <c r="N409" s="1"/>
  <c r="U397"/>
  <c r="V397"/>
  <c r="G411"/>
  <c r="F412"/>
  <c r="T398"/>
  <c r="M410" l="1"/>
  <c r="P410" s="1"/>
  <c r="K410"/>
  <c r="N410" s="1"/>
  <c r="Q409"/>
  <c r="R409" s="1"/>
  <c r="J411"/>
  <c r="I411"/>
  <c r="U398"/>
  <c r="V398"/>
  <c r="G412"/>
  <c r="F413"/>
  <c r="T399"/>
  <c r="D8"/>
  <c r="J412" l="1"/>
  <c r="I412"/>
  <c r="Q410"/>
  <c r="R410" s="1"/>
  <c r="M411"/>
  <c r="P411" s="1"/>
  <c r="K411"/>
  <c r="N411" s="1"/>
  <c r="U399"/>
  <c r="V399"/>
  <c r="G413"/>
  <c r="F414"/>
  <c r="T400"/>
  <c r="Q411" l="1"/>
  <c r="R411" s="1"/>
  <c r="M412"/>
  <c r="P412" s="1"/>
  <c r="K412"/>
  <c r="N412" s="1"/>
  <c r="J413"/>
  <c r="I413"/>
  <c r="U400"/>
  <c r="V400"/>
  <c r="G414"/>
  <c r="F415"/>
  <c r="T401"/>
  <c r="J414" l="1"/>
  <c r="I414"/>
  <c r="Q412"/>
  <c r="R412" s="1"/>
  <c r="M413"/>
  <c r="P413" s="1"/>
  <c r="K413"/>
  <c r="N413" s="1"/>
  <c r="U401"/>
  <c r="V401"/>
  <c r="G415"/>
  <c r="F416"/>
  <c r="T403"/>
  <c r="M414" l="1"/>
  <c r="P414" s="1"/>
  <c r="K414"/>
  <c r="N414" s="1"/>
  <c r="J415"/>
  <c r="I415"/>
  <c r="Q413"/>
  <c r="R413" s="1"/>
  <c r="U403"/>
  <c r="V403"/>
  <c r="G416"/>
  <c r="F417"/>
  <c r="T402"/>
  <c r="Q414" l="1"/>
  <c r="R414" s="1"/>
  <c r="M415"/>
  <c r="P415" s="1"/>
  <c r="K415"/>
  <c r="N415" s="1"/>
  <c r="J416"/>
  <c r="I416"/>
  <c r="U402"/>
  <c r="V402"/>
  <c r="G417"/>
  <c r="F418"/>
  <c r="T404"/>
  <c r="Q415" l="1"/>
  <c r="R415" s="1"/>
  <c r="J417"/>
  <c r="I417"/>
  <c r="M416"/>
  <c r="P416" s="1"/>
  <c r="K416"/>
  <c r="N416" s="1"/>
  <c r="U404"/>
  <c r="V404"/>
  <c r="F419"/>
  <c r="G418"/>
  <c r="T405"/>
  <c r="M417" l="1"/>
  <c r="P417" s="1"/>
  <c r="K417"/>
  <c r="N417" s="1"/>
  <c r="J418"/>
  <c r="I418"/>
  <c r="Q416"/>
  <c r="R416" s="1"/>
  <c r="U405"/>
  <c r="V405"/>
  <c r="G419"/>
  <c r="F420"/>
  <c r="Q417" l="1"/>
  <c r="R417" s="1"/>
  <c r="J419"/>
  <c r="I419"/>
  <c r="M418"/>
  <c r="P418" s="1"/>
  <c r="K418"/>
  <c r="N418" s="1"/>
  <c r="G420"/>
  <c r="F421"/>
  <c r="T407"/>
  <c r="T406"/>
  <c r="M419" l="1"/>
  <c r="P419" s="1"/>
  <c r="K419"/>
  <c r="N419" s="1"/>
  <c r="J420"/>
  <c r="I420"/>
  <c r="Q418"/>
  <c r="R418" s="1"/>
  <c r="U407"/>
  <c r="V407"/>
  <c r="U406"/>
  <c r="V406"/>
  <c r="F422"/>
  <c r="G421"/>
  <c r="Q419" l="1"/>
  <c r="R419" s="1"/>
  <c r="M420"/>
  <c r="P420" s="1"/>
  <c r="K420"/>
  <c r="N420" s="1"/>
  <c r="J421"/>
  <c r="I421"/>
  <c r="F423"/>
  <c r="G422"/>
  <c r="T409"/>
  <c r="T408"/>
  <c r="Q420" l="1"/>
  <c r="R420" s="1"/>
  <c r="M421"/>
  <c r="P421" s="1"/>
  <c r="K421"/>
  <c r="N421" s="1"/>
  <c r="J422"/>
  <c r="I422"/>
  <c r="U409"/>
  <c r="V409"/>
  <c r="U408"/>
  <c r="V408"/>
  <c r="G423"/>
  <c r="F424"/>
  <c r="T410"/>
  <c r="Q421" l="1"/>
  <c r="R421" s="1"/>
  <c r="M422"/>
  <c r="P422" s="1"/>
  <c r="K422"/>
  <c r="N422" s="1"/>
  <c r="J423"/>
  <c r="I423"/>
  <c r="U410"/>
  <c r="V410"/>
  <c r="G424"/>
  <c r="F425"/>
  <c r="T411"/>
  <c r="Q422" l="1"/>
  <c r="R422" s="1"/>
  <c r="M423"/>
  <c r="P423" s="1"/>
  <c r="K423"/>
  <c r="N423" s="1"/>
  <c r="J424"/>
  <c r="I424"/>
  <c r="U411"/>
  <c r="V411"/>
  <c r="G425"/>
  <c r="F426"/>
  <c r="T412"/>
  <c r="Q423" l="1"/>
  <c r="R423" s="1"/>
  <c r="M424"/>
  <c r="P424" s="1"/>
  <c r="K424"/>
  <c r="N424" s="1"/>
  <c r="J425"/>
  <c r="I425"/>
  <c r="U412"/>
  <c r="V412"/>
  <c r="G426"/>
  <c r="F427"/>
  <c r="T413"/>
  <c r="J426" l="1"/>
  <c r="I426"/>
  <c r="Q424"/>
  <c r="R424" s="1"/>
  <c r="M425"/>
  <c r="P425" s="1"/>
  <c r="K425"/>
  <c r="N425" s="1"/>
  <c r="U413"/>
  <c r="V413"/>
  <c r="G427"/>
  <c r="F428"/>
  <c r="T414"/>
  <c r="M426" l="1"/>
  <c r="P426" s="1"/>
  <c r="K426"/>
  <c r="N426" s="1"/>
  <c r="J427"/>
  <c r="I427"/>
  <c r="Q425"/>
  <c r="R425" s="1"/>
  <c r="U414"/>
  <c r="V414"/>
  <c r="G428"/>
  <c r="F429"/>
  <c r="T415"/>
  <c r="Q426" l="1"/>
  <c r="R426" s="1"/>
  <c r="J428"/>
  <c r="I428"/>
  <c r="M427"/>
  <c r="P427" s="1"/>
  <c r="K427"/>
  <c r="N427" s="1"/>
  <c r="U415"/>
  <c r="V415"/>
  <c r="G429"/>
  <c r="F430"/>
  <c r="T416"/>
  <c r="M428" l="1"/>
  <c r="P428" s="1"/>
  <c r="K428"/>
  <c r="N428" s="1"/>
  <c r="Q427"/>
  <c r="R427" s="1"/>
  <c r="J429"/>
  <c r="I429"/>
  <c r="U416"/>
  <c r="V416"/>
  <c r="F431"/>
  <c r="G430"/>
  <c r="T417"/>
  <c r="Q428" l="1"/>
  <c r="R428" s="1"/>
  <c r="M429"/>
  <c r="P429" s="1"/>
  <c r="K429"/>
  <c r="N429" s="1"/>
  <c r="J430"/>
  <c r="I430"/>
  <c r="U417"/>
  <c r="V417"/>
  <c r="G431"/>
  <c r="F432"/>
  <c r="T418"/>
  <c r="Q429" l="1"/>
  <c r="R429" s="1"/>
  <c r="M430"/>
  <c r="P430" s="1"/>
  <c r="K430"/>
  <c r="N430" s="1"/>
  <c r="J431"/>
  <c r="I431"/>
  <c r="U418"/>
  <c r="V418"/>
  <c r="G432"/>
  <c r="F433"/>
  <c r="T419"/>
  <c r="T420"/>
  <c r="Q430" l="1"/>
  <c r="R430" s="1"/>
  <c r="J432"/>
  <c r="I432"/>
  <c r="M431"/>
  <c r="P431" s="1"/>
  <c r="K431"/>
  <c r="N431" s="1"/>
  <c r="U419"/>
  <c r="V419"/>
  <c r="U420"/>
  <c r="V420"/>
  <c r="G433"/>
  <c r="F434"/>
  <c r="J433" l="1"/>
  <c r="I433"/>
  <c r="M432"/>
  <c r="P432" s="1"/>
  <c r="K432"/>
  <c r="N432" s="1"/>
  <c r="Q431"/>
  <c r="R431" s="1"/>
  <c r="F435"/>
  <c r="G434"/>
  <c r="T421"/>
  <c r="M433" l="1"/>
  <c r="P433" s="1"/>
  <c r="K433"/>
  <c r="N433" s="1"/>
  <c r="Q432"/>
  <c r="R432" s="1"/>
  <c r="J434"/>
  <c r="I434"/>
  <c r="U421"/>
  <c r="V421"/>
  <c r="G435"/>
  <c r="F436"/>
  <c r="T422"/>
  <c r="Q433" l="1"/>
  <c r="R433" s="1"/>
  <c r="J435"/>
  <c r="I435"/>
  <c r="M434"/>
  <c r="P434" s="1"/>
  <c r="K434"/>
  <c r="N434" s="1"/>
  <c r="U422"/>
  <c r="V422"/>
  <c r="F437"/>
  <c r="G436"/>
  <c r="T423"/>
  <c r="J436" l="1"/>
  <c r="I436"/>
  <c r="M435"/>
  <c r="P435" s="1"/>
  <c r="K435"/>
  <c r="N435" s="1"/>
  <c r="Q434"/>
  <c r="R434" s="1"/>
  <c r="U423"/>
  <c r="V423"/>
  <c r="G437"/>
  <c r="F438"/>
  <c r="T424"/>
  <c r="M436" l="1"/>
  <c r="P436" s="1"/>
  <c r="K436"/>
  <c r="N436" s="1"/>
  <c r="Q435"/>
  <c r="R435" s="1"/>
  <c r="J437"/>
  <c r="I437"/>
  <c r="U424"/>
  <c r="V424"/>
  <c r="G438"/>
  <c r="F439"/>
  <c r="T425"/>
  <c r="Q436" l="1"/>
  <c r="R436" s="1"/>
  <c r="M437"/>
  <c r="P437" s="1"/>
  <c r="K437"/>
  <c r="N437" s="1"/>
  <c r="J438"/>
  <c r="I438"/>
  <c r="U425"/>
  <c r="V425"/>
  <c r="G439"/>
  <c r="F440"/>
  <c r="T426"/>
  <c r="Q437" l="1"/>
  <c r="R437" s="1"/>
  <c r="M438"/>
  <c r="P438" s="1"/>
  <c r="K438"/>
  <c r="N438" s="1"/>
  <c r="J439"/>
  <c r="I439"/>
  <c r="U426"/>
  <c r="V426"/>
  <c r="G440"/>
  <c r="F441"/>
  <c r="T427"/>
  <c r="J440" l="1"/>
  <c r="I440"/>
  <c r="Q438"/>
  <c r="R438" s="1"/>
  <c r="M439"/>
  <c r="P439" s="1"/>
  <c r="K439"/>
  <c r="N439" s="1"/>
  <c r="U427"/>
  <c r="V427"/>
  <c r="F442"/>
  <c r="G441"/>
  <c r="T428"/>
  <c r="M440" l="1"/>
  <c r="P440" s="1"/>
  <c r="K440"/>
  <c r="N440" s="1"/>
  <c r="Q439"/>
  <c r="R439" s="1"/>
  <c r="J441"/>
  <c r="I441"/>
  <c r="U428"/>
  <c r="V428"/>
  <c r="G442"/>
  <c r="F443"/>
  <c r="T429"/>
  <c r="Q440" l="1"/>
  <c r="R440" s="1"/>
  <c r="M441"/>
  <c r="P441" s="1"/>
  <c r="K441"/>
  <c r="N441" s="1"/>
  <c r="J442"/>
  <c r="I442"/>
  <c r="U429"/>
  <c r="V429"/>
  <c r="G443"/>
  <c r="F444"/>
  <c r="T430"/>
  <c r="Q441" l="1"/>
  <c r="R441" s="1"/>
  <c r="M442"/>
  <c r="P442" s="1"/>
  <c r="K442"/>
  <c r="N442" s="1"/>
  <c r="J443"/>
  <c r="I443"/>
  <c r="U430"/>
  <c r="V430"/>
  <c r="G444"/>
  <c r="F445"/>
  <c r="T431"/>
  <c r="Q442" l="1"/>
  <c r="R442" s="1"/>
  <c r="J444"/>
  <c r="I444"/>
  <c r="M443"/>
  <c r="P443" s="1"/>
  <c r="K443"/>
  <c r="N443" s="1"/>
  <c r="U431"/>
  <c r="V431"/>
  <c r="G445"/>
  <c r="F446"/>
  <c r="T432"/>
  <c r="M444" l="1"/>
  <c r="P444" s="1"/>
  <c r="K444"/>
  <c r="N444" s="1"/>
  <c r="Q443"/>
  <c r="R443" s="1"/>
  <c r="J445"/>
  <c r="I445"/>
  <c r="U432"/>
  <c r="V432"/>
  <c r="G446"/>
  <c r="F447"/>
  <c r="T433"/>
  <c r="Q444" l="1"/>
  <c r="R444" s="1"/>
  <c r="M445"/>
  <c r="P445" s="1"/>
  <c r="K445"/>
  <c r="N445" s="1"/>
  <c r="J446"/>
  <c r="I446"/>
  <c r="U433"/>
  <c r="V433"/>
  <c r="G447"/>
  <c r="F448"/>
  <c r="T434"/>
  <c r="Q445" l="1"/>
  <c r="R445" s="1"/>
  <c r="M446"/>
  <c r="P446" s="1"/>
  <c r="K446"/>
  <c r="N446" s="1"/>
  <c r="J447"/>
  <c r="I447"/>
  <c r="U434"/>
  <c r="V434"/>
  <c r="F449"/>
  <c r="G448"/>
  <c r="T435"/>
  <c r="Q446" l="1"/>
  <c r="R446" s="1"/>
  <c r="J448"/>
  <c r="I448"/>
  <c r="M447"/>
  <c r="P447" s="1"/>
  <c r="K447"/>
  <c r="N447" s="1"/>
  <c r="U435"/>
  <c r="V435"/>
  <c r="F450"/>
  <c r="G449"/>
  <c r="T436"/>
  <c r="M448" l="1"/>
  <c r="P448" s="1"/>
  <c r="K448"/>
  <c r="N448" s="1"/>
  <c r="Q447"/>
  <c r="R447" s="1"/>
  <c r="J449"/>
  <c r="I449"/>
  <c r="U436"/>
  <c r="V436"/>
  <c r="G450"/>
  <c r="F451"/>
  <c r="T437"/>
  <c r="T438"/>
  <c r="Q448" l="1"/>
  <c r="R448" s="1"/>
  <c r="M449"/>
  <c r="P449" s="1"/>
  <c r="K449"/>
  <c r="N449" s="1"/>
  <c r="J450"/>
  <c r="I450"/>
  <c r="U438"/>
  <c r="V438"/>
  <c r="U437"/>
  <c r="V437"/>
  <c r="G451"/>
  <c r="F452"/>
  <c r="Q449" l="1"/>
  <c r="R449" s="1"/>
  <c r="M450"/>
  <c r="P450" s="1"/>
  <c r="K450"/>
  <c r="N450" s="1"/>
  <c r="J451"/>
  <c r="I451"/>
  <c r="G452"/>
  <c r="F453"/>
  <c r="T439"/>
  <c r="T440"/>
  <c r="Q450" l="1"/>
  <c r="R450" s="1"/>
  <c r="J452"/>
  <c r="I452"/>
  <c r="K451"/>
  <c r="N451" s="1"/>
  <c r="M451"/>
  <c r="P451" s="1"/>
  <c r="U439"/>
  <c r="V439"/>
  <c r="U440"/>
  <c r="V440"/>
  <c r="F454"/>
  <c r="G453"/>
  <c r="Q451" l="1"/>
  <c r="R451" s="1"/>
  <c r="K452"/>
  <c r="N452" s="1"/>
  <c r="Q452" s="1"/>
  <c r="R452" s="1"/>
  <c r="M452"/>
  <c r="P452" s="1"/>
  <c r="J453"/>
  <c r="I453"/>
  <c r="G454"/>
  <c r="F455"/>
  <c r="T441"/>
  <c r="K453" l="1"/>
  <c r="N453" s="1"/>
  <c r="M453"/>
  <c r="P453" s="1"/>
  <c r="J454"/>
  <c r="I454"/>
  <c r="U441"/>
  <c r="V441"/>
  <c r="F456"/>
  <c r="G455"/>
  <c r="T442"/>
  <c r="T443"/>
  <c r="Q453" l="1"/>
  <c r="R453" s="1"/>
  <c r="J455"/>
  <c r="I455"/>
  <c r="K454"/>
  <c r="N454" s="1"/>
  <c r="M454"/>
  <c r="P454" s="1"/>
  <c r="U442"/>
  <c r="V442"/>
  <c r="U443"/>
  <c r="V443"/>
  <c r="G456"/>
  <c r="F457"/>
  <c r="Q454" l="1"/>
  <c r="R454" s="1"/>
  <c r="K455"/>
  <c r="N455" s="1"/>
  <c r="Q455" s="1"/>
  <c r="R455" s="1"/>
  <c r="M455"/>
  <c r="P455" s="1"/>
  <c r="J456"/>
  <c r="I456"/>
  <c r="F458"/>
  <c r="G457"/>
  <c r="T444"/>
  <c r="J457" l="1"/>
  <c r="I457"/>
  <c r="K456"/>
  <c r="N456" s="1"/>
  <c r="M456"/>
  <c r="P456" s="1"/>
  <c r="U444"/>
  <c r="V444"/>
  <c r="G458"/>
  <c r="F459"/>
  <c r="T445"/>
  <c r="Q456" l="1"/>
  <c r="R456" s="1"/>
  <c r="J458"/>
  <c r="I458"/>
  <c r="K457"/>
  <c r="N457" s="1"/>
  <c r="M457"/>
  <c r="P457" s="1"/>
  <c r="U445"/>
  <c r="V445"/>
  <c r="G459"/>
  <c r="F460"/>
  <c r="T446"/>
  <c r="Q457" l="1"/>
  <c r="R457" s="1"/>
  <c r="K458"/>
  <c r="N458" s="1"/>
  <c r="M458"/>
  <c r="P458" s="1"/>
  <c r="J459"/>
  <c r="I459"/>
  <c r="U446"/>
  <c r="V446"/>
  <c r="G460"/>
  <c r="F461"/>
  <c r="T447"/>
  <c r="Q458" l="1"/>
  <c r="R458" s="1"/>
  <c r="K459"/>
  <c r="N459" s="1"/>
  <c r="M459"/>
  <c r="P459" s="1"/>
  <c r="J460"/>
  <c r="I460"/>
  <c r="U447"/>
  <c r="V447"/>
  <c r="G461"/>
  <c r="F462"/>
  <c r="T448"/>
  <c r="Q459" l="1"/>
  <c r="R459" s="1"/>
  <c r="J461"/>
  <c r="I461"/>
  <c r="K460"/>
  <c r="N460" s="1"/>
  <c r="M460"/>
  <c r="P460" s="1"/>
  <c r="U448"/>
  <c r="V448"/>
  <c r="G462"/>
  <c r="F463"/>
  <c r="T449"/>
  <c r="Q460" l="1"/>
  <c r="R460" s="1"/>
  <c r="K461"/>
  <c r="N461" s="1"/>
  <c r="M461"/>
  <c r="P461" s="1"/>
  <c r="J462"/>
  <c r="I462"/>
  <c r="U449"/>
  <c r="V449"/>
  <c r="G463"/>
  <c r="F464"/>
  <c r="T450"/>
  <c r="Q461" l="1"/>
  <c r="R461" s="1"/>
  <c r="K462"/>
  <c r="N462" s="1"/>
  <c r="M462"/>
  <c r="P462" s="1"/>
  <c r="J463"/>
  <c r="I463"/>
  <c r="U450"/>
  <c r="V450"/>
  <c r="F465"/>
  <c r="G464"/>
  <c r="T451"/>
  <c r="T452"/>
  <c r="Q462" l="1"/>
  <c r="R462" s="1"/>
  <c r="K463"/>
  <c r="N463" s="1"/>
  <c r="M463"/>
  <c r="P463" s="1"/>
  <c r="J464"/>
  <c r="I464"/>
  <c r="U451"/>
  <c r="V451"/>
  <c r="U452"/>
  <c r="V452"/>
  <c r="F466"/>
  <c r="G465"/>
  <c r="Q463" l="1"/>
  <c r="R463" s="1"/>
  <c r="K464"/>
  <c r="N464" s="1"/>
  <c r="M464"/>
  <c r="P464" s="1"/>
  <c r="J465"/>
  <c r="I465"/>
  <c r="G466"/>
  <c r="F467"/>
  <c r="T453"/>
  <c r="Q464" l="1"/>
  <c r="R464" s="1"/>
  <c r="K465"/>
  <c r="N465" s="1"/>
  <c r="M465"/>
  <c r="P465" s="1"/>
  <c r="J466"/>
  <c r="I466"/>
  <c r="U453"/>
  <c r="V453"/>
  <c r="G467"/>
  <c r="F468"/>
  <c r="T454"/>
  <c r="T455"/>
  <c r="Q465" l="1"/>
  <c r="R465" s="1"/>
  <c r="K466"/>
  <c r="N466" s="1"/>
  <c r="M466"/>
  <c r="P466" s="1"/>
  <c r="J467"/>
  <c r="I467"/>
  <c r="U455"/>
  <c r="V455"/>
  <c r="U454"/>
  <c r="V454"/>
  <c r="F469"/>
  <c r="G468"/>
  <c r="T456"/>
  <c r="Q466" l="1"/>
  <c r="R466" s="1"/>
  <c r="J468"/>
  <c r="I468"/>
  <c r="K467"/>
  <c r="N467" s="1"/>
  <c r="M467"/>
  <c r="P467" s="1"/>
  <c r="U456"/>
  <c r="V456"/>
  <c r="F470"/>
  <c r="G469"/>
  <c r="Q467" l="1"/>
  <c r="R467" s="1"/>
  <c r="K468"/>
  <c r="N468" s="1"/>
  <c r="Q468" s="1"/>
  <c r="R468" s="1"/>
  <c r="M468"/>
  <c r="P468" s="1"/>
  <c r="J469"/>
  <c r="I469"/>
  <c r="G470"/>
  <c r="F471"/>
  <c r="T458"/>
  <c r="T457"/>
  <c r="J470" l="1"/>
  <c r="I470"/>
  <c r="K469"/>
  <c r="N469" s="1"/>
  <c r="M469"/>
  <c r="P469" s="1"/>
  <c r="U458"/>
  <c r="V458"/>
  <c r="U457"/>
  <c r="V457"/>
  <c r="F472"/>
  <c r="G471"/>
  <c r="Q469" l="1"/>
  <c r="R469" s="1"/>
  <c r="K470"/>
  <c r="N470" s="1"/>
  <c r="M470"/>
  <c r="P470" s="1"/>
  <c r="J471"/>
  <c r="I471"/>
  <c r="G472"/>
  <c r="F473"/>
  <c r="T459"/>
  <c r="Q470" l="1"/>
  <c r="R470" s="1"/>
  <c r="K471"/>
  <c r="N471" s="1"/>
  <c r="Q471" s="1"/>
  <c r="R471" s="1"/>
  <c r="M471"/>
  <c r="P471" s="1"/>
  <c r="J472"/>
  <c r="I472"/>
  <c r="U459"/>
  <c r="V459"/>
  <c r="G473"/>
  <c r="F474"/>
  <c r="T460"/>
  <c r="K472" l="1"/>
  <c r="N472" s="1"/>
  <c r="M472"/>
  <c r="P472" s="1"/>
  <c r="J473"/>
  <c r="I473"/>
  <c r="U460"/>
  <c r="V460"/>
  <c r="G474"/>
  <c r="F475"/>
  <c r="T461"/>
  <c r="Q472" l="1"/>
  <c r="R472" s="1"/>
  <c r="K473"/>
  <c r="N473" s="1"/>
  <c r="Q473" s="1"/>
  <c r="R473" s="1"/>
  <c r="M473"/>
  <c r="P473" s="1"/>
  <c r="J474"/>
  <c r="I474"/>
  <c r="U461"/>
  <c r="V461"/>
  <c r="G475"/>
  <c r="F476"/>
  <c r="T462"/>
  <c r="J475" l="1"/>
  <c r="I475"/>
  <c r="K474"/>
  <c r="N474" s="1"/>
  <c r="M474"/>
  <c r="P474" s="1"/>
  <c r="U462"/>
  <c r="V462"/>
  <c r="F477"/>
  <c r="G476"/>
  <c r="T463"/>
  <c r="Q474" l="1"/>
  <c r="R474" s="1"/>
  <c r="K475"/>
  <c r="N475" s="1"/>
  <c r="Q475" s="1"/>
  <c r="R475" s="1"/>
  <c r="M475"/>
  <c r="P475" s="1"/>
  <c r="J476"/>
  <c r="I476"/>
  <c r="U463"/>
  <c r="V463"/>
  <c r="G477"/>
  <c r="F478"/>
  <c r="T464"/>
  <c r="K476" l="1"/>
  <c r="N476" s="1"/>
  <c r="Q476" s="1"/>
  <c r="R476" s="1"/>
  <c r="M476"/>
  <c r="P476" s="1"/>
  <c r="J477"/>
  <c r="I477"/>
  <c r="U464"/>
  <c r="V464"/>
  <c r="G478"/>
  <c r="F479"/>
  <c r="T465"/>
  <c r="T466"/>
  <c r="K477" l="1"/>
  <c r="N477" s="1"/>
  <c r="Q477" s="1"/>
  <c r="R477" s="1"/>
  <c r="M477"/>
  <c r="P477" s="1"/>
  <c r="J478"/>
  <c r="I478"/>
  <c r="U466"/>
  <c r="V466"/>
  <c r="U465"/>
  <c r="V465"/>
  <c r="G479"/>
  <c r="F480"/>
  <c r="K478" l="1"/>
  <c r="N478" s="1"/>
  <c r="Q478" s="1"/>
  <c r="R478" s="1"/>
  <c r="M478"/>
  <c r="P478" s="1"/>
  <c r="J479"/>
  <c r="I479"/>
  <c r="F481"/>
  <c r="G480"/>
  <c r="T467"/>
  <c r="J480" l="1"/>
  <c r="I480"/>
  <c r="K479"/>
  <c r="N479" s="1"/>
  <c r="M479"/>
  <c r="P479" s="1"/>
  <c r="U467"/>
  <c r="V467"/>
  <c r="F482"/>
  <c r="G481"/>
  <c r="T468"/>
  <c r="Q479" l="1"/>
  <c r="R479" s="1"/>
  <c r="K480"/>
  <c r="N480" s="1"/>
  <c r="M480"/>
  <c r="P480" s="1"/>
  <c r="J481"/>
  <c r="I481"/>
  <c r="U468"/>
  <c r="V468"/>
  <c r="G482"/>
  <c r="F483"/>
  <c r="T470"/>
  <c r="T469"/>
  <c r="Q480" l="1"/>
  <c r="R480" s="1"/>
  <c r="K481"/>
  <c r="N481" s="1"/>
  <c r="Q481" s="1"/>
  <c r="R481" s="1"/>
  <c r="M481"/>
  <c r="P481" s="1"/>
  <c r="J482"/>
  <c r="I482"/>
  <c r="U470"/>
  <c r="V470"/>
  <c r="U469"/>
  <c r="V469"/>
  <c r="G483"/>
  <c r="F484"/>
  <c r="T471"/>
  <c r="J483" l="1"/>
  <c r="I483"/>
  <c r="K482"/>
  <c r="N482" s="1"/>
  <c r="M482"/>
  <c r="P482" s="1"/>
  <c r="U471"/>
  <c r="V471"/>
  <c r="G484"/>
  <c r="F485"/>
  <c r="T472"/>
  <c r="Q482" l="1"/>
  <c r="R482" s="1"/>
  <c r="K483"/>
  <c r="N483" s="1"/>
  <c r="Q483" s="1"/>
  <c r="R483" s="1"/>
  <c r="M483"/>
  <c r="P483" s="1"/>
  <c r="J484"/>
  <c r="I484"/>
  <c r="U472"/>
  <c r="V472"/>
  <c r="G485"/>
  <c r="F486"/>
  <c r="J485" l="1"/>
  <c r="I485"/>
  <c r="K484"/>
  <c r="N484" s="1"/>
  <c r="M484"/>
  <c r="P484" s="1"/>
  <c r="G486"/>
  <c r="F487"/>
  <c r="T473"/>
  <c r="Q484" l="1"/>
  <c r="R484" s="1"/>
  <c r="K485"/>
  <c r="N485" s="1"/>
  <c r="Q485" s="1"/>
  <c r="R485" s="1"/>
  <c r="M485"/>
  <c r="P485" s="1"/>
  <c r="J486"/>
  <c r="I486"/>
  <c r="U473"/>
  <c r="V473"/>
  <c r="F488"/>
  <c r="G487"/>
  <c r="T474"/>
  <c r="K486" l="1"/>
  <c r="N486" s="1"/>
  <c r="Q486" s="1"/>
  <c r="R486" s="1"/>
  <c r="M486"/>
  <c r="P486" s="1"/>
  <c r="J487"/>
  <c r="I487"/>
  <c r="U474"/>
  <c r="V474"/>
  <c r="G488"/>
  <c r="F489"/>
  <c r="T475"/>
  <c r="K487" l="1"/>
  <c r="N487" s="1"/>
  <c r="Q487" s="1"/>
  <c r="R487" s="1"/>
  <c r="M487"/>
  <c r="P487" s="1"/>
  <c r="J488"/>
  <c r="I488"/>
  <c r="U475"/>
  <c r="V475"/>
  <c r="G489"/>
  <c r="F490"/>
  <c r="T476"/>
  <c r="K488" l="1"/>
  <c r="N488" s="1"/>
  <c r="M488"/>
  <c r="P488" s="1"/>
  <c r="J489"/>
  <c r="I489"/>
  <c r="U476"/>
  <c r="V476"/>
  <c r="G490"/>
  <c r="F491"/>
  <c r="T478"/>
  <c r="T477"/>
  <c r="Q488" l="1"/>
  <c r="R488" s="1"/>
  <c r="M489"/>
  <c r="P489" s="1"/>
  <c r="K489"/>
  <c r="N489" s="1"/>
  <c r="J490"/>
  <c r="I490"/>
  <c r="U478"/>
  <c r="V478"/>
  <c r="U477"/>
  <c r="V477"/>
  <c r="F492"/>
  <c r="G491"/>
  <c r="Q489" l="1"/>
  <c r="R489" s="1"/>
  <c r="J491"/>
  <c r="I491"/>
  <c r="K490"/>
  <c r="N490" s="1"/>
  <c r="M490"/>
  <c r="P490" s="1"/>
  <c r="G492"/>
  <c r="F493"/>
  <c r="T479"/>
  <c r="Q490" l="1"/>
  <c r="R490" s="1"/>
  <c r="K491"/>
  <c r="N491" s="1"/>
  <c r="M491"/>
  <c r="P491" s="1"/>
  <c r="J492"/>
  <c r="I492"/>
  <c r="U479"/>
  <c r="V479"/>
  <c r="G493"/>
  <c r="F494"/>
  <c r="T480"/>
  <c r="Q491" l="1"/>
  <c r="R491" s="1"/>
  <c r="K492"/>
  <c r="N492" s="1"/>
  <c r="Q492" s="1"/>
  <c r="R492" s="1"/>
  <c r="M492"/>
  <c r="P492" s="1"/>
  <c r="J493"/>
  <c r="I493"/>
  <c r="U480"/>
  <c r="V480"/>
  <c r="G494"/>
  <c r="F495"/>
  <c r="T481"/>
  <c r="T482"/>
  <c r="K493" l="1"/>
  <c r="N493" s="1"/>
  <c r="M493"/>
  <c r="P493" s="1"/>
  <c r="J494"/>
  <c r="I494"/>
  <c r="U481"/>
  <c r="V481"/>
  <c r="U482"/>
  <c r="V482"/>
  <c r="G495"/>
  <c r="F496"/>
  <c r="Q493" l="1"/>
  <c r="R493" s="1"/>
  <c r="K494"/>
  <c r="N494" s="1"/>
  <c r="M494"/>
  <c r="P494" s="1"/>
  <c r="J495"/>
  <c r="I495"/>
  <c r="G496"/>
  <c r="F497"/>
  <c r="T483"/>
  <c r="Q494" l="1"/>
  <c r="R494" s="1"/>
  <c r="K495"/>
  <c r="N495" s="1"/>
  <c r="M495"/>
  <c r="P495" s="1"/>
  <c r="J496"/>
  <c r="I496"/>
  <c r="U483"/>
  <c r="V483"/>
  <c r="G497"/>
  <c r="F498"/>
  <c r="T484"/>
  <c r="Q495" l="1"/>
  <c r="R495" s="1"/>
  <c r="K496"/>
  <c r="N496" s="1"/>
  <c r="M496"/>
  <c r="P496" s="1"/>
  <c r="J497"/>
  <c r="I497"/>
  <c r="U484"/>
  <c r="V484"/>
  <c r="G498"/>
  <c r="F499"/>
  <c r="T485"/>
  <c r="Q496" l="1"/>
  <c r="R496" s="1"/>
  <c r="K497"/>
  <c r="N497" s="1"/>
  <c r="M497"/>
  <c r="P497" s="1"/>
  <c r="J498"/>
  <c r="I498"/>
  <c r="U485"/>
  <c r="V485"/>
  <c r="F500"/>
  <c r="G499"/>
  <c r="T486"/>
  <c r="Q497" l="1"/>
  <c r="R497" s="1"/>
  <c r="K498"/>
  <c r="N498" s="1"/>
  <c r="Q498" s="1"/>
  <c r="R498" s="1"/>
  <c r="M498"/>
  <c r="P498" s="1"/>
  <c r="J499"/>
  <c r="I499"/>
  <c r="U486"/>
  <c r="V486"/>
  <c r="G500"/>
  <c r="F501"/>
  <c r="T487"/>
  <c r="K499" l="1"/>
  <c r="N499" s="1"/>
  <c r="M499"/>
  <c r="P499" s="1"/>
  <c r="J500"/>
  <c r="I500"/>
  <c r="U487"/>
  <c r="V487"/>
  <c r="G501"/>
  <c r="F502"/>
  <c r="T488"/>
  <c r="Q499" l="1"/>
  <c r="R499" s="1"/>
  <c r="M500"/>
  <c r="P500" s="1"/>
  <c r="K500"/>
  <c r="N500" s="1"/>
  <c r="J501"/>
  <c r="I501"/>
  <c r="U488"/>
  <c r="V488"/>
  <c r="G502"/>
  <c r="F503"/>
  <c r="T489"/>
  <c r="Q500" l="1"/>
  <c r="R500" s="1"/>
  <c r="J502"/>
  <c r="I502"/>
  <c r="K501"/>
  <c r="N501" s="1"/>
  <c r="M501"/>
  <c r="P501" s="1"/>
  <c r="U489"/>
  <c r="V489"/>
  <c r="G503"/>
  <c r="F504"/>
  <c r="T490"/>
  <c r="Q501" l="1"/>
  <c r="R501" s="1"/>
  <c r="K502"/>
  <c r="N502" s="1"/>
  <c r="M502"/>
  <c r="P502" s="1"/>
  <c r="J503"/>
  <c r="I503"/>
  <c r="U490"/>
  <c r="V490"/>
  <c r="G504"/>
  <c r="F505"/>
  <c r="Q502" l="1"/>
  <c r="R502" s="1"/>
  <c r="K503"/>
  <c r="N503" s="1"/>
  <c r="Q503" s="1"/>
  <c r="R503" s="1"/>
  <c r="M503"/>
  <c r="P503" s="1"/>
  <c r="J504"/>
  <c r="I504"/>
  <c r="G505"/>
  <c r="F506"/>
  <c r="T492"/>
  <c r="T491"/>
  <c r="J505" l="1"/>
  <c r="I505"/>
  <c r="K504"/>
  <c r="N504" s="1"/>
  <c r="M504"/>
  <c r="P504" s="1"/>
  <c r="U492"/>
  <c r="V492"/>
  <c r="U491"/>
  <c r="V491"/>
  <c r="G506"/>
  <c r="F507"/>
  <c r="T493"/>
  <c r="Q504" l="1"/>
  <c r="R504" s="1"/>
  <c r="K505"/>
  <c r="N505" s="1"/>
  <c r="Q505" s="1"/>
  <c r="R505" s="1"/>
  <c r="M505"/>
  <c r="P505" s="1"/>
  <c r="J506"/>
  <c r="I506"/>
  <c r="U493"/>
  <c r="V493"/>
  <c r="G507"/>
  <c r="F508"/>
  <c r="T494"/>
  <c r="K506" l="1"/>
  <c r="N506" s="1"/>
  <c r="Q506" s="1"/>
  <c r="R506" s="1"/>
  <c r="M506"/>
  <c r="P506" s="1"/>
  <c r="J507"/>
  <c r="I507"/>
  <c r="U494"/>
  <c r="V494"/>
  <c r="G508"/>
  <c r="F509"/>
  <c r="T495"/>
  <c r="T496"/>
  <c r="K507" l="1"/>
  <c r="N507" s="1"/>
  <c r="M507"/>
  <c r="P507" s="1"/>
  <c r="J508"/>
  <c r="I508"/>
  <c r="U495"/>
  <c r="V495"/>
  <c r="U496"/>
  <c r="V496"/>
  <c r="G509"/>
  <c r="F510"/>
  <c r="Q507" l="1"/>
  <c r="R507" s="1"/>
  <c r="K508"/>
  <c r="N508" s="1"/>
  <c r="M508"/>
  <c r="P508" s="1"/>
  <c r="J509"/>
  <c r="I509"/>
  <c r="G510"/>
  <c r="F511"/>
  <c r="T497"/>
  <c r="T498"/>
  <c r="Q508" l="1"/>
  <c r="R508" s="1"/>
  <c r="K509"/>
  <c r="N509" s="1"/>
  <c r="Q509" s="1"/>
  <c r="R509" s="1"/>
  <c r="M509"/>
  <c r="P509" s="1"/>
  <c r="J510"/>
  <c r="I510"/>
  <c r="U498"/>
  <c r="V498"/>
  <c r="U497"/>
  <c r="V497"/>
  <c r="G511"/>
  <c r="F512"/>
  <c r="T499"/>
  <c r="K510" l="1"/>
  <c r="N510" s="1"/>
  <c r="M510"/>
  <c r="P510" s="1"/>
  <c r="J511"/>
  <c r="I511"/>
  <c r="U499"/>
  <c r="V499"/>
  <c r="G512"/>
  <c r="F513"/>
  <c r="Q510" l="1"/>
  <c r="R510" s="1"/>
  <c r="J512"/>
  <c r="I512"/>
  <c r="K511"/>
  <c r="N511" s="1"/>
  <c r="M511"/>
  <c r="P511" s="1"/>
  <c r="F514"/>
  <c r="G513"/>
  <c r="T500"/>
  <c r="Q511" l="1"/>
  <c r="R511" s="1"/>
  <c r="K512"/>
  <c r="N512" s="1"/>
  <c r="Q512" s="1"/>
  <c r="R512" s="1"/>
  <c r="M512"/>
  <c r="P512" s="1"/>
  <c r="J513"/>
  <c r="I513"/>
  <c r="U500"/>
  <c r="V500"/>
  <c r="G514"/>
  <c r="F515"/>
  <c r="T501"/>
  <c r="T502"/>
  <c r="K513" l="1"/>
  <c r="N513" s="1"/>
  <c r="Q513" s="1"/>
  <c r="R513" s="1"/>
  <c r="M513"/>
  <c r="P513" s="1"/>
  <c r="J514"/>
  <c r="I514"/>
  <c r="U501"/>
  <c r="V501"/>
  <c r="U502"/>
  <c r="V502"/>
  <c r="G515"/>
  <c r="F516"/>
  <c r="T503"/>
  <c r="K514" l="1"/>
  <c r="N514" s="1"/>
  <c r="M514"/>
  <c r="P514" s="1"/>
  <c r="J515"/>
  <c r="I515"/>
  <c r="U503"/>
  <c r="V503"/>
  <c r="G516"/>
  <c r="F517"/>
  <c r="T504"/>
  <c r="Q514" l="1"/>
  <c r="R514" s="1"/>
  <c r="J516"/>
  <c r="I516"/>
  <c r="K515"/>
  <c r="N515" s="1"/>
  <c r="M515"/>
  <c r="P515" s="1"/>
  <c r="U504"/>
  <c r="V504"/>
  <c r="G517"/>
  <c r="F518"/>
  <c r="Q515" l="1"/>
  <c r="R515" s="1"/>
  <c r="K516"/>
  <c r="N516" s="1"/>
  <c r="M516"/>
  <c r="P516" s="1"/>
  <c r="J517"/>
  <c r="I517"/>
  <c r="F519"/>
  <c r="G518"/>
  <c r="T506"/>
  <c r="T505"/>
  <c r="Q516" l="1"/>
  <c r="R516" s="1"/>
  <c r="K517"/>
  <c r="N517" s="1"/>
  <c r="M517"/>
  <c r="P517" s="1"/>
  <c r="J518"/>
  <c r="I518"/>
  <c r="U505"/>
  <c r="V505"/>
  <c r="U506"/>
  <c r="V506"/>
  <c r="F520"/>
  <c r="G519"/>
  <c r="Q517" l="1"/>
  <c r="R517" s="1"/>
  <c r="J519"/>
  <c r="I519"/>
  <c r="K518"/>
  <c r="N518" s="1"/>
  <c r="M518"/>
  <c r="P518" s="1"/>
  <c r="F521"/>
  <c r="G520"/>
  <c r="Q518" l="1"/>
  <c r="R518" s="1"/>
  <c r="K519"/>
  <c r="N519" s="1"/>
  <c r="M519"/>
  <c r="P519" s="1"/>
  <c r="J520"/>
  <c r="I520"/>
  <c r="G521"/>
  <c r="F522"/>
  <c r="T508"/>
  <c r="T507"/>
  <c r="Q519" l="1"/>
  <c r="R519" s="1"/>
  <c r="K520"/>
  <c r="N520" s="1"/>
  <c r="M520"/>
  <c r="P520" s="1"/>
  <c r="J521"/>
  <c r="I521"/>
  <c r="U508"/>
  <c r="V508"/>
  <c r="U507"/>
  <c r="V507"/>
  <c r="G522"/>
  <c r="F523"/>
  <c r="T509"/>
  <c r="Q520" l="1"/>
  <c r="R520" s="1"/>
  <c r="J522"/>
  <c r="I522"/>
  <c r="M521"/>
  <c r="P521" s="1"/>
  <c r="K521"/>
  <c r="N521" s="1"/>
  <c r="U509"/>
  <c r="V509"/>
  <c r="G523"/>
  <c r="F524"/>
  <c r="T510"/>
  <c r="K522" l="1"/>
  <c r="N522" s="1"/>
  <c r="M522"/>
  <c r="P522" s="1"/>
  <c r="Q521"/>
  <c r="R521" s="1"/>
  <c r="J523"/>
  <c r="I523"/>
  <c r="U510"/>
  <c r="V510"/>
  <c r="G524"/>
  <c r="F525"/>
  <c r="T511"/>
  <c r="Q522" l="1"/>
  <c r="R522" s="1"/>
  <c r="J524"/>
  <c r="I524"/>
  <c r="K523"/>
  <c r="N523" s="1"/>
  <c r="M523"/>
  <c r="P523" s="1"/>
  <c r="U511"/>
  <c r="V511"/>
  <c r="G525"/>
  <c r="F526"/>
  <c r="T512"/>
  <c r="Q523" l="1"/>
  <c r="R523" s="1"/>
  <c r="K524"/>
  <c r="N524" s="1"/>
  <c r="M524"/>
  <c r="P524" s="1"/>
  <c r="J525"/>
  <c r="I525"/>
  <c r="U512"/>
  <c r="V512"/>
  <c r="G526"/>
  <c r="F527"/>
  <c r="T513"/>
  <c r="Q524" l="1"/>
  <c r="R524" s="1"/>
  <c r="K525"/>
  <c r="N525" s="1"/>
  <c r="Q525" s="1"/>
  <c r="R525" s="1"/>
  <c r="M525"/>
  <c r="P525" s="1"/>
  <c r="J526"/>
  <c r="I526"/>
  <c r="U513"/>
  <c r="V513"/>
  <c r="F528"/>
  <c r="G527"/>
  <c r="T514"/>
  <c r="K526" l="1"/>
  <c r="N526" s="1"/>
  <c r="Q526" s="1"/>
  <c r="M526"/>
  <c r="P526" s="1"/>
  <c r="J527"/>
  <c r="I527"/>
  <c r="U514"/>
  <c r="V514"/>
  <c r="G528"/>
  <c r="F529"/>
  <c r="T515"/>
  <c r="R526" l="1"/>
  <c r="K527"/>
  <c r="N527" s="1"/>
  <c r="Q527" s="1"/>
  <c r="R527" s="1"/>
  <c r="M527"/>
  <c r="P527" s="1"/>
  <c r="J528"/>
  <c r="I528"/>
  <c r="U515"/>
  <c r="V515"/>
  <c r="G529"/>
  <c r="F530"/>
  <c r="T516"/>
  <c r="K528" l="1"/>
  <c r="N528" s="1"/>
  <c r="M528"/>
  <c r="P528" s="1"/>
  <c r="J529"/>
  <c r="I529"/>
  <c r="U516"/>
  <c r="V516"/>
  <c r="G530"/>
  <c r="F531"/>
  <c r="T517"/>
  <c r="Q528" l="1"/>
  <c r="R528" s="1"/>
  <c r="K529"/>
  <c r="N529" s="1"/>
  <c r="M529"/>
  <c r="P529" s="1"/>
  <c r="J530"/>
  <c r="I530"/>
  <c r="U517"/>
  <c r="V517"/>
  <c r="F532"/>
  <c r="G531"/>
  <c r="Q529" l="1"/>
  <c r="R529" s="1"/>
  <c r="K530"/>
  <c r="N530" s="1"/>
  <c r="M530"/>
  <c r="P530" s="1"/>
  <c r="J531"/>
  <c r="I531"/>
  <c r="G532"/>
  <c r="F533"/>
  <c r="T519"/>
  <c r="T518"/>
  <c r="Q530" l="1"/>
  <c r="R530" s="1"/>
  <c r="J532"/>
  <c r="I532"/>
  <c r="K531"/>
  <c r="N531" s="1"/>
  <c r="M531"/>
  <c r="P531" s="1"/>
  <c r="U519"/>
  <c r="V519"/>
  <c r="U518"/>
  <c r="V518"/>
  <c r="G533"/>
  <c r="F534"/>
  <c r="T520"/>
  <c r="Q531" l="1"/>
  <c r="R531" s="1"/>
  <c r="M532"/>
  <c r="P532" s="1"/>
  <c r="K532"/>
  <c r="N532" s="1"/>
  <c r="J533"/>
  <c r="I533"/>
  <c r="U520"/>
  <c r="V520"/>
  <c r="F535"/>
  <c r="G534"/>
  <c r="T521"/>
  <c r="Q532" l="1"/>
  <c r="R532" s="1"/>
  <c r="J534"/>
  <c r="I534"/>
  <c r="K533"/>
  <c r="N533" s="1"/>
  <c r="Q533" s="1"/>
  <c r="M533"/>
  <c r="P533" s="1"/>
  <c r="U521"/>
  <c r="V521"/>
  <c r="G535"/>
  <c r="F536"/>
  <c r="T522"/>
  <c r="J535" l="1"/>
  <c r="I535"/>
  <c r="K534"/>
  <c r="N534" s="1"/>
  <c r="M534"/>
  <c r="P534" s="1"/>
  <c r="R533"/>
  <c r="U522"/>
  <c r="V522"/>
  <c r="F537"/>
  <c r="G536"/>
  <c r="T523"/>
  <c r="K535" l="1"/>
  <c r="N535" s="1"/>
  <c r="Q535" s="1"/>
  <c r="M535"/>
  <c r="P535" s="1"/>
  <c r="Q534"/>
  <c r="R534" s="1"/>
  <c r="J536"/>
  <c r="I536"/>
  <c r="U523"/>
  <c r="V523"/>
  <c r="G537"/>
  <c r="F538"/>
  <c r="T524"/>
  <c r="R535" l="1"/>
  <c r="K536"/>
  <c r="N536" s="1"/>
  <c r="M536"/>
  <c r="P536" s="1"/>
  <c r="J537"/>
  <c r="I537"/>
  <c r="U524"/>
  <c r="V524"/>
  <c r="G538"/>
  <c r="F539"/>
  <c r="T525"/>
  <c r="Q536" l="1"/>
  <c r="R536" s="1"/>
  <c r="K537"/>
  <c r="N537" s="1"/>
  <c r="M537"/>
  <c r="P537" s="1"/>
  <c r="J538"/>
  <c r="I538"/>
  <c r="U525"/>
  <c r="V525"/>
  <c r="G539"/>
  <c r="F540"/>
  <c r="T526"/>
  <c r="Q537" l="1"/>
  <c r="R537" s="1"/>
  <c r="K538"/>
  <c r="N538" s="1"/>
  <c r="Q538" s="1"/>
  <c r="R538" s="1"/>
  <c r="M538"/>
  <c r="P538" s="1"/>
  <c r="J539"/>
  <c r="I539"/>
  <c r="U526"/>
  <c r="V526"/>
  <c r="F541"/>
  <c r="G540"/>
  <c r="T527"/>
  <c r="J540" l="1"/>
  <c r="I540"/>
  <c r="K539"/>
  <c r="N539" s="1"/>
  <c r="Q539" s="1"/>
  <c r="R539" s="1"/>
  <c r="M539"/>
  <c r="P539" s="1"/>
  <c r="U527"/>
  <c r="V527"/>
  <c r="G541"/>
  <c r="F542"/>
  <c r="T528"/>
  <c r="J541" l="1"/>
  <c r="I541"/>
  <c r="K540"/>
  <c r="N540" s="1"/>
  <c r="M540"/>
  <c r="P540" s="1"/>
  <c r="U528"/>
  <c r="V528"/>
  <c r="G542"/>
  <c r="F543"/>
  <c r="T529"/>
  <c r="T530"/>
  <c r="Q540" l="1"/>
  <c r="R540" s="1"/>
  <c r="K541"/>
  <c r="N541" s="1"/>
  <c r="M541"/>
  <c r="P541" s="1"/>
  <c r="J542"/>
  <c r="I542"/>
  <c r="U529"/>
  <c r="V529"/>
  <c r="U530"/>
  <c r="V530"/>
  <c r="G543"/>
  <c r="F544"/>
  <c r="Q541" l="1"/>
  <c r="R541" s="1"/>
  <c r="K542"/>
  <c r="N542" s="1"/>
  <c r="Q542" s="1"/>
  <c r="R542" s="1"/>
  <c r="M542"/>
  <c r="P542" s="1"/>
  <c r="J543"/>
  <c r="I543"/>
  <c r="G544"/>
  <c r="F545"/>
  <c r="T531"/>
  <c r="K543" l="1"/>
  <c r="N543" s="1"/>
  <c r="M543"/>
  <c r="P543" s="1"/>
  <c r="J544"/>
  <c r="I544"/>
  <c r="U531"/>
  <c r="V531"/>
  <c r="F546"/>
  <c r="G545"/>
  <c r="T532"/>
  <c r="Q543" l="1"/>
  <c r="R543" s="1"/>
  <c r="K544"/>
  <c r="N544" s="1"/>
  <c r="M544"/>
  <c r="P544" s="1"/>
  <c r="J545"/>
  <c r="I545"/>
  <c r="U532"/>
  <c r="V532"/>
  <c r="F547"/>
  <c r="G546"/>
  <c r="T533"/>
  <c r="T534"/>
  <c r="Q544" l="1"/>
  <c r="R544" s="1"/>
  <c r="K545"/>
  <c r="N545" s="1"/>
  <c r="Q545" s="1"/>
  <c r="R545" s="1"/>
  <c r="M545"/>
  <c r="P545" s="1"/>
  <c r="J546"/>
  <c r="I546"/>
  <c r="U533"/>
  <c r="V533"/>
  <c r="U534"/>
  <c r="V534"/>
  <c r="G547"/>
  <c r="F548"/>
  <c r="T535"/>
  <c r="K546" l="1"/>
  <c r="N546" s="1"/>
  <c r="Q546" s="1"/>
  <c r="R546" s="1"/>
  <c r="M546"/>
  <c r="P546" s="1"/>
  <c r="J547"/>
  <c r="I547"/>
  <c r="U535"/>
  <c r="V535"/>
  <c r="G548"/>
  <c r="F549"/>
  <c r="K547" l="1"/>
  <c r="N547" s="1"/>
  <c r="M547"/>
  <c r="P547" s="1"/>
  <c r="J548"/>
  <c r="I548"/>
  <c r="F550"/>
  <c r="G549"/>
  <c r="T536"/>
  <c r="Q547" l="1"/>
  <c r="R547" s="1"/>
  <c r="K548"/>
  <c r="N548" s="1"/>
  <c r="M548"/>
  <c r="P548" s="1"/>
  <c r="J549"/>
  <c r="I549"/>
  <c r="U536"/>
  <c r="V536"/>
  <c r="G550"/>
  <c r="F551"/>
  <c r="T537"/>
  <c r="Q548" l="1"/>
  <c r="R548" s="1"/>
  <c r="J550"/>
  <c r="I550"/>
  <c r="K549"/>
  <c r="N549" s="1"/>
  <c r="M549"/>
  <c r="P549" s="1"/>
  <c r="U537"/>
  <c r="V537"/>
  <c r="G551"/>
  <c r="F552"/>
  <c r="T539"/>
  <c r="Q549" l="1"/>
  <c r="R549" s="1"/>
  <c r="K550"/>
  <c r="N550" s="1"/>
  <c r="M550"/>
  <c r="P550" s="1"/>
  <c r="J551"/>
  <c r="I551"/>
  <c r="U539"/>
  <c r="V539"/>
  <c r="G552"/>
  <c r="F553"/>
  <c r="T538"/>
  <c r="T540"/>
  <c r="Q550" l="1"/>
  <c r="R550" s="1"/>
  <c r="K551"/>
  <c r="N551" s="1"/>
  <c r="M551"/>
  <c r="P551" s="1"/>
  <c r="J552"/>
  <c r="I552"/>
  <c r="U538"/>
  <c r="V538"/>
  <c r="U540"/>
  <c r="V540"/>
  <c r="G553"/>
  <c r="F554"/>
  <c r="T541"/>
  <c r="Q551" l="1"/>
  <c r="R551" s="1"/>
  <c r="K552"/>
  <c r="N552" s="1"/>
  <c r="M552"/>
  <c r="P552" s="1"/>
  <c r="J553"/>
  <c r="I553"/>
  <c r="U541"/>
  <c r="V541"/>
  <c r="G554"/>
  <c r="F555"/>
  <c r="Q552" l="1"/>
  <c r="R552" s="1"/>
  <c r="M553"/>
  <c r="P553" s="1"/>
  <c r="K553"/>
  <c r="N553" s="1"/>
  <c r="J554"/>
  <c r="I554"/>
  <c r="G555"/>
  <c r="F556"/>
  <c r="T542"/>
  <c r="Q553" l="1"/>
  <c r="R553" s="1"/>
  <c r="K554"/>
  <c r="N554" s="1"/>
  <c r="M554"/>
  <c r="P554" s="1"/>
  <c r="J555"/>
  <c r="I555"/>
  <c r="U542"/>
  <c r="V542"/>
  <c r="G556"/>
  <c r="F557"/>
  <c r="T543"/>
  <c r="Q554" l="1"/>
  <c r="R554" s="1"/>
  <c r="K555"/>
  <c r="N555" s="1"/>
  <c r="M555"/>
  <c r="P555" s="1"/>
  <c r="J556"/>
  <c r="I556"/>
  <c r="U543"/>
  <c r="V543"/>
  <c r="F558"/>
  <c r="G557"/>
  <c r="T544"/>
  <c r="Q555" l="1"/>
  <c r="R555" s="1"/>
  <c r="J557"/>
  <c r="I557"/>
  <c r="K556"/>
  <c r="N556" s="1"/>
  <c r="M556"/>
  <c r="P556" s="1"/>
  <c r="U544"/>
  <c r="V544"/>
  <c r="F559"/>
  <c r="G558"/>
  <c r="T546"/>
  <c r="T545"/>
  <c r="Q556" l="1"/>
  <c r="R556" s="1"/>
  <c r="K557"/>
  <c r="N557" s="1"/>
  <c r="M557"/>
  <c r="P557" s="1"/>
  <c r="J558"/>
  <c r="I558"/>
  <c r="U546"/>
  <c r="V546"/>
  <c r="U545"/>
  <c r="V545"/>
  <c r="F560"/>
  <c r="G559"/>
  <c r="Q557" l="1"/>
  <c r="R557" s="1"/>
  <c r="K558"/>
  <c r="N558" s="1"/>
  <c r="Q558" s="1"/>
  <c r="R558" s="1"/>
  <c r="M558"/>
  <c r="P558" s="1"/>
  <c r="J559"/>
  <c r="I559"/>
  <c r="F561"/>
  <c r="G560"/>
  <c r="T547"/>
  <c r="K559" l="1"/>
  <c r="N559" s="1"/>
  <c r="M559"/>
  <c r="P559" s="1"/>
  <c r="J560"/>
  <c r="I560"/>
  <c r="U547"/>
  <c r="V547"/>
  <c r="G561"/>
  <c r="F562"/>
  <c r="T549"/>
  <c r="T548"/>
  <c r="Q559" l="1"/>
  <c r="R559" s="1"/>
  <c r="J561"/>
  <c r="I561"/>
  <c r="K560"/>
  <c r="N560" s="1"/>
  <c r="M560"/>
  <c r="P560" s="1"/>
  <c r="U549"/>
  <c r="V549"/>
  <c r="U548"/>
  <c r="V548"/>
  <c r="F563"/>
  <c r="G562"/>
  <c r="Q560" l="1"/>
  <c r="R560" s="1"/>
  <c r="M561"/>
  <c r="P561" s="1"/>
  <c r="K561"/>
  <c r="N561" s="1"/>
  <c r="J562"/>
  <c r="I562"/>
  <c r="G563"/>
  <c r="F564"/>
  <c r="T550"/>
  <c r="Q561" l="1"/>
  <c r="R561" s="1"/>
  <c r="J563"/>
  <c r="I563"/>
  <c r="K562"/>
  <c r="N562" s="1"/>
  <c r="M562"/>
  <c r="P562" s="1"/>
  <c r="U550"/>
  <c r="V550"/>
  <c r="G564"/>
  <c r="F565"/>
  <c r="Q562" l="1"/>
  <c r="R562" s="1"/>
  <c r="K563"/>
  <c r="N563" s="1"/>
  <c r="Q563" s="1"/>
  <c r="R563" s="1"/>
  <c r="M563"/>
  <c r="P563" s="1"/>
  <c r="J564"/>
  <c r="I564"/>
  <c r="G565"/>
  <c r="F566"/>
  <c r="T551"/>
  <c r="T552"/>
  <c r="K564" l="1"/>
  <c r="N564" s="1"/>
  <c r="M564"/>
  <c r="P564" s="1"/>
  <c r="J565"/>
  <c r="I565"/>
  <c r="U551"/>
  <c r="V551"/>
  <c r="U552"/>
  <c r="V552"/>
  <c r="F567"/>
  <c r="G566"/>
  <c r="T553"/>
  <c r="Q564" l="1"/>
  <c r="R564" s="1"/>
  <c r="J566"/>
  <c r="I566"/>
  <c r="M565"/>
  <c r="P565" s="1"/>
  <c r="K565"/>
  <c r="N565" s="1"/>
  <c r="U553"/>
  <c r="V553"/>
  <c r="F568"/>
  <c r="G567"/>
  <c r="T554"/>
  <c r="T555"/>
  <c r="M566" l="1"/>
  <c r="P566" s="1"/>
  <c r="K566"/>
  <c r="N566" s="1"/>
  <c r="Q565"/>
  <c r="R565" s="1"/>
  <c r="J567"/>
  <c r="I567"/>
  <c r="U554"/>
  <c r="V554"/>
  <c r="U555"/>
  <c r="V555"/>
  <c r="F569"/>
  <c r="G568"/>
  <c r="Q566" l="1"/>
  <c r="R566" s="1"/>
  <c r="M567"/>
  <c r="P567" s="1"/>
  <c r="K567"/>
  <c r="N567" s="1"/>
  <c r="J568"/>
  <c r="I568"/>
  <c r="G569"/>
  <c r="F570"/>
  <c r="T556"/>
  <c r="J569" l="1"/>
  <c r="I569"/>
  <c r="Q567"/>
  <c r="R567" s="1"/>
  <c r="M568"/>
  <c r="P568" s="1"/>
  <c r="K568"/>
  <c r="N568" s="1"/>
  <c r="U556"/>
  <c r="V556"/>
  <c r="F571"/>
  <c r="G570"/>
  <c r="T557"/>
  <c r="M569" l="1"/>
  <c r="P569" s="1"/>
  <c r="K569"/>
  <c r="N569" s="1"/>
  <c r="J570"/>
  <c r="I570"/>
  <c r="Q568"/>
  <c r="R568" s="1"/>
  <c r="U557"/>
  <c r="V557"/>
  <c r="G571"/>
  <c r="F572"/>
  <c r="T558"/>
  <c r="Q569" l="1"/>
  <c r="R569" s="1"/>
  <c r="M570"/>
  <c r="P570" s="1"/>
  <c r="K570"/>
  <c r="N570" s="1"/>
  <c r="J571"/>
  <c r="I571"/>
  <c r="U558"/>
  <c r="V558"/>
  <c r="G572"/>
  <c r="F573"/>
  <c r="T559"/>
  <c r="Q570" l="1"/>
  <c r="R570" s="1"/>
  <c r="M571"/>
  <c r="P571" s="1"/>
  <c r="K571"/>
  <c r="N571" s="1"/>
  <c r="J572"/>
  <c r="I572"/>
  <c r="U559"/>
  <c r="V559"/>
  <c r="G573"/>
  <c r="F574"/>
  <c r="T560"/>
  <c r="Q571" l="1"/>
  <c r="R571" s="1"/>
  <c r="J573"/>
  <c r="I573"/>
  <c r="M572"/>
  <c r="P572" s="1"/>
  <c r="K572"/>
  <c r="N572" s="1"/>
  <c r="U560"/>
  <c r="V560"/>
  <c r="G574"/>
  <c r="F575"/>
  <c r="T561"/>
  <c r="J574" l="1"/>
  <c r="I574"/>
  <c r="M573"/>
  <c r="P573" s="1"/>
  <c r="K573"/>
  <c r="N573" s="1"/>
  <c r="Q572"/>
  <c r="R572" s="1"/>
  <c r="U561"/>
  <c r="V561"/>
  <c r="F576"/>
  <c r="G575"/>
  <c r="T562"/>
  <c r="T563"/>
  <c r="M574" l="1"/>
  <c r="P574" s="1"/>
  <c r="K574"/>
  <c r="N574" s="1"/>
  <c r="J575"/>
  <c r="I575"/>
  <c r="Q573"/>
  <c r="R573" s="1"/>
  <c r="U562"/>
  <c r="V562"/>
  <c r="U563"/>
  <c r="V563"/>
  <c r="F577"/>
  <c r="G576"/>
  <c r="Q574" l="1"/>
  <c r="R574" s="1"/>
  <c r="J576"/>
  <c r="I576"/>
  <c r="M575"/>
  <c r="P575" s="1"/>
  <c r="K575"/>
  <c r="N575" s="1"/>
  <c r="G577"/>
  <c r="F578"/>
  <c r="T564"/>
  <c r="M576" l="1"/>
  <c r="P576" s="1"/>
  <c r="K576"/>
  <c r="N576" s="1"/>
  <c r="Q575"/>
  <c r="R575" s="1"/>
  <c r="J577"/>
  <c r="I577"/>
  <c r="U564"/>
  <c r="V564"/>
  <c r="F579"/>
  <c r="G578"/>
  <c r="T565"/>
  <c r="Q576" l="1"/>
  <c r="R576" s="1"/>
  <c r="M577"/>
  <c r="P577" s="1"/>
  <c r="K577"/>
  <c r="N577" s="1"/>
  <c r="J578"/>
  <c r="I578"/>
  <c r="U565"/>
  <c r="V565"/>
  <c r="F580"/>
  <c r="G579"/>
  <c r="T566"/>
  <c r="Q577" l="1"/>
  <c r="R577" s="1"/>
  <c r="J579"/>
  <c r="I579"/>
  <c r="M578"/>
  <c r="P578" s="1"/>
  <c r="K578"/>
  <c r="N578" s="1"/>
  <c r="U566"/>
  <c r="V566"/>
  <c r="G580"/>
  <c r="F581"/>
  <c r="M579" l="1"/>
  <c r="P579" s="1"/>
  <c r="K579"/>
  <c r="N579" s="1"/>
  <c r="J580"/>
  <c r="I580"/>
  <c r="Q578"/>
  <c r="R578" s="1"/>
  <c r="F582"/>
  <c r="G581"/>
  <c r="T569"/>
  <c r="T567"/>
  <c r="T568"/>
  <c r="Q579" l="1"/>
  <c r="R579" s="1"/>
  <c r="M580"/>
  <c r="P580" s="1"/>
  <c r="K580"/>
  <c r="N580" s="1"/>
  <c r="J581"/>
  <c r="I581"/>
  <c r="U569"/>
  <c r="V569"/>
  <c r="U568"/>
  <c r="V568"/>
  <c r="U567"/>
  <c r="V567"/>
  <c r="F583"/>
  <c r="G582"/>
  <c r="Q580" l="1"/>
  <c r="R580" s="1"/>
  <c r="J582"/>
  <c r="I582"/>
  <c r="M581"/>
  <c r="P581" s="1"/>
  <c r="K581"/>
  <c r="N581" s="1"/>
  <c r="F584"/>
  <c r="G583"/>
  <c r="T570"/>
  <c r="T571"/>
  <c r="M582" l="1"/>
  <c r="P582" s="1"/>
  <c r="K582"/>
  <c r="N582" s="1"/>
  <c r="Q581"/>
  <c r="R581" s="1"/>
  <c r="J583"/>
  <c r="I583"/>
  <c r="U571"/>
  <c r="V571"/>
  <c r="U570"/>
  <c r="V570"/>
  <c r="G584"/>
  <c r="F585"/>
  <c r="Q582" l="1"/>
  <c r="R582" s="1"/>
  <c r="J584"/>
  <c r="I584"/>
  <c r="M583"/>
  <c r="P583" s="1"/>
  <c r="K583"/>
  <c r="N583" s="1"/>
  <c r="G585"/>
  <c r="F586"/>
  <c r="T572"/>
  <c r="J585" l="1"/>
  <c r="I585"/>
  <c r="M584"/>
  <c r="P584" s="1"/>
  <c r="K584"/>
  <c r="N584" s="1"/>
  <c r="Q583"/>
  <c r="R583" s="1"/>
  <c r="U572"/>
  <c r="V572"/>
  <c r="G586"/>
  <c r="F587"/>
  <c r="T573"/>
  <c r="M585" l="1"/>
  <c r="P585" s="1"/>
  <c r="K585"/>
  <c r="N585" s="1"/>
  <c r="J586"/>
  <c r="I586"/>
  <c r="Q584"/>
  <c r="R584" s="1"/>
  <c r="U573"/>
  <c r="V573"/>
  <c r="F588"/>
  <c r="G587"/>
  <c r="T574"/>
  <c r="Q585" l="1"/>
  <c r="R585" s="1"/>
  <c r="J587"/>
  <c r="I587"/>
  <c r="M586"/>
  <c r="P586" s="1"/>
  <c r="K586"/>
  <c r="N586" s="1"/>
  <c r="U574"/>
  <c r="V574"/>
  <c r="G588"/>
  <c r="F589"/>
  <c r="T576"/>
  <c r="M587" l="1"/>
  <c r="P587" s="1"/>
  <c r="K587"/>
  <c r="N587" s="1"/>
  <c r="J588"/>
  <c r="I588"/>
  <c r="Q586"/>
  <c r="R586" s="1"/>
  <c r="U576"/>
  <c r="V576"/>
  <c r="G589"/>
  <c r="F590"/>
  <c r="T575"/>
  <c r="Q587" l="1"/>
  <c r="R587" s="1"/>
  <c r="M588"/>
  <c r="P588" s="1"/>
  <c r="K588"/>
  <c r="N588" s="1"/>
  <c r="J589"/>
  <c r="I589"/>
  <c r="U575"/>
  <c r="V575"/>
  <c r="G590"/>
  <c r="F591"/>
  <c r="T577"/>
  <c r="Q588" l="1"/>
  <c r="R588" s="1"/>
  <c r="J590"/>
  <c r="I590"/>
  <c r="M589"/>
  <c r="P589" s="1"/>
  <c r="K589"/>
  <c r="N589" s="1"/>
  <c r="U577"/>
  <c r="V577"/>
  <c r="G591"/>
  <c r="F592"/>
  <c r="T578"/>
  <c r="M590" l="1"/>
  <c r="P590" s="1"/>
  <c r="K590"/>
  <c r="N590" s="1"/>
  <c r="Q589"/>
  <c r="R589" s="1"/>
  <c r="J591"/>
  <c r="I591"/>
  <c r="U578"/>
  <c r="V578"/>
  <c r="G592"/>
  <c r="F593"/>
  <c r="T579"/>
  <c r="Q590" l="1"/>
  <c r="R590" s="1"/>
  <c r="J592"/>
  <c r="I592"/>
  <c r="M591"/>
  <c r="P591" s="1"/>
  <c r="K591"/>
  <c r="N591" s="1"/>
  <c r="U579"/>
  <c r="V579"/>
  <c r="G593"/>
  <c r="F594"/>
  <c r="T580"/>
  <c r="M592" l="1"/>
  <c r="P592" s="1"/>
  <c r="K592"/>
  <c r="N592" s="1"/>
  <c r="J593"/>
  <c r="I593"/>
  <c r="Q591"/>
  <c r="R591" s="1"/>
  <c r="U580"/>
  <c r="V580"/>
  <c r="G594"/>
  <c r="F595"/>
  <c r="T581"/>
  <c r="Q592" l="1"/>
  <c r="R592" s="1"/>
  <c r="J594"/>
  <c r="I594"/>
  <c r="M593"/>
  <c r="P593" s="1"/>
  <c r="K593"/>
  <c r="N593" s="1"/>
  <c r="U581"/>
  <c r="V581"/>
  <c r="G595"/>
  <c r="F596"/>
  <c r="T582"/>
  <c r="J595" l="1"/>
  <c r="I595"/>
  <c r="M594"/>
  <c r="P594" s="1"/>
  <c r="K594"/>
  <c r="N594" s="1"/>
  <c r="Q593"/>
  <c r="R593" s="1"/>
  <c r="U582"/>
  <c r="V582"/>
  <c r="F597"/>
  <c r="G596"/>
  <c r="M595" l="1"/>
  <c r="P595" s="1"/>
  <c r="K595"/>
  <c r="N595" s="1"/>
  <c r="Q594"/>
  <c r="R594" s="1"/>
  <c r="J596"/>
  <c r="I596"/>
  <c r="G597"/>
  <c r="F598"/>
  <c r="T584"/>
  <c r="T583"/>
  <c r="Q595" l="1"/>
  <c r="R595" s="1"/>
  <c r="M596"/>
  <c r="P596" s="1"/>
  <c r="K596"/>
  <c r="N596" s="1"/>
  <c r="J597"/>
  <c r="I597"/>
  <c r="U584"/>
  <c r="V584"/>
  <c r="U583"/>
  <c r="V583"/>
  <c r="G598"/>
  <c r="F599"/>
  <c r="T585"/>
  <c r="T586"/>
  <c r="Q596" l="1"/>
  <c r="R596" s="1"/>
  <c r="M597"/>
  <c r="P597" s="1"/>
  <c r="K597"/>
  <c r="N597" s="1"/>
  <c r="J598"/>
  <c r="I598"/>
  <c r="U586"/>
  <c r="V586"/>
  <c r="U585"/>
  <c r="V585"/>
  <c r="F600"/>
  <c r="G599"/>
  <c r="T587"/>
  <c r="Q597" l="1"/>
  <c r="R597" s="1"/>
  <c r="J599"/>
  <c r="I599"/>
  <c r="M598"/>
  <c r="P598" s="1"/>
  <c r="K598"/>
  <c r="N598" s="1"/>
  <c r="U587"/>
  <c r="V587"/>
  <c r="F601"/>
  <c r="G600"/>
  <c r="J600" l="1"/>
  <c r="I600"/>
  <c r="M599"/>
  <c r="P599" s="1"/>
  <c r="K599"/>
  <c r="N599" s="1"/>
  <c r="Q598"/>
  <c r="R598" s="1"/>
  <c r="G601"/>
  <c r="F602"/>
  <c r="T588"/>
  <c r="M600" l="1"/>
  <c r="P600" s="1"/>
  <c r="K600"/>
  <c r="N600" s="1"/>
  <c r="Q599"/>
  <c r="R599" s="1"/>
  <c r="J601"/>
  <c r="I601"/>
  <c r="U588"/>
  <c r="V588"/>
  <c r="G602"/>
  <c r="F603"/>
  <c r="T590"/>
  <c r="T589"/>
  <c r="J602" l="1"/>
  <c r="I602"/>
  <c r="Q600"/>
  <c r="R600" s="1"/>
  <c r="M601"/>
  <c r="P601" s="1"/>
  <c r="K601"/>
  <c r="N601" s="1"/>
  <c r="U590"/>
  <c r="V590"/>
  <c r="U589"/>
  <c r="V589"/>
  <c r="G603"/>
  <c r="F604"/>
  <c r="M602" l="1"/>
  <c r="P602" s="1"/>
  <c r="K602"/>
  <c r="N602" s="1"/>
  <c r="Q601"/>
  <c r="R601" s="1"/>
  <c r="J603"/>
  <c r="I603"/>
  <c r="G604"/>
  <c r="F605"/>
  <c r="T591"/>
  <c r="Q602" l="1"/>
  <c r="R602" s="1"/>
  <c r="J604"/>
  <c r="I604"/>
  <c r="M603"/>
  <c r="P603" s="1"/>
  <c r="K603"/>
  <c r="N603" s="1"/>
  <c r="U591"/>
  <c r="V591"/>
  <c r="F606"/>
  <c r="G605"/>
  <c r="T592"/>
  <c r="M604" l="1"/>
  <c r="P604" s="1"/>
  <c r="K604"/>
  <c r="N604" s="1"/>
  <c r="J605"/>
  <c r="I605"/>
  <c r="Q603"/>
  <c r="R603" s="1"/>
  <c r="U592"/>
  <c r="V592"/>
  <c r="G606"/>
  <c r="F607"/>
  <c r="T593"/>
  <c r="Q604" l="1"/>
  <c r="R604" s="1"/>
  <c r="M605"/>
  <c r="P605" s="1"/>
  <c r="K605"/>
  <c r="N605" s="1"/>
  <c r="J606"/>
  <c r="I606"/>
  <c r="U593"/>
  <c r="V593"/>
  <c r="G607"/>
  <c r="F608"/>
  <c r="Q605" l="1"/>
  <c r="R605" s="1"/>
  <c r="M606"/>
  <c r="P606" s="1"/>
  <c r="K606"/>
  <c r="N606" s="1"/>
  <c r="J607"/>
  <c r="I607"/>
  <c r="G608"/>
  <c r="F609"/>
  <c r="T595"/>
  <c r="T594"/>
  <c r="Q606" l="1"/>
  <c r="R606" s="1"/>
  <c r="J608"/>
  <c r="I608"/>
  <c r="M607"/>
  <c r="P607" s="1"/>
  <c r="K607"/>
  <c r="N607" s="1"/>
  <c r="U595"/>
  <c r="V595"/>
  <c r="U594"/>
  <c r="V594"/>
  <c r="F610"/>
  <c r="G609"/>
  <c r="T596"/>
  <c r="M608" l="1"/>
  <c r="P608" s="1"/>
  <c r="K608"/>
  <c r="N608" s="1"/>
  <c r="Q607"/>
  <c r="R607" s="1"/>
  <c r="J609"/>
  <c r="I609"/>
  <c r="U596"/>
  <c r="V596"/>
  <c r="G610"/>
  <c r="F611"/>
  <c r="T597"/>
  <c r="T598"/>
  <c r="Q608" l="1"/>
  <c r="R608" s="1"/>
  <c r="M609"/>
  <c r="P609" s="1"/>
  <c r="K609"/>
  <c r="N609" s="1"/>
  <c r="J610"/>
  <c r="I610"/>
  <c r="U598"/>
  <c r="V598"/>
  <c r="U597"/>
  <c r="V597"/>
  <c r="G611"/>
  <c r="F612"/>
  <c r="Q609" l="1"/>
  <c r="R609" s="1"/>
  <c r="M610"/>
  <c r="P610" s="1"/>
  <c r="K610"/>
  <c r="N610" s="1"/>
  <c r="J611"/>
  <c r="I611"/>
  <c r="G612"/>
  <c r="F613"/>
  <c r="T599"/>
  <c r="J612" l="1"/>
  <c r="I612"/>
  <c r="Q610"/>
  <c r="R610" s="1"/>
  <c r="M611"/>
  <c r="P611" s="1"/>
  <c r="K611"/>
  <c r="N611" s="1"/>
  <c r="U599"/>
  <c r="V599"/>
  <c r="G613"/>
  <c r="F614"/>
  <c r="T600"/>
  <c r="M612" l="1"/>
  <c r="P612" s="1"/>
  <c r="K612"/>
  <c r="N612" s="1"/>
  <c r="J613"/>
  <c r="I613"/>
  <c r="Q611"/>
  <c r="R611" s="1"/>
  <c r="U600"/>
  <c r="V600"/>
  <c r="F615"/>
  <c r="G614"/>
  <c r="T601"/>
  <c r="Q612" l="1"/>
  <c r="R612" s="1"/>
  <c r="M613"/>
  <c r="P613" s="1"/>
  <c r="K613"/>
  <c r="N613" s="1"/>
  <c r="J614"/>
  <c r="I614"/>
  <c r="U601"/>
  <c r="V601"/>
  <c r="G615"/>
  <c r="F616"/>
  <c r="T602"/>
  <c r="J615" l="1"/>
  <c r="I615"/>
  <c r="Q613"/>
  <c r="R613" s="1"/>
  <c r="M614"/>
  <c r="P614" s="1"/>
  <c r="K614"/>
  <c r="N614" s="1"/>
  <c r="U602"/>
  <c r="V602"/>
  <c r="F617"/>
  <c r="G616"/>
  <c r="T603"/>
  <c r="M615" l="1"/>
  <c r="P615" s="1"/>
  <c r="K615"/>
  <c r="N615" s="1"/>
  <c r="J616"/>
  <c r="I616"/>
  <c r="Q614"/>
  <c r="R614" s="1"/>
  <c r="U603"/>
  <c r="V603"/>
  <c r="G617"/>
  <c r="F618"/>
  <c r="T604"/>
  <c r="Q615" l="1"/>
  <c r="R615" s="1"/>
  <c r="M616"/>
  <c r="P616" s="1"/>
  <c r="K616"/>
  <c r="N616" s="1"/>
  <c r="J617"/>
  <c r="I617"/>
  <c r="U604"/>
  <c r="V604"/>
  <c r="G618"/>
  <c r="F619"/>
  <c r="T605"/>
  <c r="Q616" l="1"/>
  <c r="R616" s="1"/>
  <c r="M617"/>
  <c r="P617" s="1"/>
  <c r="K617"/>
  <c r="N617" s="1"/>
  <c r="J618"/>
  <c r="I618"/>
  <c r="U605"/>
  <c r="V605"/>
  <c r="G619"/>
  <c r="F620"/>
  <c r="T606"/>
  <c r="J619" l="1"/>
  <c r="I619"/>
  <c r="Q617"/>
  <c r="R617" s="1"/>
  <c r="M618"/>
  <c r="P618" s="1"/>
  <c r="K618"/>
  <c r="N618" s="1"/>
  <c r="U606"/>
  <c r="V606"/>
  <c r="F621"/>
  <c r="G620"/>
  <c r="T607"/>
  <c r="M619" l="1"/>
  <c r="P619" s="1"/>
  <c r="K619"/>
  <c r="N619" s="1"/>
  <c r="Q618"/>
  <c r="R618" s="1"/>
  <c r="J620"/>
  <c r="I620"/>
  <c r="U607"/>
  <c r="V607"/>
  <c r="G621"/>
  <c r="F622"/>
  <c r="T608"/>
  <c r="Q619" l="1"/>
  <c r="R619" s="1"/>
  <c r="J621"/>
  <c r="I621"/>
  <c r="M620"/>
  <c r="P620" s="1"/>
  <c r="K620"/>
  <c r="N620" s="1"/>
  <c r="U608"/>
  <c r="V608"/>
  <c r="G622"/>
  <c r="F623"/>
  <c r="T609"/>
  <c r="M621" l="1"/>
  <c r="P621" s="1"/>
  <c r="K621"/>
  <c r="N621" s="1"/>
  <c r="J622"/>
  <c r="I622"/>
  <c r="Q620"/>
  <c r="R620" s="1"/>
  <c r="U609"/>
  <c r="V609"/>
  <c r="G623"/>
  <c r="F624"/>
  <c r="T610"/>
  <c r="Q621" l="1"/>
  <c r="R621" s="1"/>
  <c r="J623"/>
  <c r="I623"/>
  <c r="M622"/>
  <c r="P622" s="1"/>
  <c r="K622"/>
  <c r="N622" s="1"/>
  <c r="U610"/>
  <c r="V610"/>
  <c r="G624"/>
  <c r="F625"/>
  <c r="T611"/>
  <c r="M623" l="1"/>
  <c r="P623" s="1"/>
  <c r="K623"/>
  <c r="N623" s="1"/>
  <c r="J624"/>
  <c r="I624"/>
  <c r="Q622"/>
  <c r="R622" s="1"/>
  <c r="U611"/>
  <c r="V611"/>
  <c r="G625"/>
  <c r="F626"/>
  <c r="T612"/>
  <c r="Q623" l="1"/>
  <c r="R623" s="1"/>
  <c r="M624"/>
  <c r="P624" s="1"/>
  <c r="K624"/>
  <c r="N624" s="1"/>
  <c r="J625"/>
  <c r="I625"/>
  <c r="U612"/>
  <c r="V612"/>
  <c r="G626"/>
  <c r="F627"/>
  <c r="T613"/>
  <c r="J626" l="1"/>
  <c r="I626"/>
  <c r="Q624"/>
  <c r="R624" s="1"/>
  <c r="M625"/>
  <c r="P625" s="1"/>
  <c r="K625"/>
  <c r="N625" s="1"/>
  <c r="U613"/>
  <c r="V613"/>
  <c r="G627"/>
  <c r="F628"/>
  <c r="T614"/>
  <c r="M626" l="1"/>
  <c r="P626" s="1"/>
  <c r="K626"/>
  <c r="N626" s="1"/>
  <c r="Q625"/>
  <c r="R625" s="1"/>
  <c r="J627"/>
  <c r="I627"/>
  <c r="U614"/>
  <c r="V614"/>
  <c r="F629"/>
  <c r="G628"/>
  <c r="Q626" l="1"/>
  <c r="R626" s="1"/>
  <c r="J628"/>
  <c r="I628"/>
  <c r="M627"/>
  <c r="P627" s="1"/>
  <c r="K627"/>
  <c r="N627" s="1"/>
  <c r="G629"/>
  <c r="F630"/>
  <c r="T615"/>
  <c r="T616"/>
  <c r="J629" l="1"/>
  <c r="I629"/>
  <c r="M628"/>
  <c r="P628" s="1"/>
  <c r="K628"/>
  <c r="N628" s="1"/>
  <c r="Q627"/>
  <c r="R627" s="1"/>
  <c r="U616"/>
  <c r="V616"/>
  <c r="U615"/>
  <c r="V615"/>
  <c r="G630"/>
  <c r="F631"/>
  <c r="T617"/>
  <c r="T618"/>
  <c r="M629" l="1"/>
  <c r="P629" s="1"/>
  <c r="K629"/>
  <c r="N629" s="1"/>
  <c r="J630"/>
  <c r="I630"/>
  <c r="Q628"/>
  <c r="R628" s="1"/>
  <c r="U617"/>
  <c r="V617"/>
  <c r="U618"/>
  <c r="V618"/>
  <c r="G631"/>
  <c r="F632"/>
  <c r="Q629" l="1"/>
  <c r="R629" s="1"/>
  <c r="J631"/>
  <c r="I631"/>
  <c r="M630"/>
  <c r="P630" s="1"/>
  <c r="K630"/>
  <c r="N630" s="1"/>
  <c r="G632"/>
  <c r="F633"/>
  <c r="T620"/>
  <c r="M631" l="1"/>
  <c r="P631" s="1"/>
  <c r="K631"/>
  <c r="N631" s="1"/>
  <c r="Q630"/>
  <c r="R630" s="1"/>
  <c r="J632"/>
  <c r="I632"/>
  <c r="U620"/>
  <c r="V620"/>
  <c r="G633"/>
  <c r="F634"/>
  <c r="T619"/>
  <c r="Q631" l="1"/>
  <c r="R631" s="1"/>
  <c r="M632"/>
  <c r="P632" s="1"/>
  <c r="K632"/>
  <c r="N632" s="1"/>
  <c r="J633"/>
  <c r="I633"/>
  <c r="U619"/>
  <c r="V619"/>
  <c r="F635"/>
  <c r="G634"/>
  <c r="T621"/>
  <c r="Q632" l="1"/>
  <c r="R632" s="1"/>
  <c r="M633"/>
  <c r="P633" s="1"/>
  <c r="K633"/>
  <c r="N633" s="1"/>
  <c r="J634"/>
  <c r="I634"/>
  <c r="U621"/>
  <c r="V621"/>
  <c r="G635"/>
  <c r="F636"/>
  <c r="T622"/>
  <c r="Q633" l="1"/>
  <c r="R633" s="1"/>
  <c r="M634"/>
  <c r="P634" s="1"/>
  <c r="K634"/>
  <c r="N634" s="1"/>
  <c r="J635"/>
  <c r="I635"/>
  <c r="U622"/>
  <c r="V622"/>
  <c r="G636"/>
  <c r="F637"/>
  <c r="T623"/>
  <c r="J636" l="1"/>
  <c r="I636"/>
  <c r="Q634"/>
  <c r="R634" s="1"/>
  <c r="M635"/>
  <c r="P635" s="1"/>
  <c r="K635"/>
  <c r="N635" s="1"/>
  <c r="U623"/>
  <c r="V623"/>
  <c r="F638"/>
  <c r="G637"/>
  <c r="T624"/>
  <c r="M636" l="1"/>
  <c r="P636" s="1"/>
  <c r="K636"/>
  <c r="N636" s="1"/>
  <c r="J637"/>
  <c r="I637"/>
  <c r="Q635"/>
  <c r="R635" s="1"/>
  <c r="U624"/>
  <c r="V624"/>
  <c r="G638"/>
  <c r="F639"/>
  <c r="T625"/>
  <c r="Q636" l="1"/>
  <c r="R636" s="1"/>
  <c r="M637"/>
  <c r="P637" s="1"/>
  <c r="K637"/>
  <c r="N637" s="1"/>
  <c r="J638"/>
  <c r="I638"/>
  <c r="U625"/>
  <c r="V625"/>
  <c r="G639"/>
  <c r="F640"/>
  <c r="T626"/>
  <c r="T627"/>
  <c r="Q637" l="1"/>
  <c r="R637" s="1"/>
  <c r="J639"/>
  <c r="I639"/>
  <c r="M638"/>
  <c r="P638" s="1"/>
  <c r="K638"/>
  <c r="N638" s="1"/>
  <c r="U626"/>
  <c r="V626"/>
  <c r="U627"/>
  <c r="V627"/>
  <c r="F641"/>
  <c r="G640"/>
  <c r="M639" l="1"/>
  <c r="P639" s="1"/>
  <c r="K639"/>
  <c r="N639" s="1"/>
  <c r="J640"/>
  <c r="I640"/>
  <c r="Q638"/>
  <c r="R638" s="1"/>
  <c r="F642"/>
  <c r="G641"/>
  <c r="T628"/>
  <c r="Q639" l="1"/>
  <c r="R639" s="1"/>
  <c r="M640"/>
  <c r="P640" s="1"/>
  <c r="K640"/>
  <c r="N640" s="1"/>
  <c r="J641"/>
  <c r="I641"/>
  <c r="U628"/>
  <c r="V628"/>
  <c r="G642"/>
  <c r="F643"/>
  <c r="T630"/>
  <c r="T629"/>
  <c r="Q640" l="1"/>
  <c r="R640" s="1"/>
  <c r="J642"/>
  <c r="I642"/>
  <c r="M641"/>
  <c r="P641" s="1"/>
  <c r="K641"/>
  <c r="N641" s="1"/>
  <c r="U629"/>
  <c r="V629"/>
  <c r="U630"/>
  <c r="V630"/>
  <c r="G643"/>
  <c r="F644"/>
  <c r="M642" l="1"/>
  <c r="P642" s="1"/>
  <c r="K642"/>
  <c r="N642" s="1"/>
  <c r="Q641"/>
  <c r="R641" s="1"/>
  <c r="J643"/>
  <c r="I643"/>
  <c r="G644"/>
  <c r="F645"/>
  <c r="T631"/>
  <c r="Q642" l="1"/>
  <c r="R642" s="1"/>
  <c r="J644"/>
  <c r="I644"/>
  <c r="M643"/>
  <c r="P643" s="1"/>
  <c r="K643"/>
  <c r="N643" s="1"/>
  <c r="U631"/>
  <c r="V631"/>
  <c r="G645"/>
  <c r="F646"/>
  <c r="M644" l="1"/>
  <c r="P644" s="1"/>
  <c r="K644"/>
  <c r="N644" s="1"/>
  <c r="Q643"/>
  <c r="R643" s="1"/>
  <c r="J645"/>
  <c r="I645"/>
  <c r="F647"/>
  <c r="G646"/>
  <c r="T632"/>
  <c r="T633"/>
  <c r="Q644" l="1"/>
  <c r="R644" s="1"/>
  <c r="M645"/>
  <c r="P645" s="1"/>
  <c r="K645"/>
  <c r="N645" s="1"/>
  <c r="J646"/>
  <c r="I646"/>
  <c r="U633"/>
  <c r="V633"/>
  <c r="U632"/>
  <c r="V632"/>
  <c r="G647"/>
  <c r="F648"/>
  <c r="Q645" l="1"/>
  <c r="R645" s="1"/>
  <c r="M646"/>
  <c r="P646" s="1"/>
  <c r="K646"/>
  <c r="N646" s="1"/>
  <c r="J647"/>
  <c r="I647"/>
  <c r="F649"/>
  <c r="G648"/>
  <c r="T634"/>
  <c r="T636"/>
  <c r="Q646" l="1"/>
  <c r="R646" s="1"/>
  <c r="M647"/>
  <c r="P647" s="1"/>
  <c r="K647"/>
  <c r="N647" s="1"/>
  <c r="J648"/>
  <c r="I648"/>
  <c r="U634"/>
  <c r="V634"/>
  <c r="U636"/>
  <c r="V636"/>
  <c r="G649"/>
  <c r="F650"/>
  <c r="T635"/>
  <c r="Q647" l="1"/>
  <c r="R647" s="1"/>
  <c r="M648"/>
  <c r="P648" s="1"/>
  <c r="K648"/>
  <c r="N648" s="1"/>
  <c r="J649"/>
  <c r="I649"/>
  <c r="U635"/>
  <c r="V635"/>
  <c r="F651"/>
  <c r="G650"/>
  <c r="T637"/>
  <c r="T638"/>
  <c r="Q648" l="1"/>
  <c r="R648" s="1"/>
  <c r="J650"/>
  <c r="I650"/>
  <c r="M649"/>
  <c r="P649" s="1"/>
  <c r="K649"/>
  <c r="N649" s="1"/>
  <c r="U637"/>
  <c r="V637"/>
  <c r="U638"/>
  <c r="V638"/>
  <c r="G651"/>
  <c r="F652"/>
  <c r="M650" l="1"/>
  <c r="P650" s="1"/>
  <c r="K650"/>
  <c r="N650" s="1"/>
  <c r="Q649"/>
  <c r="R649" s="1"/>
  <c r="J651"/>
  <c r="I651"/>
  <c r="F653"/>
  <c r="G652"/>
  <c r="Q650" l="1"/>
  <c r="R650" s="1"/>
  <c r="J652"/>
  <c r="I652"/>
  <c r="M651"/>
  <c r="P651" s="1"/>
  <c r="K651"/>
  <c r="N651" s="1"/>
  <c r="F654"/>
  <c r="G653"/>
  <c r="T639"/>
  <c r="T640"/>
  <c r="M652" l="1"/>
  <c r="P652" s="1"/>
  <c r="K652"/>
  <c r="N652" s="1"/>
  <c r="Q651"/>
  <c r="R651" s="1"/>
  <c r="J653"/>
  <c r="I653"/>
  <c r="U639"/>
  <c r="V639"/>
  <c r="U640"/>
  <c r="V640"/>
  <c r="G654"/>
  <c r="F655"/>
  <c r="T641"/>
  <c r="Q652" l="1"/>
  <c r="R652" s="1"/>
  <c r="M653"/>
  <c r="P653" s="1"/>
  <c r="K653"/>
  <c r="N653" s="1"/>
  <c r="J654"/>
  <c r="I654"/>
  <c r="U641"/>
  <c r="V641"/>
  <c r="G655"/>
  <c r="F656"/>
  <c r="T642"/>
  <c r="Q653" l="1"/>
  <c r="R653" s="1"/>
  <c r="M654"/>
  <c r="P654" s="1"/>
  <c r="K654"/>
  <c r="N654" s="1"/>
  <c r="J655"/>
  <c r="I655"/>
  <c r="U642"/>
  <c r="V642"/>
  <c r="G656"/>
  <c r="F657"/>
  <c r="T643"/>
  <c r="J656" l="1"/>
  <c r="I656"/>
  <c r="Q654"/>
  <c r="R654" s="1"/>
  <c r="M655"/>
  <c r="P655" s="1"/>
  <c r="K655"/>
  <c r="N655" s="1"/>
  <c r="U643"/>
  <c r="V643"/>
  <c r="F658"/>
  <c r="G657"/>
  <c r="T644"/>
  <c r="M656" l="1"/>
  <c r="P656" s="1"/>
  <c r="K656"/>
  <c r="N656" s="1"/>
  <c r="J657"/>
  <c r="I657"/>
  <c r="Q655"/>
  <c r="R655" s="1"/>
  <c r="U644"/>
  <c r="V644"/>
  <c r="F659"/>
  <c r="G658"/>
  <c r="T645"/>
  <c r="J658" l="1"/>
  <c r="I658"/>
  <c r="Q656"/>
  <c r="R656" s="1"/>
  <c r="M657"/>
  <c r="P657" s="1"/>
  <c r="K657"/>
  <c r="N657" s="1"/>
  <c r="U645"/>
  <c r="V645"/>
  <c r="G659"/>
  <c r="F660"/>
  <c r="T646"/>
  <c r="T647"/>
  <c r="M658" l="1"/>
  <c r="P658" s="1"/>
  <c r="K658"/>
  <c r="N658" s="1"/>
  <c r="Q657"/>
  <c r="R657" s="1"/>
  <c r="J659"/>
  <c r="I659"/>
  <c r="U646"/>
  <c r="V646"/>
  <c r="U647"/>
  <c r="V647"/>
  <c r="G660"/>
  <c r="F661"/>
  <c r="Q658" l="1"/>
  <c r="R658" s="1"/>
  <c r="J660"/>
  <c r="I660"/>
  <c r="M659"/>
  <c r="P659" s="1"/>
  <c r="K659"/>
  <c r="N659" s="1"/>
  <c r="F662"/>
  <c r="G661"/>
  <c r="T648"/>
  <c r="M660" l="1"/>
  <c r="P660" s="1"/>
  <c r="K660"/>
  <c r="N660" s="1"/>
  <c r="J661"/>
  <c r="I661"/>
  <c r="Q659"/>
  <c r="R659" s="1"/>
  <c r="U648"/>
  <c r="V648"/>
  <c r="G662"/>
  <c r="F663"/>
  <c r="T649"/>
  <c r="T650"/>
  <c r="Q660" l="1"/>
  <c r="R660" s="1"/>
  <c r="M661"/>
  <c r="P661" s="1"/>
  <c r="K661"/>
  <c r="N661" s="1"/>
  <c r="J662"/>
  <c r="I662"/>
  <c r="U650"/>
  <c r="V650"/>
  <c r="U649"/>
  <c r="V649"/>
  <c r="G663"/>
  <c r="F664"/>
  <c r="J663" l="1"/>
  <c r="I663"/>
  <c r="Q661"/>
  <c r="R661" s="1"/>
  <c r="M662"/>
  <c r="P662" s="1"/>
  <c r="K662"/>
  <c r="N662" s="1"/>
  <c r="G664"/>
  <c r="F665"/>
  <c r="T652"/>
  <c r="J664" l="1"/>
  <c r="I664"/>
  <c r="M663"/>
  <c r="P663" s="1"/>
  <c r="K663"/>
  <c r="N663" s="1"/>
  <c r="Q662"/>
  <c r="R662" s="1"/>
  <c r="U652"/>
  <c r="V652"/>
  <c r="F666"/>
  <c r="G665"/>
  <c r="T651"/>
  <c r="M664" l="1"/>
  <c r="P664" s="1"/>
  <c r="K664"/>
  <c r="N664" s="1"/>
  <c r="J665"/>
  <c r="I665"/>
  <c r="Q663"/>
  <c r="R663" s="1"/>
  <c r="U651"/>
  <c r="V651"/>
  <c r="G666"/>
  <c r="F667"/>
  <c r="T653"/>
  <c r="Q664" l="1"/>
  <c r="R664" s="1"/>
  <c r="M665"/>
  <c r="P665" s="1"/>
  <c r="K665"/>
  <c r="N665" s="1"/>
  <c r="J666"/>
  <c r="I666"/>
  <c r="U653"/>
  <c r="V653"/>
  <c r="F668"/>
  <c r="G667"/>
  <c r="T654"/>
  <c r="Q665" l="1"/>
  <c r="R665" s="1"/>
  <c r="M666"/>
  <c r="P666" s="1"/>
  <c r="K666"/>
  <c r="N666" s="1"/>
  <c r="J667"/>
  <c r="I667"/>
  <c r="U654"/>
  <c r="V654"/>
  <c r="G668"/>
  <c r="F669"/>
  <c r="T655"/>
  <c r="Q666" l="1"/>
  <c r="R666" s="1"/>
  <c r="J668"/>
  <c r="I668"/>
  <c r="M667"/>
  <c r="P667" s="1"/>
  <c r="K667"/>
  <c r="N667" s="1"/>
  <c r="U655"/>
  <c r="V655"/>
  <c r="G669"/>
  <c r="F670"/>
  <c r="T657"/>
  <c r="T656"/>
  <c r="M668" l="1"/>
  <c r="P668" s="1"/>
  <c r="K668"/>
  <c r="N668" s="1"/>
  <c r="J669"/>
  <c r="I669"/>
  <c r="Q667"/>
  <c r="R667" s="1"/>
  <c r="U657"/>
  <c r="V657"/>
  <c r="U656"/>
  <c r="V656"/>
  <c r="G670"/>
  <c r="F671"/>
  <c r="Q668" l="1"/>
  <c r="R668" s="1"/>
  <c r="M669"/>
  <c r="P669" s="1"/>
  <c r="K669"/>
  <c r="N669" s="1"/>
  <c r="J670"/>
  <c r="I670"/>
  <c r="G671"/>
  <c r="F672"/>
  <c r="T658"/>
  <c r="T659"/>
  <c r="Q669" l="1"/>
  <c r="R669" s="1"/>
  <c r="J671"/>
  <c r="I671"/>
  <c r="M670"/>
  <c r="P670" s="1"/>
  <c r="K670"/>
  <c r="N670" s="1"/>
  <c r="U659"/>
  <c r="V659"/>
  <c r="U658"/>
  <c r="V658"/>
  <c r="G672"/>
  <c r="F673"/>
  <c r="M671" l="1"/>
  <c r="P671" s="1"/>
  <c r="K671"/>
  <c r="N671" s="1"/>
  <c r="Q670"/>
  <c r="R670" s="1"/>
  <c r="J672"/>
  <c r="I672"/>
  <c r="F674"/>
  <c r="G673"/>
  <c r="T660"/>
  <c r="Q671" l="1"/>
  <c r="R671" s="1"/>
  <c r="M672"/>
  <c r="P672" s="1"/>
  <c r="K672"/>
  <c r="N672" s="1"/>
  <c r="J673"/>
  <c r="I673"/>
  <c r="U660"/>
  <c r="V660"/>
  <c r="F675"/>
  <c r="G674"/>
  <c r="T661"/>
  <c r="J674" l="1"/>
  <c r="I674"/>
  <c r="Q672"/>
  <c r="R672" s="1"/>
  <c r="M673"/>
  <c r="P673" s="1"/>
  <c r="K673"/>
  <c r="N673" s="1"/>
  <c r="U661"/>
  <c r="V661"/>
  <c r="G675"/>
  <c r="F676"/>
  <c r="T662"/>
  <c r="M674" l="1"/>
  <c r="P674" s="1"/>
  <c r="K674"/>
  <c r="N674" s="1"/>
  <c r="Q673"/>
  <c r="R673" s="1"/>
  <c r="J675"/>
  <c r="I675"/>
  <c r="U662"/>
  <c r="V662"/>
  <c r="G676"/>
  <c r="F677"/>
  <c r="T663"/>
  <c r="Q674" l="1"/>
  <c r="R674" s="1"/>
  <c r="J676"/>
  <c r="I676"/>
  <c r="M675"/>
  <c r="P675" s="1"/>
  <c r="K675"/>
  <c r="N675" s="1"/>
  <c r="U663"/>
  <c r="V663"/>
  <c r="G677"/>
  <c r="F678"/>
  <c r="T664"/>
  <c r="M676" l="1"/>
  <c r="P676" s="1"/>
  <c r="K676"/>
  <c r="N676" s="1"/>
  <c r="J677"/>
  <c r="I677"/>
  <c r="Q675"/>
  <c r="R675" s="1"/>
  <c r="U664"/>
  <c r="V664"/>
  <c r="G678"/>
  <c r="F679"/>
  <c r="T666"/>
  <c r="T665"/>
  <c r="Q676" l="1"/>
  <c r="R676" s="1"/>
  <c r="M677"/>
  <c r="P677" s="1"/>
  <c r="K677"/>
  <c r="N677" s="1"/>
  <c r="J678"/>
  <c r="I678"/>
  <c r="U666"/>
  <c r="V666"/>
  <c r="U665"/>
  <c r="V665"/>
  <c r="G679"/>
  <c r="F680"/>
  <c r="Q677" l="1"/>
  <c r="R677" s="1"/>
  <c r="J679"/>
  <c r="I679"/>
  <c r="M678"/>
  <c r="P678" s="1"/>
  <c r="K678"/>
  <c r="N678" s="1"/>
  <c r="F681"/>
  <c r="G680"/>
  <c r="T667"/>
  <c r="M679" l="1"/>
  <c r="P679" s="1"/>
  <c r="K679"/>
  <c r="N679" s="1"/>
  <c r="Q678"/>
  <c r="R678" s="1"/>
  <c r="J680"/>
  <c r="I680"/>
  <c r="U667"/>
  <c r="V667"/>
  <c r="G681"/>
  <c r="F682"/>
  <c r="Q679" l="1"/>
  <c r="R679" s="1"/>
  <c r="M680"/>
  <c r="P680" s="1"/>
  <c r="K680"/>
  <c r="N680" s="1"/>
  <c r="J681"/>
  <c r="I681"/>
  <c r="G682"/>
  <c r="F683"/>
  <c r="T668"/>
  <c r="T669"/>
  <c r="Q680" l="1"/>
  <c r="R680" s="1"/>
  <c r="M681"/>
  <c r="P681" s="1"/>
  <c r="K681"/>
  <c r="N681" s="1"/>
  <c r="J682"/>
  <c r="I682"/>
  <c r="U668"/>
  <c r="V668"/>
  <c r="U669"/>
  <c r="V669"/>
  <c r="G683"/>
  <c r="F684"/>
  <c r="T670"/>
  <c r="Q681" l="1"/>
  <c r="R681" s="1"/>
  <c r="M682"/>
  <c r="P682" s="1"/>
  <c r="K682"/>
  <c r="N682" s="1"/>
  <c r="J683"/>
  <c r="I683"/>
  <c r="U670"/>
  <c r="V670"/>
  <c r="F685"/>
  <c r="G684"/>
  <c r="T671"/>
  <c r="Q682" l="1"/>
  <c r="R682" s="1"/>
  <c r="M683"/>
  <c r="P683" s="1"/>
  <c r="K683"/>
  <c r="N683" s="1"/>
  <c r="J684"/>
  <c r="I684"/>
  <c r="U671"/>
  <c r="V671"/>
  <c r="F686"/>
  <c r="G685"/>
  <c r="T672"/>
  <c r="Q683" l="1"/>
  <c r="R683" s="1"/>
  <c r="J685"/>
  <c r="I685"/>
  <c r="M684"/>
  <c r="P684" s="1"/>
  <c r="K684"/>
  <c r="N684" s="1"/>
  <c r="U672"/>
  <c r="V672"/>
  <c r="F687"/>
  <c r="G686"/>
  <c r="T673"/>
  <c r="J686" l="1"/>
  <c r="I686"/>
  <c r="M685"/>
  <c r="P685" s="1"/>
  <c r="K685"/>
  <c r="N685" s="1"/>
  <c r="Q684"/>
  <c r="R684" s="1"/>
  <c r="U673"/>
  <c r="V673"/>
  <c r="G687"/>
  <c r="F688"/>
  <c r="T674"/>
  <c r="M686" l="1"/>
  <c r="P686" s="1"/>
  <c r="K686"/>
  <c r="N686" s="1"/>
  <c r="Q685"/>
  <c r="R685" s="1"/>
  <c r="J687"/>
  <c r="I687"/>
  <c r="U674"/>
  <c r="V674"/>
  <c r="G688"/>
  <c r="F689"/>
  <c r="T675"/>
  <c r="Q686" l="1"/>
  <c r="R686" s="1"/>
  <c r="M687"/>
  <c r="P687" s="1"/>
  <c r="K687"/>
  <c r="N687" s="1"/>
  <c r="J688"/>
  <c r="I688"/>
  <c r="U675"/>
  <c r="V675"/>
  <c r="G689"/>
  <c r="F690"/>
  <c r="T676"/>
  <c r="Q687" l="1"/>
  <c r="R687" s="1"/>
  <c r="J689"/>
  <c r="I689"/>
  <c r="M688"/>
  <c r="P688" s="1"/>
  <c r="K688"/>
  <c r="N688" s="1"/>
  <c r="U676"/>
  <c r="V676"/>
  <c r="F691"/>
  <c r="G690"/>
  <c r="T677"/>
  <c r="M689" l="1"/>
  <c r="P689" s="1"/>
  <c r="K689"/>
  <c r="N689" s="1"/>
  <c r="Q688"/>
  <c r="R688" s="1"/>
  <c r="J690"/>
  <c r="I690"/>
  <c r="U677"/>
  <c r="V677"/>
  <c r="G691"/>
  <c r="F692"/>
  <c r="T678"/>
  <c r="Q689" l="1"/>
  <c r="R689" s="1"/>
  <c r="M690"/>
  <c r="P690" s="1"/>
  <c r="K690"/>
  <c r="N690" s="1"/>
  <c r="J691"/>
  <c r="I691"/>
  <c r="U678"/>
  <c r="V678"/>
  <c r="G692"/>
  <c r="F693"/>
  <c r="T679"/>
  <c r="Q690" l="1"/>
  <c r="R690" s="1"/>
  <c r="M691"/>
  <c r="P691" s="1"/>
  <c r="K691"/>
  <c r="N691" s="1"/>
  <c r="J692"/>
  <c r="I692"/>
  <c r="U679"/>
  <c r="V679"/>
  <c r="G693"/>
  <c r="F694"/>
  <c r="T680"/>
  <c r="Q691" l="1"/>
  <c r="R691" s="1"/>
  <c r="M692"/>
  <c r="P692" s="1"/>
  <c r="K692"/>
  <c r="N692" s="1"/>
  <c r="J693"/>
  <c r="I693"/>
  <c r="U680"/>
  <c r="V680"/>
  <c r="G694"/>
  <c r="F695"/>
  <c r="T681"/>
  <c r="Q692" l="1"/>
  <c r="R692" s="1"/>
  <c r="M693"/>
  <c r="P693" s="1"/>
  <c r="K693"/>
  <c r="N693" s="1"/>
  <c r="J694"/>
  <c r="I694"/>
  <c r="U681"/>
  <c r="V681"/>
  <c r="F696"/>
  <c r="G695"/>
  <c r="T682"/>
  <c r="J695" l="1"/>
  <c r="I695"/>
  <c r="Q693"/>
  <c r="R693" s="1"/>
  <c r="M694"/>
  <c r="P694" s="1"/>
  <c r="K694"/>
  <c r="N694" s="1"/>
  <c r="U682"/>
  <c r="V682"/>
  <c r="F697"/>
  <c r="G696"/>
  <c r="T683"/>
  <c r="M695" l="1"/>
  <c r="P695" s="1"/>
  <c r="K695"/>
  <c r="N695" s="1"/>
  <c r="J696"/>
  <c r="I696"/>
  <c r="Q694"/>
  <c r="R694" s="1"/>
  <c r="U683"/>
  <c r="V683"/>
  <c r="F698"/>
  <c r="G697"/>
  <c r="T684"/>
  <c r="J697" l="1"/>
  <c r="I697"/>
  <c r="Q695"/>
  <c r="R695" s="1"/>
  <c r="M696"/>
  <c r="P696" s="1"/>
  <c r="K696"/>
  <c r="N696" s="1"/>
  <c r="U684"/>
  <c r="V684"/>
  <c r="F699"/>
  <c r="G698"/>
  <c r="T685"/>
  <c r="J698" l="1"/>
  <c r="I698"/>
  <c r="M697"/>
  <c r="P697" s="1"/>
  <c r="K697"/>
  <c r="N697" s="1"/>
  <c r="Q696"/>
  <c r="R696" s="1"/>
  <c r="U685"/>
  <c r="V685"/>
  <c r="F700"/>
  <c r="G699"/>
  <c r="T687"/>
  <c r="T686"/>
  <c r="M698" l="1"/>
  <c r="P698" s="1"/>
  <c r="K698"/>
  <c r="N698" s="1"/>
  <c r="Q697"/>
  <c r="R697" s="1"/>
  <c r="J699"/>
  <c r="I699"/>
  <c r="U687"/>
  <c r="V687"/>
  <c r="U686"/>
  <c r="V686"/>
  <c r="G700"/>
  <c r="T688"/>
  <c r="Q698" l="1"/>
  <c r="R698" s="1"/>
  <c r="J700"/>
  <c r="I700"/>
  <c r="M699"/>
  <c r="P699" s="1"/>
  <c r="K699"/>
  <c r="N699" s="1"/>
  <c r="U688"/>
  <c r="V688"/>
  <c r="M700" l="1"/>
  <c r="P700" s="1"/>
  <c r="K700"/>
  <c r="N700" s="1"/>
  <c r="Q699"/>
  <c r="R699" s="1"/>
  <c r="T689"/>
  <c r="Q700" l="1"/>
  <c r="R700" s="1"/>
  <c r="U689"/>
  <c r="V689"/>
  <c r="T690"/>
  <c r="U690" l="1"/>
  <c r="V690"/>
  <c r="T691"/>
  <c r="T692"/>
  <c r="U692" l="1"/>
  <c r="V692"/>
  <c r="U691"/>
  <c r="V691"/>
  <c r="T693" l="1"/>
  <c r="U693" l="1"/>
  <c r="V693"/>
  <c r="T695"/>
  <c r="T694"/>
  <c r="U695" l="1"/>
  <c r="V695"/>
  <c r="U694"/>
  <c r="V694"/>
  <c r="T696" l="1"/>
  <c r="U696" l="1"/>
  <c r="V696"/>
  <c r="T697"/>
  <c r="U697" l="1"/>
  <c r="V697"/>
  <c r="T698"/>
  <c r="U698" l="1"/>
  <c r="V698"/>
  <c r="T699"/>
  <c r="U699" l="1"/>
  <c r="V699"/>
  <c r="T700"/>
  <c r="U700" l="1"/>
  <c r="V700"/>
</calcChain>
</file>

<file path=xl/sharedStrings.xml><?xml version="1.0" encoding="utf-8"?>
<sst xmlns="http://schemas.openxmlformats.org/spreadsheetml/2006/main" count="1470" uniqueCount="53">
  <si>
    <t>mA</t>
  </si>
  <si>
    <t>E =</t>
  </si>
  <si>
    <t>W</t>
  </si>
  <si>
    <t>Vrms</t>
  </si>
  <si>
    <t>P =</t>
  </si>
  <si>
    <t>pF</t>
  </si>
  <si>
    <t>uH</t>
  </si>
  <si>
    <t>kHz</t>
  </si>
  <si>
    <t>f</t>
  </si>
  <si>
    <t>fres</t>
  </si>
  <si>
    <t>KHz</t>
  </si>
  <si>
    <t>uW</t>
  </si>
  <si>
    <t>Q =</t>
  </si>
  <si>
    <t>Coupled Circuit Analysis</t>
  </si>
  <si>
    <t>k =</t>
  </si>
  <si>
    <t>L1 =</t>
  </si>
  <si>
    <t>R1 =</t>
  </si>
  <si>
    <t>L2 =</t>
  </si>
  <si>
    <t>F</t>
  </si>
  <si>
    <t>H</t>
  </si>
  <si>
    <t>Hz</t>
  </si>
  <si>
    <t>j</t>
  </si>
  <si>
    <t>frequency</t>
  </si>
  <si>
    <t>Ca =</t>
  </si>
  <si>
    <t>Cb =</t>
  </si>
  <si>
    <t>Z'</t>
  </si>
  <si>
    <t>Ip</t>
  </si>
  <si>
    <t xml:space="preserve"> </t>
  </si>
  <si>
    <t>R2 =</t>
  </si>
  <si>
    <t>2pi * f * L / R</t>
  </si>
  <si>
    <t xml:space="preserve">Rp / 2pi * f * L </t>
  </si>
  <si>
    <t>Primary</t>
  </si>
  <si>
    <r>
      <rPr>
        <sz val="10"/>
        <color theme="1"/>
        <rFont val="Calibri"/>
        <family val="2"/>
        <scheme val="minor"/>
      </rPr>
      <t>R</t>
    </r>
    <r>
      <rPr>
        <sz val="10"/>
        <color theme="1"/>
        <rFont val="Symbol"/>
        <family val="1"/>
        <charset val="2"/>
      </rPr>
      <t>W</t>
    </r>
  </si>
  <si>
    <r>
      <rPr>
        <sz val="10"/>
        <color theme="1"/>
        <rFont val="Calibri"/>
        <family val="2"/>
        <scheme val="minor"/>
      </rPr>
      <t>X</t>
    </r>
    <r>
      <rPr>
        <sz val="10"/>
        <color theme="1"/>
        <rFont val="Symbol"/>
        <family val="1"/>
        <charset val="2"/>
      </rPr>
      <t>W</t>
    </r>
  </si>
  <si>
    <t>mag</t>
  </si>
  <si>
    <t>M = k * sqrt(L1*L2)</t>
  </si>
  <si>
    <t>Coupled</t>
  </si>
  <si>
    <t>Secondary</t>
  </si>
  <si>
    <t>M =</t>
  </si>
  <si>
    <t>Ze</t>
  </si>
  <si>
    <t>phase</t>
  </si>
  <si>
    <t>2pi =</t>
  </si>
  <si>
    <t>Edit cells in RED only</t>
  </si>
  <si>
    <t>step</t>
  </si>
  <si>
    <t xml:space="preserve">Rres / 2pi * f * L </t>
  </si>
  <si>
    <t>mV</t>
  </si>
  <si>
    <t>Ze =</t>
  </si>
  <si>
    <t>(wM)^2</t>
  </si>
  <si>
    <t>Xs</t>
  </si>
  <si>
    <t>Rcoupl</t>
  </si>
  <si>
    <t>Xcoupl</t>
  </si>
  <si>
    <t>V(L1)</t>
  </si>
  <si>
    <t>Es</t>
  </si>
</sst>
</file>

<file path=xl/styles.xml><?xml version="1.0" encoding="utf-8"?>
<styleSheet xmlns="http://schemas.openxmlformats.org/spreadsheetml/2006/main">
  <numFmts count="3">
    <numFmt numFmtId="165" formatCode="0.000"/>
    <numFmt numFmtId="166" formatCode="0.0"/>
    <numFmt numFmtId="167" formatCode="0.0000000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name val="Arial"/>
      <family val="2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2" fontId="5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166" fontId="4" fillId="0" borderId="0" xfId="0" applyNumberFormat="1" applyFont="1"/>
    <xf numFmtId="1" fontId="9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16" fillId="0" borderId="0" xfId="0" applyFont="1"/>
    <xf numFmtId="0" fontId="16" fillId="0" borderId="1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166" fontId="9" fillId="0" borderId="0" xfId="0" applyNumberFormat="1" applyFont="1"/>
    <xf numFmtId="0" fontId="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1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1" fillId="0" borderId="11" xfId="0" applyFont="1" applyBorder="1"/>
    <xf numFmtId="1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9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165" fontId="16" fillId="0" borderId="0" xfId="0" applyNumberFormat="1" applyFont="1" applyAlignment="1">
      <alignment horizontal="right"/>
    </xf>
    <xf numFmtId="0" fontId="1" fillId="0" borderId="0" xfId="0" applyFont="1" applyFill="1" applyBorder="1" applyAlignment="1"/>
    <xf numFmtId="0" fontId="11" fillId="0" borderId="0" xfId="0" applyFont="1" applyBorder="1"/>
    <xf numFmtId="0" fontId="5" fillId="0" borderId="0" xfId="0" applyFont="1" applyBorder="1"/>
    <xf numFmtId="0" fontId="16" fillId="0" borderId="0" xfId="0" applyFont="1" applyBorder="1"/>
    <xf numFmtId="0" fontId="1" fillId="0" borderId="4" xfId="0" applyFont="1" applyBorder="1"/>
    <xf numFmtId="0" fontId="8" fillId="0" borderId="9" xfId="0" applyFont="1" applyBorder="1" applyAlignment="1"/>
    <xf numFmtId="0" fontId="15" fillId="0" borderId="9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6" fontId="4" fillId="0" borderId="0" xfId="0" applyNumberFormat="1" applyFont="1" applyAlignment="1">
      <alignment horizontal="right"/>
    </xf>
    <xf numFmtId="0" fontId="1" fillId="0" borderId="9" xfId="0" applyFont="1" applyBorder="1"/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2" fontId="16" fillId="0" borderId="0" xfId="0" applyNumberFormat="1" applyFont="1"/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Coupled Circuits</a:t>
            </a:r>
          </a:p>
        </c:rich>
      </c:tx>
      <c:layout/>
    </c:title>
    <c:plotArea>
      <c:layout/>
      <c:scatterChart>
        <c:scatterStyle val="lineMarker"/>
        <c:ser>
          <c:idx val="2"/>
          <c:order val="1"/>
          <c:tx>
            <c:strRef>
              <c:f>Coupled!$V$3</c:f>
              <c:strCache>
                <c:ptCount val="1"/>
                <c:pt idx="0">
                  <c:v>Es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FFC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Coupled!$F$6:$F$700</c:f>
              <c:numCache>
                <c:formatCode>General</c:formatCode>
                <c:ptCount val="695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  <c:pt idx="221">
                  <c:v>942</c:v>
                </c:pt>
                <c:pt idx="222">
                  <c:v>944</c:v>
                </c:pt>
                <c:pt idx="223">
                  <c:v>946</c:v>
                </c:pt>
                <c:pt idx="224">
                  <c:v>948</c:v>
                </c:pt>
                <c:pt idx="225">
                  <c:v>950</c:v>
                </c:pt>
                <c:pt idx="226">
                  <c:v>952</c:v>
                </c:pt>
                <c:pt idx="227">
                  <c:v>954</c:v>
                </c:pt>
                <c:pt idx="228">
                  <c:v>956</c:v>
                </c:pt>
                <c:pt idx="229">
                  <c:v>958</c:v>
                </c:pt>
                <c:pt idx="230">
                  <c:v>960</c:v>
                </c:pt>
                <c:pt idx="231">
                  <c:v>962</c:v>
                </c:pt>
                <c:pt idx="232">
                  <c:v>964</c:v>
                </c:pt>
                <c:pt idx="233">
                  <c:v>966</c:v>
                </c:pt>
                <c:pt idx="234">
                  <c:v>968</c:v>
                </c:pt>
                <c:pt idx="235">
                  <c:v>970</c:v>
                </c:pt>
                <c:pt idx="236">
                  <c:v>972</c:v>
                </c:pt>
                <c:pt idx="237">
                  <c:v>974</c:v>
                </c:pt>
                <c:pt idx="238">
                  <c:v>976</c:v>
                </c:pt>
                <c:pt idx="239">
                  <c:v>978</c:v>
                </c:pt>
                <c:pt idx="240">
                  <c:v>980</c:v>
                </c:pt>
                <c:pt idx="241">
                  <c:v>982</c:v>
                </c:pt>
                <c:pt idx="242">
                  <c:v>984</c:v>
                </c:pt>
                <c:pt idx="243">
                  <c:v>986</c:v>
                </c:pt>
                <c:pt idx="244">
                  <c:v>988</c:v>
                </c:pt>
                <c:pt idx="245">
                  <c:v>990</c:v>
                </c:pt>
                <c:pt idx="246">
                  <c:v>992</c:v>
                </c:pt>
                <c:pt idx="247">
                  <c:v>994</c:v>
                </c:pt>
                <c:pt idx="248">
                  <c:v>996</c:v>
                </c:pt>
                <c:pt idx="249">
                  <c:v>998</c:v>
                </c:pt>
                <c:pt idx="250">
                  <c:v>1000</c:v>
                </c:pt>
                <c:pt idx="251">
                  <c:v>1002</c:v>
                </c:pt>
                <c:pt idx="252">
                  <c:v>1004</c:v>
                </c:pt>
                <c:pt idx="253">
                  <c:v>1006</c:v>
                </c:pt>
                <c:pt idx="254">
                  <c:v>1008</c:v>
                </c:pt>
                <c:pt idx="255">
                  <c:v>1010</c:v>
                </c:pt>
                <c:pt idx="256">
                  <c:v>1012</c:v>
                </c:pt>
                <c:pt idx="257">
                  <c:v>1014</c:v>
                </c:pt>
                <c:pt idx="258">
                  <c:v>1016</c:v>
                </c:pt>
                <c:pt idx="259">
                  <c:v>1018</c:v>
                </c:pt>
                <c:pt idx="260">
                  <c:v>1020</c:v>
                </c:pt>
                <c:pt idx="261">
                  <c:v>1022</c:v>
                </c:pt>
                <c:pt idx="262">
                  <c:v>1024</c:v>
                </c:pt>
                <c:pt idx="263">
                  <c:v>1026</c:v>
                </c:pt>
                <c:pt idx="264">
                  <c:v>1028</c:v>
                </c:pt>
                <c:pt idx="265">
                  <c:v>1030</c:v>
                </c:pt>
                <c:pt idx="266">
                  <c:v>1032</c:v>
                </c:pt>
                <c:pt idx="267">
                  <c:v>1034</c:v>
                </c:pt>
                <c:pt idx="268">
                  <c:v>1036</c:v>
                </c:pt>
                <c:pt idx="269">
                  <c:v>1038</c:v>
                </c:pt>
                <c:pt idx="270">
                  <c:v>1040</c:v>
                </c:pt>
                <c:pt idx="271">
                  <c:v>1042</c:v>
                </c:pt>
                <c:pt idx="272">
                  <c:v>1044</c:v>
                </c:pt>
                <c:pt idx="273">
                  <c:v>1046</c:v>
                </c:pt>
                <c:pt idx="274">
                  <c:v>1048</c:v>
                </c:pt>
                <c:pt idx="275">
                  <c:v>1050</c:v>
                </c:pt>
                <c:pt idx="276">
                  <c:v>1052</c:v>
                </c:pt>
                <c:pt idx="277">
                  <c:v>1054</c:v>
                </c:pt>
                <c:pt idx="278">
                  <c:v>1056</c:v>
                </c:pt>
                <c:pt idx="279">
                  <c:v>1058</c:v>
                </c:pt>
                <c:pt idx="280">
                  <c:v>1060</c:v>
                </c:pt>
                <c:pt idx="281">
                  <c:v>1062</c:v>
                </c:pt>
                <c:pt idx="282">
                  <c:v>1064</c:v>
                </c:pt>
                <c:pt idx="283">
                  <c:v>1066</c:v>
                </c:pt>
                <c:pt idx="284">
                  <c:v>1068</c:v>
                </c:pt>
                <c:pt idx="285">
                  <c:v>1070</c:v>
                </c:pt>
                <c:pt idx="286">
                  <c:v>1072</c:v>
                </c:pt>
                <c:pt idx="287">
                  <c:v>1074</c:v>
                </c:pt>
                <c:pt idx="288">
                  <c:v>1076</c:v>
                </c:pt>
                <c:pt idx="289">
                  <c:v>1078</c:v>
                </c:pt>
                <c:pt idx="290">
                  <c:v>1080</c:v>
                </c:pt>
                <c:pt idx="291">
                  <c:v>1082</c:v>
                </c:pt>
                <c:pt idx="292">
                  <c:v>1084</c:v>
                </c:pt>
                <c:pt idx="293">
                  <c:v>1086</c:v>
                </c:pt>
                <c:pt idx="294">
                  <c:v>1088</c:v>
                </c:pt>
                <c:pt idx="295">
                  <c:v>1090</c:v>
                </c:pt>
                <c:pt idx="296">
                  <c:v>1092</c:v>
                </c:pt>
                <c:pt idx="297">
                  <c:v>1094</c:v>
                </c:pt>
                <c:pt idx="298">
                  <c:v>1096</c:v>
                </c:pt>
                <c:pt idx="299">
                  <c:v>1098</c:v>
                </c:pt>
                <c:pt idx="300">
                  <c:v>1100</c:v>
                </c:pt>
                <c:pt idx="301">
                  <c:v>1102</c:v>
                </c:pt>
                <c:pt idx="302">
                  <c:v>1104</c:v>
                </c:pt>
                <c:pt idx="303">
                  <c:v>1106</c:v>
                </c:pt>
                <c:pt idx="304">
                  <c:v>1108</c:v>
                </c:pt>
                <c:pt idx="305">
                  <c:v>1110</c:v>
                </c:pt>
                <c:pt idx="306">
                  <c:v>1112</c:v>
                </c:pt>
                <c:pt idx="307">
                  <c:v>1114</c:v>
                </c:pt>
                <c:pt idx="308">
                  <c:v>1116</c:v>
                </c:pt>
                <c:pt idx="309">
                  <c:v>1118</c:v>
                </c:pt>
                <c:pt idx="310">
                  <c:v>1120</c:v>
                </c:pt>
                <c:pt idx="311">
                  <c:v>1122</c:v>
                </c:pt>
                <c:pt idx="312">
                  <c:v>1124</c:v>
                </c:pt>
                <c:pt idx="313">
                  <c:v>1126</c:v>
                </c:pt>
                <c:pt idx="314">
                  <c:v>1128</c:v>
                </c:pt>
                <c:pt idx="315">
                  <c:v>1130</c:v>
                </c:pt>
                <c:pt idx="316">
                  <c:v>1132</c:v>
                </c:pt>
                <c:pt idx="317">
                  <c:v>1134</c:v>
                </c:pt>
                <c:pt idx="318">
                  <c:v>1136</c:v>
                </c:pt>
                <c:pt idx="319">
                  <c:v>1138</c:v>
                </c:pt>
                <c:pt idx="320">
                  <c:v>1140</c:v>
                </c:pt>
                <c:pt idx="321">
                  <c:v>1142</c:v>
                </c:pt>
                <c:pt idx="322">
                  <c:v>1144</c:v>
                </c:pt>
                <c:pt idx="323">
                  <c:v>1146</c:v>
                </c:pt>
                <c:pt idx="324">
                  <c:v>1148</c:v>
                </c:pt>
                <c:pt idx="325">
                  <c:v>1150</c:v>
                </c:pt>
                <c:pt idx="326">
                  <c:v>1152</c:v>
                </c:pt>
                <c:pt idx="327">
                  <c:v>1154</c:v>
                </c:pt>
                <c:pt idx="328">
                  <c:v>1156</c:v>
                </c:pt>
                <c:pt idx="329">
                  <c:v>1158</c:v>
                </c:pt>
                <c:pt idx="330">
                  <c:v>1160</c:v>
                </c:pt>
                <c:pt idx="331">
                  <c:v>1162</c:v>
                </c:pt>
                <c:pt idx="332">
                  <c:v>1164</c:v>
                </c:pt>
                <c:pt idx="333">
                  <c:v>1166</c:v>
                </c:pt>
                <c:pt idx="334">
                  <c:v>1168</c:v>
                </c:pt>
                <c:pt idx="335">
                  <c:v>1170</c:v>
                </c:pt>
                <c:pt idx="336">
                  <c:v>1172</c:v>
                </c:pt>
                <c:pt idx="337">
                  <c:v>1174</c:v>
                </c:pt>
                <c:pt idx="338">
                  <c:v>1176</c:v>
                </c:pt>
                <c:pt idx="339">
                  <c:v>1178</c:v>
                </c:pt>
                <c:pt idx="340">
                  <c:v>1180</c:v>
                </c:pt>
                <c:pt idx="341">
                  <c:v>1182</c:v>
                </c:pt>
                <c:pt idx="342">
                  <c:v>1184</c:v>
                </c:pt>
                <c:pt idx="343">
                  <c:v>1186</c:v>
                </c:pt>
                <c:pt idx="344">
                  <c:v>1188</c:v>
                </c:pt>
                <c:pt idx="345">
                  <c:v>1190</c:v>
                </c:pt>
                <c:pt idx="346">
                  <c:v>1192</c:v>
                </c:pt>
                <c:pt idx="347">
                  <c:v>1194</c:v>
                </c:pt>
                <c:pt idx="348">
                  <c:v>1196</c:v>
                </c:pt>
                <c:pt idx="349">
                  <c:v>1198</c:v>
                </c:pt>
                <c:pt idx="350">
                  <c:v>1200</c:v>
                </c:pt>
                <c:pt idx="351">
                  <c:v>1202</c:v>
                </c:pt>
                <c:pt idx="352">
                  <c:v>1204</c:v>
                </c:pt>
                <c:pt idx="353">
                  <c:v>1206</c:v>
                </c:pt>
                <c:pt idx="354">
                  <c:v>1208</c:v>
                </c:pt>
                <c:pt idx="355">
                  <c:v>1210</c:v>
                </c:pt>
                <c:pt idx="356">
                  <c:v>1212</c:v>
                </c:pt>
                <c:pt idx="357">
                  <c:v>1214</c:v>
                </c:pt>
                <c:pt idx="358">
                  <c:v>1216</c:v>
                </c:pt>
                <c:pt idx="359">
                  <c:v>1218</c:v>
                </c:pt>
                <c:pt idx="360">
                  <c:v>1220</c:v>
                </c:pt>
                <c:pt idx="361">
                  <c:v>1222</c:v>
                </c:pt>
                <c:pt idx="362">
                  <c:v>1224</c:v>
                </c:pt>
                <c:pt idx="363">
                  <c:v>1226</c:v>
                </c:pt>
                <c:pt idx="364">
                  <c:v>1228</c:v>
                </c:pt>
                <c:pt idx="365">
                  <c:v>1230</c:v>
                </c:pt>
                <c:pt idx="366">
                  <c:v>1232</c:v>
                </c:pt>
                <c:pt idx="367">
                  <c:v>1234</c:v>
                </c:pt>
                <c:pt idx="368">
                  <c:v>1236</c:v>
                </c:pt>
                <c:pt idx="369">
                  <c:v>1238</c:v>
                </c:pt>
                <c:pt idx="370">
                  <c:v>1240</c:v>
                </c:pt>
                <c:pt idx="371">
                  <c:v>1242</c:v>
                </c:pt>
                <c:pt idx="372">
                  <c:v>1244</c:v>
                </c:pt>
                <c:pt idx="373">
                  <c:v>1246</c:v>
                </c:pt>
                <c:pt idx="374">
                  <c:v>1248</c:v>
                </c:pt>
                <c:pt idx="375">
                  <c:v>1250</c:v>
                </c:pt>
                <c:pt idx="376">
                  <c:v>1252</c:v>
                </c:pt>
                <c:pt idx="377">
                  <c:v>1254</c:v>
                </c:pt>
                <c:pt idx="378">
                  <c:v>1256</c:v>
                </c:pt>
                <c:pt idx="379">
                  <c:v>1258</c:v>
                </c:pt>
                <c:pt idx="380">
                  <c:v>1260</c:v>
                </c:pt>
                <c:pt idx="381">
                  <c:v>1262</c:v>
                </c:pt>
                <c:pt idx="382">
                  <c:v>1264</c:v>
                </c:pt>
                <c:pt idx="383">
                  <c:v>1266</c:v>
                </c:pt>
                <c:pt idx="384">
                  <c:v>1268</c:v>
                </c:pt>
                <c:pt idx="385">
                  <c:v>1270</c:v>
                </c:pt>
                <c:pt idx="386">
                  <c:v>1272</c:v>
                </c:pt>
                <c:pt idx="387">
                  <c:v>1274</c:v>
                </c:pt>
                <c:pt idx="388">
                  <c:v>1276</c:v>
                </c:pt>
                <c:pt idx="389">
                  <c:v>1278</c:v>
                </c:pt>
                <c:pt idx="390">
                  <c:v>1280</c:v>
                </c:pt>
                <c:pt idx="391">
                  <c:v>1282</c:v>
                </c:pt>
                <c:pt idx="392">
                  <c:v>1284</c:v>
                </c:pt>
                <c:pt idx="393">
                  <c:v>1286</c:v>
                </c:pt>
                <c:pt idx="394">
                  <c:v>1288</c:v>
                </c:pt>
                <c:pt idx="395">
                  <c:v>1290</c:v>
                </c:pt>
                <c:pt idx="396">
                  <c:v>1292</c:v>
                </c:pt>
                <c:pt idx="397">
                  <c:v>1294</c:v>
                </c:pt>
                <c:pt idx="398">
                  <c:v>1296</c:v>
                </c:pt>
                <c:pt idx="399">
                  <c:v>1298</c:v>
                </c:pt>
                <c:pt idx="400">
                  <c:v>1300</c:v>
                </c:pt>
                <c:pt idx="401">
                  <c:v>1302</c:v>
                </c:pt>
                <c:pt idx="402">
                  <c:v>1304</c:v>
                </c:pt>
                <c:pt idx="403">
                  <c:v>1306</c:v>
                </c:pt>
                <c:pt idx="404">
                  <c:v>1308</c:v>
                </c:pt>
                <c:pt idx="405">
                  <c:v>1310</c:v>
                </c:pt>
                <c:pt idx="406">
                  <c:v>1312</c:v>
                </c:pt>
                <c:pt idx="407">
                  <c:v>1314</c:v>
                </c:pt>
                <c:pt idx="408">
                  <c:v>1316</c:v>
                </c:pt>
                <c:pt idx="409">
                  <c:v>1318</c:v>
                </c:pt>
                <c:pt idx="410">
                  <c:v>1320</c:v>
                </c:pt>
                <c:pt idx="411">
                  <c:v>1322</c:v>
                </c:pt>
                <c:pt idx="412">
                  <c:v>1324</c:v>
                </c:pt>
                <c:pt idx="413">
                  <c:v>1326</c:v>
                </c:pt>
                <c:pt idx="414">
                  <c:v>1328</c:v>
                </c:pt>
                <c:pt idx="415">
                  <c:v>1330</c:v>
                </c:pt>
                <c:pt idx="416">
                  <c:v>1332</c:v>
                </c:pt>
                <c:pt idx="417">
                  <c:v>1334</c:v>
                </c:pt>
                <c:pt idx="418">
                  <c:v>1336</c:v>
                </c:pt>
                <c:pt idx="419">
                  <c:v>1338</c:v>
                </c:pt>
                <c:pt idx="420">
                  <c:v>1340</c:v>
                </c:pt>
                <c:pt idx="421">
                  <c:v>1342</c:v>
                </c:pt>
                <c:pt idx="422">
                  <c:v>1344</c:v>
                </c:pt>
                <c:pt idx="423">
                  <c:v>1346</c:v>
                </c:pt>
                <c:pt idx="424">
                  <c:v>1348</c:v>
                </c:pt>
                <c:pt idx="425">
                  <c:v>1350</c:v>
                </c:pt>
                <c:pt idx="426">
                  <c:v>1352</c:v>
                </c:pt>
                <c:pt idx="427">
                  <c:v>1354</c:v>
                </c:pt>
                <c:pt idx="428">
                  <c:v>1356</c:v>
                </c:pt>
                <c:pt idx="429">
                  <c:v>1358</c:v>
                </c:pt>
                <c:pt idx="430">
                  <c:v>1360</c:v>
                </c:pt>
                <c:pt idx="431">
                  <c:v>1362</c:v>
                </c:pt>
                <c:pt idx="432">
                  <c:v>1364</c:v>
                </c:pt>
                <c:pt idx="433">
                  <c:v>1366</c:v>
                </c:pt>
                <c:pt idx="434">
                  <c:v>1368</c:v>
                </c:pt>
                <c:pt idx="435">
                  <c:v>1370</c:v>
                </c:pt>
                <c:pt idx="436">
                  <c:v>1372</c:v>
                </c:pt>
                <c:pt idx="437">
                  <c:v>1374</c:v>
                </c:pt>
                <c:pt idx="438">
                  <c:v>1376</c:v>
                </c:pt>
                <c:pt idx="439">
                  <c:v>1378</c:v>
                </c:pt>
                <c:pt idx="440">
                  <c:v>1380</c:v>
                </c:pt>
                <c:pt idx="441">
                  <c:v>1382</c:v>
                </c:pt>
                <c:pt idx="442">
                  <c:v>1384</c:v>
                </c:pt>
                <c:pt idx="443">
                  <c:v>1386</c:v>
                </c:pt>
                <c:pt idx="444">
                  <c:v>1388</c:v>
                </c:pt>
                <c:pt idx="445">
                  <c:v>1390</c:v>
                </c:pt>
                <c:pt idx="446">
                  <c:v>1392</c:v>
                </c:pt>
                <c:pt idx="447">
                  <c:v>1394</c:v>
                </c:pt>
                <c:pt idx="448">
                  <c:v>1396</c:v>
                </c:pt>
                <c:pt idx="449">
                  <c:v>1398</c:v>
                </c:pt>
                <c:pt idx="450">
                  <c:v>1400</c:v>
                </c:pt>
                <c:pt idx="451">
                  <c:v>1402</c:v>
                </c:pt>
                <c:pt idx="452">
                  <c:v>1404</c:v>
                </c:pt>
                <c:pt idx="453">
                  <c:v>1406</c:v>
                </c:pt>
                <c:pt idx="454">
                  <c:v>1408</c:v>
                </c:pt>
                <c:pt idx="455">
                  <c:v>1410</c:v>
                </c:pt>
                <c:pt idx="456">
                  <c:v>1412</c:v>
                </c:pt>
                <c:pt idx="457">
                  <c:v>1414</c:v>
                </c:pt>
                <c:pt idx="458">
                  <c:v>1416</c:v>
                </c:pt>
                <c:pt idx="459">
                  <c:v>1418</c:v>
                </c:pt>
                <c:pt idx="460">
                  <c:v>1420</c:v>
                </c:pt>
                <c:pt idx="461">
                  <c:v>1422</c:v>
                </c:pt>
                <c:pt idx="462">
                  <c:v>1424</c:v>
                </c:pt>
                <c:pt idx="463">
                  <c:v>1426</c:v>
                </c:pt>
                <c:pt idx="464">
                  <c:v>1428</c:v>
                </c:pt>
                <c:pt idx="465">
                  <c:v>1430</c:v>
                </c:pt>
                <c:pt idx="466">
                  <c:v>1432</c:v>
                </c:pt>
                <c:pt idx="467">
                  <c:v>1434</c:v>
                </c:pt>
                <c:pt idx="468">
                  <c:v>1436</c:v>
                </c:pt>
                <c:pt idx="469">
                  <c:v>1438</c:v>
                </c:pt>
                <c:pt idx="470">
                  <c:v>1440</c:v>
                </c:pt>
                <c:pt idx="471">
                  <c:v>1442</c:v>
                </c:pt>
                <c:pt idx="472">
                  <c:v>1444</c:v>
                </c:pt>
                <c:pt idx="473">
                  <c:v>1446</c:v>
                </c:pt>
                <c:pt idx="474">
                  <c:v>1448</c:v>
                </c:pt>
                <c:pt idx="475">
                  <c:v>1450</c:v>
                </c:pt>
                <c:pt idx="476">
                  <c:v>1452</c:v>
                </c:pt>
                <c:pt idx="477">
                  <c:v>1454</c:v>
                </c:pt>
                <c:pt idx="478">
                  <c:v>1456</c:v>
                </c:pt>
                <c:pt idx="479">
                  <c:v>1458</c:v>
                </c:pt>
                <c:pt idx="480">
                  <c:v>1460</c:v>
                </c:pt>
                <c:pt idx="481">
                  <c:v>1462</c:v>
                </c:pt>
                <c:pt idx="482">
                  <c:v>1464</c:v>
                </c:pt>
                <c:pt idx="483">
                  <c:v>1466</c:v>
                </c:pt>
                <c:pt idx="484">
                  <c:v>1468</c:v>
                </c:pt>
                <c:pt idx="485">
                  <c:v>1470</c:v>
                </c:pt>
                <c:pt idx="486">
                  <c:v>1472</c:v>
                </c:pt>
                <c:pt idx="487">
                  <c:v>1474</c:v>
                </c:pt>
                <c:pt idx="488">
                  <c:v>1476</c:v>
                </c:pt>
                <c:pt idx="489">
                  <c:v>1478</c:v>
                </c:pt>
                <c:pt idx="490">
                  <c:v>1480</c:v>
                </c:pt>
                <c:pt idx="491">
                  <c:v>1482</c:v>
                </c:pt>
                <c:pt idx="492">
                  <c:v>1484</c:v>
                </c:pt>
                <c:pt idx="493">
                  <c:v>1486</c:v>
                </c:pt>
                <c:pt idx="494">
                  <c:v>1488</c:v>
                </c:pt>
                <c:pt idx="495">
                  <c:v>1490</c:v>
                </c:pt>
                <c:pt idx="496">
                  <c:v>1492</c:v>
                </c:pt>
                <c:pt idx="497">
                  <c:v>1494</c:v>
                </c:pt>
                <c:pt idx="498">
                  <c:v>1496</c:v>
                </c:pt>
                <c:pt idx="499">
                  <c:v>1498</c:v>
                </c:pt>
                <c:pt idx="500">
                  <c:v>1500</c:v>
                </c:pt>
                <c:pt idx="501">
                  <c:v>1502</c:v>
                </c:pt>
                <c:pt idx="502">
                  <c:v>1504</c:v>
                </c:pt>
                <c:pt idx="503">
                  <c:v>1506</c:v>
                </c:pt>
                <c:pt idx="504">
                  <c:v>1508</c:v>
                </c:pt>
                <c:pt idx="505">
                  <c:v>1510</c:v>
                </c:pt>
                <c:pt idx="506">
                  <c:v>1512</c:v>
                </c:pt>
                <c:pt idx="507">
                  <c:v>1514</c:v>
                </c:pt>
                <c:pt idx="508">
                  <c:v>1516</c:v>
                </c:pt>
                <c:pt idx="509">
                  <c:v>1518</c:v>
                </c:pt>
                <c:pt idx="510">
                  <c:v>1520</c:v>
                </c:pt>
                <c:pt idx="511">
                  <c:v>1522</c:v>
                </c:pt>
                <c:pt idx="512">
                  <c:v>1524</c:v>
                </c:pt>
                <c:pt idx="513">
                  <c:v>1526</c:v>
                </c:pt>
                <c:pt idx="514">
                  <c:v>1528</c:v>
                </c:pt>
                <c:pt idx="515">
                  <c:v>1530</c:v>
                </c:pt>
                <c:pt idx="516">
                  <c:v>1532</c:v>
                </c:pt>
                <c:pt idx="517">
                  <c:v>1534</c:v>
                </c:pt>
                <c:pt idx="518">
                  <c:v>1536</c:v>
                </c:pt>
                <c:pt idx="519">
                  <c:v>1538</c:v>
                </c:pt>
                <c:pt idx="520">
                  <c:v>1540</c:v>
                </c:pt>
                <c:pt idx="521">
                  <c:v>1542</c:v>
                </c:pt>
                <c:pt idx="522">
                  <c:v>1544</c:v>
                </c:pt>
                <c:pt idx="523">
                  <c:v>1546</c:v>
                </c:pt>
                <c:pt idx="524">
                  <c:v>1548</c:v>
                </c:pt>
                <c:pt idx="525">
                  <c:v>1550</c:v>
                </c:pt>
                <c:pt idx="526">
                  <c:v>1552</c:v>
                </c:pt>
                <c:pt idx="527">
                  <c:v>1554</c:v>
                </c:pt>
                <c:pt idx="528">
                  <c:v>1556</c:v>
                </c:pt>
                <c:pt idx="529">
                  <c:v>1558</c:v>
                </c:pt>
                <c:pt idx="530">
                  <c:v>1560</c:v>
                </c:pt>
                <c:pt idx="531">
                  <c:v>1562</c:v>
                </c:pt>
                <c:pt idx="532">
                  <c:v>1564</c:v>
                </c:pt>
                <c:pt idx="533">
                  <c:v>1566</c:v>
                </c:pt>
                <c:pt idx="534">
                  <c:v>1568</c:v>
                </c:pt>
                <c:pt idx="535">
                  <c:v>1570</c:v>
                </c:pt>
                <c:pt idx="536">
                  <c:v>1572</c:v>
                </c:pt>
                <c:pt idx="537">
                  <c:v>1574</c:v>
                </c:pt>
                <c:pt idx="538">
                  <c:v>1576</c:v>
                </c:pt>
                <c:pt idx="539">
                  <c:v>1578</c:v>
                </c:pt>
                <c:pt idx="540">
                  <c:v>1580</c:v>
                </c:pt>
                <c:pt idx="541">
                  <c:v>1582</c:v>
                </c:pt>
                <c:pt idx="542">
                  <c:v>1584</c:v>
                </c:pt>
                <c:pt idx="543">
                  <c:v>1586</c:v>
                </c:pt>
                <c:pt idx="544">
                  <c:v>1588</c:v>
                </c:pt>
                <c:pt idx="545">
                  <c:v>1590</c:v>
                </c:pt>
                <c:pt idx="546">
                  <c:v>1592</c:v>
                </c:pt>
                <c:pt idx="547">
                  <c:v>1594</c:v>
                </c:pt>
                <c:pt idx="548">
                  <c:v>1596</c:v>
                </c:pt>
                <c:pt idx="549">
                  <c:v>1598</c:v>
                </c:pt>
                <c:pt idx="550">
                  <c:v>1600</c:v>
                </c:pt>
                <c:pt idx="551">
                  <c:v>1602</c:v>
                </c:pt>
                <c:pt idx="552">
                  <c:v>1604</c:v>
                </c:pt>
                <c:pt idx="553">
                  <c:v>1606</c:v>
                </c:pt>
                <c:pt idx="554">
                  <c:v>1608</c:v>
                </c:pt>
                <c:pt idx="555">
                  <c:v>1610</c:v>
                </c:pt>
                <c:pt idx="556">
                  <c:v>1612</c:v>
                </c:pt>
                <c:pt idx="557">
                  <c:v>1614</c:v>
                </c:pt>
                <c:pt idx="558">
                  <c:v>1616</c:v>
                </c:pt>
                <c:pt idx="559">
                  <c:v>1618</c:v>
                </c:pt>
                <c:pt idx="560">
                  <c:v>1620</c:v>
                </c:pt>
                <c:pt idx="561">
                  <c:v>1622</c:v>
                </c:pt>
                <c:pt idx="562">
                  <c:v>1624</c:v>
                </c:pt>
                <c:pt idx="563">
                  <c:v>1626</c:v>
                </c:pt>
                <c:pt idx="564">
                  <c:v>1628</c:v>
                </c:pt>
                <c:pt idx="565">
                  <c:v>1630</c:v>
                </c:pt>
                <c:pt idx="566">
                  <c:v>1632</c:v>
                </c:pt>
                <c:pt idx="567">
                  <c:v>1634</c:v>
                </c:pt>
                <c:pt idx="568">
                  <c:v>1636</c:v>
                </c:pt>
                <c:pt idx="569">
                  <c:v>1638</c:v>
                </c:pt>
                <c:pt idx="570">
                  <c:v>1640</c:v>
                </c:pt>
                <c:pt idx="571">
                  <c:v>1642</c:v>
                </c:pt>
                <c:pt idx="572">
                  <c:v>1644</c:v>
                </c:pt>
                <c:pt idx="573">
                  <c:v>1646</c:v>
                </c:pt>
                <c:pt idx="574">
                  <c:v>1648</c:v>
                </c:pt>
                <c:pt idx="575">
                  <c:v>1650</c:v>
                </c:pt>
                <c:pt idx="576">
                  <c:v>1652</c:v>
                </c:pt>
                <c:pt idx="577">
                  <c:v>1654</c:v>
                </c:pt>
                <c:pt idx="578">
                  <c:v>1656</c:v>
                </c:pt>
                <c:pt idx="579">
                  <c:v>1658</c:v>
                </c:pt>
                <c:pt idx="580">
                  <c:v>1660</c:v>
                </c:pt>
                <c:pt idx="581">
                  <c:v>1662</c:v>
                </c:pt>
                <c:pt idx="582">
                  <c:v>1664</c:v>
                </c:pt>
                <c:pt idx="583">
                  <c:v>1666</c:v>
                </c:pt>
                <c:pt idx="584">
                  <c:v>1668</c:v>
                </c:pt>
                <c:pt idx="585">
                  <c:v>1670</c:v>
                </c:pt>
                <c:pt idx="586">
                  <c:v>1672</c:v>
                </c:pt>
                <c:pt idx="587">
                  <c:v>1674</c:v>
                </c:pt>
                <c:pt idx="588">
                  <c:v>1676</c:v>
                </c:pt>
                <c:pt idx="589">
                  <c:v>1678</c:v>
                </c:pt>
                <c:pt idx="590">
                  <c:v>1680</c:v>
                </c:pt>
                <c:pt idx="591">
                  <c:v>1682</c:v>
                </c:pt>
                <c:pt idx="592">
                  <c:v>1684</c:v>
                </c:pt>
                <c:pt idx="593">
                  <c:v>1686</c:v>
                </c:pt>
                <c:pt idx="594">
                  <c:v>1688</c:v>
                </c:pt>
                <c:pt idx="595">
                  <c:v>1690</c:v>
                </c:pt>
                <c:pt idx="596">
                  <c:v>1692</c:v>
                </c:pt>
                <c:pt idx="597">
                  <c:v>1694</c:v>
                </c:pt>
                <c:pt idx="598">
                  <c:v>1696</c:v>
                </c:pt>
                <c:pt idx="599">
                  <c:v>1698</c:v>
                </c:pt>
                <c:pt idx="600">
                  <c:v>1700</c:v>
                </c:pt>
                <c:pt idx="601">
                  <c:v>1702</c:v>
                </c:pt>
                <c:pt idx="602">
                  <c:v>1704</c:v>
                </c:pt>
                <c:pt idx="603">
                  <c:v>1706</c:v>
                </c:pt>
                <c:pt idx="604">
                  <c:v>1708</c:v>
                </c:pt>
                <c:pt idx="605">
                  <c:v>1710</c:v>
                </c:pt>
                <c:pt idx="606">
                  <c:v>1712</c:v>
                </c:pt>
                <c:pt idx="607">
                  <c:v>1714</c:v>
                </c:pt>
                <c:pt idx="608">
                  <c:v>1716</c:v>
                </c:pt>
                <c:pt idx="609">
                  <c:v>1718</c:v>
                </c:pt>
                <c:pt idx="610">
                  <c:v>1720</c:v>
                </c:pt>
                <c:pt idx="611">
                  <c:v>1722</c:v>
                </c:pt>
                <c:pt idx="612">
                  <c:v>1724</c:v>
                </c:pt>
                <c:pt idx="613">
                  <c:v>1726</c:v>
                </c:pt>
                <c:pt idx="614">
                  <c:v>1728</c:v>
                </c:pt>
                <c:pt idx="615">
                  <c:v>1730</c:v>
                </c:pt>
                <c:pt idx="616">
                  <c:v>1732</c:v>
                </c:pt>
                <c:pt idx="617">
                  <c:v>1734</c:v>
                </c:pt>
                <c:pt idx="618">
                  <c:v>1736</c:v>
                </c:pt>
                <c:pt idx="619">
                  <c:v>1738</c:v>
                </c:pt>
                <c:pt idx="620">
                  <c:v>1740</c:v>
                </c:pt>
                <c:pt idx="621">
                  <c:v>1742</c:v>
                </c:pt>
                <c:pt idx="622">
                  <c:v>1744</c:v>
                </c:pt>
                <c:pt idx="623">
                  <c:v>1746</c:v>
                </c:pt>
                <c:pt idx="624">
                  <c:v>1748</c:v>
                </c:pt>
                <c:pt idx="625">
                  <c:v>1750</c:v>
                </c:pt>
                <c:pt idx="626">
                  <c:v>1752</c:v>
                </c:pt>
                <c:pt idx="627">
                  <c:v>1754</c:v>
                </c:pt>
                <c:pt idx="628">
                  <c:v>1756</c:v>
                </c:pt>
                <c:pt idx="629">
                  <c:v>1758</c:v>
                </c:pt>
                <c:pt idx="630">
                  <c:v>1760</c:v>
                </c:pt>
                <c:pt idx="631">
                  <c:v>1762</c:v>
                </c:pt>
                <c:pt idx="632">
                  <c:v>1764</c:v>
                </c:pt>
                <c:pt idx="633">
                  <c:v>1766</c:v>
                </c:pt>
                <c:pt idx="634">
                  <c:v>1768</c:v>
                </c:pt>
                <c:pt idx="635">
                  <c:v>1770</c:v>
                </c:pt>
                <c:pt idx="636">
                  <c:v>1772</c:v>
                </c:pt>
                <c:pt idx="637">
                  <c:v>1774</c:v>
                </c:pt>
                <c:pt idx="638">
                  <c:v>1776</c:v>
                </c:pt>
                <c:pt idx="639">
                  <c:v>1778</c:v>
                </c:pt>
                <c:pt idx="640">
                  <c:v>1780</c:v>
                </c:pt>
                <c:pt idx="641">
                  <c:v>1782</c:v>
                </c:pt>
                <c:pt idx="642">
                  <c:v>1784</c:v>
                </c:pt>
                <c:pt idx="643">
                  <c:v>1786</c:v>
                </c:pt>
                <c:pt idx="644">
                  <c:v>1788</c:v>
                </c:pt>
                <c:pt idx="645">
                  <c:v>1790</c:v>
                </c:pt>
                <c:pt idx="646">
                  <c:v>1792</c:v>
                </c:pt>
                <c:pt idx="647">
                  <c:v>1794</c:v>
                </c:pt>
                <c:pt idx="648">
                  <c:v>1796</c:v>
                </c:pt>
                <c:pt idx="649">
                  <c:v>1798</c:v>
                </c:pt>
                <c:pt idx="650">
                  <c:v>1800</c:v>
                </c:pt>
                <c:pt idx="651">
                  <c:v>1802</c:v>
                </c:pt>
                <c:pt idx="652">
                  <c:v>1804</c:v>
                </c:pt>
                <c:pt idx="653">
                  <c:v>1806</c:v>
                </c:pt>
                <c:pt idx="654">
                  <c:v>1808</c:v>
                </c:pt>
                <c:pt idx="655">
                  <c:v>1810</c:v>
                </c:pt>
                <c:pt idx="656">
                  <c:v>1812</c:v>
                </c:pt>
                <c:pt idx="657">
                  <c:v>1814</c:v>
                </c:pt>
                <c:pt idx="658">
                  <c:v>1816</c:v>
                </c:pt>
                <c:pt idx="659">
                  <c:v>1818</c:v>
                </c:pt>
                <c:pt idx="660">
                  <c:v>1820</c:v>
                </c:pt>
                <c:pt idx="661">
                  <c:v>1822</c:v>
                </c:pt>
                <c:pt idx="662">
                  <c:v>1824</c:v>
                </c:pt>
                <c:pt idx="663">
                  <c:v>1826</c:v>
                </c:pt>
                <c:pt idx="664">
                  <c:v>1828</c:v>
                </c:pt>
                <c:pt idx="665">
                  <c:v>1830</c:v>
                </c:pt>
                <c:pt idx="666">
                  <c:v>1832</c:v>
                </c:pt>
                <c:pt idx="667">
                  <c:v>1834</c:v>
                </c:pt>
                <c:pt idx="668">
                  <c:v>1836</c:v>
                </c:pt>
                <c:pt idx="669">
                  <c:v>1838</c:v>
                </c:pt>
                <c:pt idx="670">
                  <c:v>1840</c:v>
                </c:pt>
                <c:pt idx="671">
                  <c:v>1842</c:v>
                </c:pt>
                <c:pt idx="672">
                  <c:v>1844</c:v>
                </c:pt>
                <c:pt idx="673">
                  <c:v>1846</c:v>
                </c:pt>
                <c:pt idx="674">
                  <c:v>1848</c:v>
                </c:pt>
                <c:pt idx="675">
                  <c:v>1850</c:v>
                </c:pt>
                <c:pt idx="676">
                  <c:v>1852</c:v>
                </c:pt>
                <c:pt idx="677">
                  <c:v>1854</c:v>
                </c:pt>
                <c:pt idx="678">
                  <c:v>1856</c:v>
                </c:pt>
                <c:pt idx="679">
                  <c:v>1858</c:v>
                </c:pt>
                <c:pt idx="680">
                  <c:v>1860</c:v>
                </c:pt>
                <c:pt idx="681">
                  <c:v>1862</c:v>
                </c:pt>
                <c:pt idx="682">
                  <c:v>1864</c:v>
                </c:pt>
                <c:pt idx="683">
                  <c:v>1866</c:v>
                </c:pt>
                <c:pt idx="684">
                  <c:v>1868</c:v>
                </c:pt>
                <c:pt idx="685">
                  <c:v>1870</c:v>
                </c:pt>
                <c:pt idx="686">
                  <c:v>1872</c:v>
                </c:pt>
                <c:pt idx="687">
                  <c:v>1874</c:v>
                </c:pt>
                <c:pt idx="688">
                  <c:v>1876</c:v>
                </c:pt>
                <c:pt idx="689">
                  <c:v>1878</c:v>
                </c:pt>
                <c:pt idx="690">
                  <c:v>1880</c:v>
                </c:pt>
                <c:pt idx="691">
                  <c:v>1882</c:v>
                </c:pt>
                <c:pt idx="692">
                  <c:v>1884</c:v>
                </c:pt>
                <c:pt idx="693">
                  <c:v>1886</c:v>
                </c:pt>
                <c:pt idx="694">
                  <c:v>1888</c:v>
                </c:pt>
              </c:numCache>
            </c:numRef>
          </c:xVal>
          <c:yVal>
            <c:numRef>
              <c:f>Coupled!$V$6:$V$700</c:f>
              <c:numCache>
                <c:formatCode>0.00</c:formatCode>
                <c:ptCount val="695"/>
                <c:pt idx="0">
                  <c:v>93.2445514287066</c:v>
                </c:pt>
                <c:pt idx="1">
                  <c:v>94.190648185187001</c:v>
                </c:pt>
                <c:pt idx="2">
                  <c:v>95.144566717356369</c:v>
                </c:pt>
                <c:pt idx="3">
                  <c:v>96.106381929116466</c:v>
                </c:pt>
                <c:pt idx="4">
                  <c:v>97.076169788013473</c:v>
                </c:pt>
                <c:pt idx="5">
                  <c:v>98.054007343681008</c:v>
                </c:pt>
                <c:pt idx="6">
                  <c:v>99.039972746675403</c:v>
                </c:pt>
                <c:pt idx="7">
                  <c:v>100.03414526771391</c:v>
                </c:pt>
                <c:pt idx="8">
                  <c:v>101.03660531732559</c:v>
                </c:pt>
                <c:pt idx="9">
                  <c:v>102.04743446592479</c:v>
                </c:pt>
                <c:pt idx="10">
                  <c:v>103.06671546431916</c:v>
                </c:pt>
                <c:pt idx="11">
                  <c:v>104.09453226466141</c:v>
                </c:pt>
                <c:pt idx="12">
                  <c:v>105.13097004185789</c:v>
                </c:pt>
                <c:pt idx="13">
                  <c:v>106.17611521544474</c:v>
                </c:pt>
                <c:pt idx="14">
                  <c:v>107.23005547194342</c:v>
                </c:pt>
                <c:pt idx="15">
                  <c:v>108.29287978770876</c:v>
                </c:pt>
                <c:pt idx="16">
                  <c:v>109.36467845228177</c:v>
                </c:pt>
                <c:pt idx="17">
                  <c:v>110.44554309226014</c:v>
                </c:pt>
                <c:pt idx="18">
                  <c:v>111.53556669570041</c:v>
                </c:pt>
                <c:pt idx="19">
                  <c:v>112.63484363706557</c:v>
                </c:pt>
                <c:pt idx="20">
                  <c:v>113.74346970273216</c:v>
                </c:pt>
                <c:pt idx="21">
                  <c:v>114.86154211707191</c:v>
                </c:pt>
                <c:pt idx="22">
                  <c:v>115.98915956912326</c:v>
                </c:pt>
                <c:pt idx="23">
                  <c:v>117.12642223986784</c:v>
                </c:pt>
                <c:pt idx="24">
                  <c:v>118.27343183012896</c:v>
                </c:pt>
                <c:pt idx="25">
                  <c:v>119.43029158910809</c:v>
                </c:pt>
                <c:pt idx="26">
                  <c:v>120.59710634357658</c:v>
                </c:pt>
                <c:pt idx="27">
                  <c:v>121.77398252774096</c:v>
                </c:pt>
                <c:pt idx="28">
                  <c:v>122.96102821379917</c:v>
                </c:pt>
                <c:pt idx="29">
                  <c:v>124.15835314320708</c:v>
                </c:pt>
                <c:pt idx="30">
                  <c:v>125.36606875867517</c:v>
                </c:pt>
                <c:pt idx="31">
                  <c:v>126.58428823691425</c:v>
                </c:pt>
                <c:pt idx="32">
                  <c:v>127.81312652215229</c:v>
                </c:pt>
                <c:pt idx="33">
                  <c:v>129.05270036044229</c:v>
                </c:pt>
                <c:pt idx="34">
                  <c:v>130.30312833478482</c:v>
                </c:pt>
                <c:pt idx="35">
                  <c:v>131.56453090108624</c:v>
                </c:pt>
                <c:pt idx="36">
                  <c:v>132.83703042497768</c:v>
                </c:pt>
                <c:pt idx="37">
                  <c:v>134.12075121951798</c:v>
                </c:pt>
                <c:pt idx="38">
                  <c:v>135.41581958380596</c:v>
                </c:pt>
                <c:pt idx="39">
                  <c:v>136.72236384252781</c:v>
                </c:pt>
                <c:pt idx="40">
                  <c:v>138.0405143864667</c:v>
                </c:pt>
                <c:pt idx="41">
                  <c:v>139.37040371400136</c:v>
                </c:pt>
                <c:pt idx="42">
                  <c:v>140.71216647362283</c:v>
                </c:pt>
                <c:pt idx="43">
                  <c:v>142.06593950749877</c:v>
                </c:pt>
                <c:pt idx="44">
                  <c:v>143.43186189611527</c:v>
                </c:pt>
                <c:pt idx="45">
                  <c:v>144.81007500402853</c:v>
                </c:pt>
                <c:pt idx="46">
                  <c:v>146.20072252675735</c:v>
                </c:pt>
                <c:pt idx="47">
                  <c:v>147.60395053885202</c:v>
                </c:pt>
                <c:pt idx="48">
                  <c:v>149.01990754317299</c:v>
                </c:pt>
                <c:pt idx="49">
                  <c:v>150.44874452141551</c:v>
                </c:pt>
                <c:pt idx="50">
                  <c:v>151.89061498591778</c:v>
                </c:pt>
                <c:pt idx="51">
                  <c:v>153.34567503279112</c:v>
                </c:pt>
                <c:pt idx="52">
                  <c:v>154.81408339641112</c:v>
                </c:pt>
                <c:pt idx="53">
                  <c:v>156.29600150531198</c:v>
                </c:pt>
                <c:pt idx="54">
                  <c:v>157.79159353952642</c:v>
                </c:pt>
                <c:pt idx="55">
                  <c:v>159.30102648941462</c:v>
                </c:pt>
                <c:pt idx="56">
                  <c:v>160.82447021602877</c:v>
                </c:pt>
                <c:pt idx="57">
                  <c:v>162.36209751306001</c:v>
                </c:pt>
                <c:pt idx="58">
                  <c:v>163.9140841704168</c:v>
                </c:pt>
                <c:pt idx="59">
                  <c:v>165.4806090394859</c:v>
                </c:pt>
                <c:pt idx="60">
                  <c:v>167.06185410012768</c:v>
                </c:pt>
                <c:pt idx="61">
                  <c:v>168.65800452946107</c:v>
                </c:pt>
                <c:pt idx="62">
                  <c:v>170.26924877249451</c:v>
                </c:pt>
                <c:pt idx="63">
                  <c:v>171.89577861466046</c:v>
                </c:pt>
                <c:pt idx="64">
                  <c:v>173.53778925631568</c:v>
                </c:pt>
                <c:pt idx="65">
                  <c:v>175.19547938926868</c:v>
                </c:pt>
                <c:pt idx="66">
                  <c:v>176.86905127540069</c:v>
                </c:pt>
                <c:pt idx="67">
                  <c:v>178.55871082744719</c:v>
                </c:pt>
                <c:pt idx="68">
                  <c:v>180.26466769201022</c:v>
                </c:pt>
                <c:pt idx="69">
                  <c:v>181.98713533487481</c:v>
                </c:pt>
                <c:pt idx="70">
                  <c:v>183.726331128704</c:v>
                </c:pt>
                <c:pt idx="71">
                  <c:v>185.48247644319255</c:v>
                </c:pt>
                <c:pt idx="72">
                  <c:v>187.25579673775903</c:v>
                </c:pt>
                <c:pt idx="73">
                  <c:v>189.04652165686176</c:v>
                </c:pt>
                <c:pt idx="74">
                  <c:v>190.85488512802704</c:v>
                </c:pt>
                <c:pt idx="75">
                  <c:v>192.68112546267923</c:v>
                </c:pt>
                <c:pt idx="76">
                  <c:v>194.52548545986866</c:v>
                </c:pt>
                <c:pt idx="77">
                  <c:v>196.38821251299592</c:v>
                </c:pt>
                <c:pt idx="78">
                  <c:v>198.2695587196344</c:v>
                </c:pt>
                <c:pt idx="79">
                  <c:v>200.16978099455702</c:v>
                </c:pt>
                <c:pt idx="80">
                  <c:v>202.08914118607922</c:v>
                </c:pt>
                <c:pt idx="81">
                  <c:v>204.02790619583206</c:v>
                </c:pt>
                <c:pt idx="82">
                  <c:v>205.98634810208571</c:v>
                </c:pt>
                <c:pt idx="83">
                  <c:v>207.96474428674691</c:v>
                </c:pt>
                <c:pt idx="84">
                  <c:v>209.9633775661616</c:v>
                </c:pt>
                <c:pt idx="85">
                  <c:v>211.98253632585656</c:v>
                </c:pt>
                <c:pt idx="86">
                  <c:v>214.02251465935942</c:v>
                </c:pt>
                <c:pt idx="87">
                  <c:v>216.08361251124629</c:v>
                </c:pt>
                <c:pt idx="88">
                  <c:v>218.16613582456552</c:v>
                </c:pt>
                <c:pt idx="89">
                  <c:v>220.27039669279955</c:v>
                </c:pt>
                <c:pt idx="90">
                  <c:v>222.39671351652737</c:v>
                </c:pt>
                <c:pt idx="91">
                  <c:v>224.54541116496216</c:v>
                </c:pt>
                <c:pt idx="92">
                  <c:v>226.71682114254196</c:v>
                </c:pt>
                <c:pt idx="93">
                  <c:v>228.91128176076128</c:v>
                </c:pt>
                <c:pt idx="94">
                  <c:v>231.12913831543915</c:v>
                </c:pt>
                <c:pt idx="95">
                  <c:v>233.3707432696271</c:v>
                </c:pt>
                <c:pt idx="96">
                  <c:v>235.6364564423686</c:v>
                </c:pt>
                <c:pt idx="97">
                  <c:v>237.92664520353401</c:v>
                </c:pt>
                <c:pt idx="98">
                  <c:v>240.24168467495988</c:v>
                </c:pt>
                <c:pt idx="99">
                  <c:v>242.58195793813698</c:v>
                </c:pt>
                <c:pt idx="100">
                  <c:v>244.94785624869681</c:v>
                </c:pt>
                <c:pt idx="101">
                  <c:v>247.33977925796407</c:v>
                </c:pt>
                <c:pt idx="102">
                  <c:v>249.75813524184571</c:v>
                </c:pt>
                <c:pt idx="103">
                  <c:v>252.20334133734997</c:v>
                </c:pt>
                <c:pt idx="104">
                  <c:v>254.67582378703261</c:v>
                </c:pt>
                <c:pt idx="105">
                  <c:v>257.176018191688</c:v>
                </c:pt>
                <c:pt idx="106">
                  <c:v>259.70436977161319</c:v>
                </c:pt>
                <c:pt idx="107">
                  <c:v>262.26133363678929</c:v>
                </c:pt>
                <c:pt idx="108">
                  <c:v>264.84737506634218</c:v>
                </c:pt>
                <c:pt idx="109">
                  <c:v>267.46296979766117</c:v>
                </c:pt>
                <c:pt idx="110">
                  <c:v>270.10860432556774</c:v>
                </c:pt>
                <c:pt idx="111">
                  <c:v>272.78477621195293</c:v>
                </c:pt>
                <c:pt idx="112">
                  <c:v>275.49199440631486</c:v>
                </c:pt>
                <c:pt idx="113">
                  <c:v>278.2307795776519</c:v>
                </c:pt>
                <c:pt idx="114">
                  <c:v>281.00166445818968</c:v>
                </c:pt>
                <c:pt idx="115">
                  <c:v>283.80519419944108</c:v>
                </c:pt>
                <c:pt idx="116">
                  <c:v>286.64192674112553</c:v>
                </c:pt>
                <c:pt idx="117">
                  <c:v>289.51243319349555</c:v>
                </c:pt>
                <c:pt idx="118">
                  <c:v>292.41729823365301</c:v>
                </c:pt>
                <c:pt idx="119">
                  <c:v>295.35712051645805</c:v>
                </c:pt>
                <c:pt idx="120">
                  <c:v>298.33251310067021</c:v>
                </c:pt>
                <c:pt idx="121">
                  <c:v>301.34410389099253</c:v>
                </c:pt>
                <c:pt idx="122">
                  <c:v>304.39253609672011</c:v>
                </c:pt>
                <c:pt idx="123">
                  <c:v>307.47846870773645</c:v>
                </c:pt>
                <c:pt idx="124">
                  <c:v>310.60257698863302</c:v>
                </c:pt>
                <c:pt idx="125">
                  <c:v>313.76555299177369</c:v>
                </c:pt>
                <c:pt idx="126">
                  <c:v>316.96810609016489</c:v>
                </c:pt>
                <c:pt idx="127">
                  <c:v>320.21096353103735</c:v>
                </c:pt>
                <c:pt idx="128">
                  <c:v>323.49487101110014</c:v>
                </c:pt>
                <c:pt idx="129">
                  <c:v>326.82059327446615</c:v>
                </c:pt>
                <c:pt idx="130">
                  <c:v>330.18891473431842</c:v>
                </c:pt>
                <c:pt idx="131">
                  <c:v>333.60064011942939</c:v>
                </c:pt>
                <c:pt idx="132">
                  <c:v>337.05659514671663</c:v>
                </c:pt>
                <c:pt idx="133">
                  <c:v>340.55762722107966</c:v>
                </c:pt>
                <c:pt idx="134">
                  <c:v>344.10460616382903</c:v>
                </c:pt>
                <c:pt idx="135">
                  <c:v>347.69842497109943</c:v>
                </c:pt>
                <c:pt idx="136">
                  <c:v>351.34000060370863</c:v>
                </c:pt>
                <c:pt idx="137">
                  <c:v>355.03027481001254</c:v>
                </c:pt>
                <c:pt idx="138">
                  <c:v>358.77021498339246</c:v>
                </c:pt>
                <c:pt idx="139">
                  <c:v>362.56081505610746</c:v>
                </c:pt>
                <c:pt idx="140">
                  <c:v>366.40309643134196</c:v>
                </c:pt>
                <c:pt idx="141">
                  <c:v>370.29810895538856</c:v>
                </c:pt>
                <c:pt idx="142">
                  <c:v>374.24693193201739</c:v>
                </c:pt>
                <c:pt idx="143">
                  <c:v>378.25067518121045</c:v>
                </c:pt>
                <c:pt idx="144">
                  <c:v>382.31048014456087</c:v>
                </c:pt>
                <c:pt idx="145">
                  <c:v>386.42752103978677</c:v>
                </c:pt>
                <c:pt idx="146">
                  <c:v>390.60300606694625</c:v>
                </c:pt>
                <c:pt idx="147">
                  <c:v>394.83817866911232</c:v>
                </c:pt>
                <c:pt idx="148">
                  <c:v>399.13431885042149</c:v>
                </c:pt>
                <c:pt idx="149">
                  <c:v>403.49274455460397</c:v>
                </c:pt>
                <c:pt idx="150">
                  <c:v>407.91481310729358</c:v>
                </c:pt>
                <c:pt idx="151">
                  <c:v>412.40192272562143</c:v>
                </c:pt>
                <c:pt idx="152">
                  <c:v>416.95551409882734</c:v>
                </c:pt>
                <c:pt idx="153">
                  <c:v>421.57707204385736</c:v>
                </c:pt>
                <c:pt idx="154">
                  <c:v>426.2681272401764</c:v>
                </c:pt>
                <c:pt idx="155">
                  <c:v>431.03025804830258</c:v>
                </c:pt>
                <c:pt idx="156">
                  <c:v>435.86509241686434</c:v>
                </c:pt>
                <c:pt idx="157">
                  <c:v>440.77430988330434</c:v>
                </c:pt>
                <c:pt idx="158">
                  <c:v>445.75964367369363</c:v>
                </c:pt>
                <c:pt idx="159">
                  <c:v>450.82288290750034</c:v>
                </c:pt>
                <c:pt idx="160">
                  <c:v>455.96587491353921</c:v>
                </c:pt>
                <c:pt idx="161">
                  <c:v>461.19052766377609</c:v>
                </c:pt>
                <c:pt idx="162">
                  <c:v>466.49881233211488</c:v>
                </c:pt>
                <c:pt idx="163">
                  <c:v>471.89276598579664</c:v>
                </c:pt>
                <c:pt idx="164">
                  <c:v>477.37449441758719</c:v>
                </c:pt>
                <c:pt idx="165">
                  <c:v>482.94617512750466</c:v>
                </c:pt>
                <c:pt idx="166">
                  <c:v>488.61006046347825</c:v>
                </c:pt>
                <c:pt idx="167">
                  <c:v>494.36848093101418</c:v>
                </c:pt>
                <c:pt idx="168">
                  <c:v>500.22384868267795</c:v>
                </c:pt>
                <c:pt idx="169">
                  <c:v>506.17866119901481</c:v>
                </c:pt>
                <c:pt idx="170">
                  <c:v>512.23550517339686</c:v>
                </c:pt>
                <c:pt idx="171">
                  <c:v>518.39706061422896</c:v>
                </c:pt>
                <c:pt idx="172">
                  <c:v>524.66610517898187</c:v>
                </c:pt>
                <c:pt idx="173">
                  <c:v>531.04551875562618</c:v>
                </c:pt>
                <c:pt idx="174">
                  <c:v>537.53828830826694</c:v>
                </c:pt>
                <c:pt idx="175">
                  <c:v>544.14751300509658</c:v>
                </c:pt>
                <c:pt idx="176">
                  <c:v>550.87640964822515</c:v>
                </c:pt>
                <c:pt idx="177">
                  <c:v>557.72831842652806</c:v>
                </c:pt>
                <c:pt idx="178">
                  <c:v>564.70670901435722</c:v>
                </c:pt>
                <c:pt idx="179">
                  <c:v>571.81518704085352</c:v>
                </c:pt>
                <c:pt idx="180">
                  <c:v>579.05750095663177</c:v>
                </c:pt>
                <c:pt idx="181">
                  <c:v>586.43754932687887</c:v>
                </c:pt>
                <c:pt idx="182">
                  <c:v>593.95938858234592</c:v>
                </c:pt>
                <c:pt idx="183">
                  <c:v>601.62724126242745</c:v>
                </c:pt>
                <c:pt idx="184">
                  <c:v>609.44550478748397</c:v>
                </c:pt>
                <c:pt idx="185">
                  <c:v>617.41876080081033</c:v>
                </c:pt>
                <c:pt idx="186">
                  <c:v>625.55178512424766</c:v>
                </c:pt>
                <c:pt idx="187">
                  <c:v>633.84955837536404</c:v>
                </c:pt>
                <c:pt idx="188">
                  <c:v>642.3172772984916</c:v>
                </c:pt>
                <c:pt idx="189">
                  <c:v>650.96036686668731</c:v>
                </c:pt>
                <c:pt idx="190">
                  <c:v>659.78449321699043</c:v>
                </c:pt>
                <c:pt idx="191">
                  <c:v>668.79557748720492</c:v>
                </c:pt>
                <c:pt idx="192">
                  <c:v>677.99981062891163</c:v>
                </c:pt>
                <c:pt idx="193">
                  <c:v>687.40366927861214</c:v>
                </c:pt>
                <c:pt idx="194">
                  <c:v>697.01393277686373</c:v>
                </c:pt>
                <c:pt idx="195">
                  <c:v>706.83770143413449</c:v>
                </c:pt>
                <c:pt idx="196">
                  <c:v>716.88241615195921</c:v>
                </c:pt>
                <c:pt idx="197">
                  <c:v>727.15587951893497</c:v>
                </c:pt>
                <c:pt idx="198">
                  <c:v>737.66627851335591</c:v>
                </c:pt>
                <c:pt idx="199">
                  <c:v>748.42220895792514</c:v>
                </c:pt>
                <c:pt idx="200">
                  <c:v>759.43270188727854</c:v>
                </c:pt>
                <c:pt idx="201">
                  <c:v>770.70725200615789</c:v>
                </c:pt>
                <c:pt idx="202">
                  <c:v>782.25584843523779</c:v>
                </c:pt>
                <c:pt idx="203">
                  <c:v>794.0890079631813</c:v>
                </c:pt>
                <c:pt idx="204">
                  <c:v>806.21781104768434</c:v>
                </c:pt>
                <c:pt idx="205">
                  <c:v>818.65394083558954</c:v>
                </c:pt>
                <c:pt idx="206">
                  <c:v>831.40972550289109</c:v>
                </c:pt>
                <c:pt idx="207">
                  <c:v>844.49818425024353</c:v>
                </c:pt>
                <c:pt idx="208">
                  <c:v>857.9330773289463</c:v>
                </c:pt>
                <c:pt idx="209">
                  <c:v>871.7289605169442</c:v>
                </c:pt>
                <c:pt idx="210">
                  <c:v>885.90124451509303</c:v>
                </c:pt>
                <c:pt idx="211">
                  <c:v>900.46625979150792</c:v>
                </c:pt>
                <c:pt idx="212">
                  <c:v>915.44132746750859</c:v>
                </c:pt>
                <c:pt idx="213">
                  <c:v>930.84483691363084</c:v>
                </c:pt>
                <c:pt idx="214">
                  <c:v>946.6963308099406</c:v>
                </c:pt>
                <c:pt idx="215">
                  <c:v>963.01659852314936</c:v>
                </c:pt>
                <c:pt idx="216">
                  <c:v>979.82777876593661</c:v>
                </c:pt>
                <c:pt idx="217">
                  <c:v>997.15347263375361</c:v>
                </c:pt>
                <c:pt idx="218">
                  <c:v>1015.0188682641874</c:v>
                </c:pt>
                <c:pt idx="219">
                  <c:v>1033.4508785370942</c:v>
                </c:pt>
                <c:pt idx="220">
                  <c:v>1052.4782934342313</c:v>
                </c:pt>
                <c:pt idx="221">
                  <c:v>1072.1319489099221</c:v>
                </c:pt>
                <c:pt idx="222">
                  <c:v>1092.4449143952347</c:v>
                </c:pt>
                <c:pt idx="223">
                  <c:v>1113.4527013741517</c:v>
                </c:pt>
                <c:pt idx="224">
                  <c:v>1135.1934958397937</c:v>
                </c:pt>
                <c:pt idx="225">
                  <c:v>1157.7084178721063</c:v>
                </c:pt>
                <c:pt idx="226">
                  <c:v>1181.0418120876477</c:v>
                </c:pt>
                <c:pt idx="227">
                  <c:v>1205.2415733126056</c:v>
                </c:pt>
                <c:pt idx="228">
                  <c:v>1230.3595125395739</c:v>
                </c:pt>
                <c:pt idx="229">
                  <c:v>1256.4517690698269</c:v>
                </c:pt>
                <c:pt idx="230">
                  <c:v>1283.579275742522</c:v>
                </c:pt>
                <c:pt idx="231">
                  <c:v>1311.8082853444357</c:v>
                </c:pt>
                <c:pt idx="232">
                  <c:v>1341.2109677195695</c:v>
                </c:pt>
                <c:pt idx="233">
                  <c:v>1371.8660888084685</c:v>
                </c:pt>
                <c:pt idx="234">
                  <c:v>1403.859784905959</c:v>
                </c:pt>
                <c:pt idx="235">
                  <c:v>1437.2864479120512</c:v>
                </c:pt>
                <c:pt idx="236">
                  <c:v>1472.2497403629252</c:v>
                </c:pt>
                <c:pt idx="237">
                  <c:v>1508.8637626906307</c:v>
                </c:pt>
                <c:pt idx="238">
                  <c:v>1547.2543996269696</c:v>
                </c:pt>
                <c:pt idx="239">
                  <c:v>1587.5608781345684</c:v>
                </c:pt>
                <c:pt idx="240">
                  <c:v>1629.9375759637851</c:v>
                </c:pt>
                <c:pt idx="241">
                  <c:v>1674.5561282107683</c:v>
                </c:pt>
                <c:pt idx="242">
                  <c:v>1721.6078894867385</c:v>
                </c:pt>
                <c:pt idx="243">
                  <c:v>1771.3068220048713</c:v>
                </c:pt>
                <c:pt idx="244">
                  <c:v>1823.8928956888656</c:v>
                </c:pt>
                <c:pt idx="245">
                  <c:v>1879.6361061158557</c:v>
                </c:pt>
                <c:pt idx="246">
                  <c:v>1938.8412407496985</c:v>
                </c:pt>
                <c:pt idx="247">
                  <c:v>2001.8535547814731</c:v>
                </c:pt>
                <c:pt idx="248">
                  <c:v>2069.065556564562</c:v>
                </c:pt>
                <c:pt idx="249">
                  <c:v>2140.9251510493823</c:v>
                </c:pt>
                <c:pt idx="250">
                  <c:v>2217.9454500702891</c:v>
                </c:pt>
                <c:pt idx="251">
                  <c:v>2300.7166333541777</c:v>
                </c:pt>
                <c:pt idx="252">
                  <c:v>2389.9203362115336</c:v>
                </c:pt>
                <c:pt idx="253">
                  <c:v>2486.3471508088369</c:v>
                </c:pt>
                <c:pt idx="254">
                  <c:v>2590.9179572107805</c:v>
                </c:pt>
                <c:pt idx="255">
                  <c:v>2704.7099420706149</c:v>
                </c:pt>
                <c:pt idx="256">
                  <c:v>2828.9882990768679</c:v>
                </c:pt>
                <c:pt idx="257">
                  <c:v>2965.2446933797632</c:v>
                </c:pt>
                <c:pt idx="258">
                  <c:v>3115.2435192444873</c:v>
                </c:pt>
                <c:pt idx="259">
                  <c:v>3281.0765923929016</c:v>
                </c:pt>
                <c:pt idx="260">
                  <c:v>3465.2258021111606</c:v>
                </c:pt>
                <c:pt idx="261">
                  <c:v>3670.6306144236187</c:v>
                </c:pt>
                <c:pt idx="262">
                  <c:v>3900.7516036777643</c:v>
                </c:pt>
                <c:pt idx="263">
                  <c:v>4159.6093375349865</c:v>
                </c:pt>
                <c:pt idx="264">
                  <c:v>4451.7540844077448</c:v>
                </c:pt>
                <c:pt idx="265">
                  <c:v>4782.075134196527</c:v>
                </c:pt>
                <c:pt idx="266">
                  <c:v>5155.2706495843158</c:v>
                </c:pt>
                <c:pt idx="267">
                  <c:v>5574.6444958667362</c:v>
                </c:pt>
                <c:pt idx="268">
                  <c:v>6039.6619337153425</c:v>
                </c:pt>
                <c:pt idx="269">
                  <c:v>6541.4650873030214</c:v>
                </c:pt>
                <c:pt idx="270">
                  <c:v>7055.7554540830461</c:v>
                </c:pt>
                <c:pt idx="271">
                  <c:v>7534.3121163753203</c:v>
                </c:pt>
                <c:pt idx="272">
                  <c:v>7901.604032601701</c:v>
                </c:pt>
                <c:pt idx="273">
                  <c:v>8069.26702756124</c:v>
                </c:pt>
                <c:pt idx="274">
                  <c:v>7974.9780581583045</c:v>
                </c:pt>
                <c:pt idx="275">
                  <c:v>7622.4643250635045</c:v>
                </c:pt>
                <c:pt idx="276">
                  <c:v>7081.8400676841366</c:v>
                </c:pt>
                <c:pt idx="277">
                  <c:v>6448.544764715989</c:v>
                </c:pt>
                <c:pt idx="278">
                  <c:v>5802.0656158979236</c:v>
                </c:pt>
                <c:pt idx="279">
                  <c:v>5190.7770546274414</c:v>
                </c:pt>
                <c:pt idx="280">
                  <c:v>4636.5581551513997</c:v>
                </c:pt>
                <c:pt idx="281">
                  <c:v>4144.84544153558</c:v>
                </c:pt>
                <c:pt idx="282">
                  <c:v>3712.7818981327346</c:v>
                </c:pt>
                <c:pt idx="283">
                  <c:v>3334.1596050581397</c:v>
                </c:pt>
                <c:pt idx="284">
                  <c:v>3001.977604567619</c:v>
                </c:pt>
                <c:pt idx="285">
                  <c:v>2709.6061100118322</c:v>
                </c:pt>
                <c:pt idx="286">
                  <c:v>2451.2313969977963</c:v>
                </c:pt>
                <c:pt idx="287">
                  <c:v>2221.9620453526736</c:v>
                </c:pt>
                <c:pt idx="288">
                  <c:v>2017.7924246063774</c:v>
                </c:pt>
                <c:pt idx="289">
                  <c:v>1835.5183184787575</c:v>
                </c:pt>
                <c:pt idx="290">
                  <c:v>1672.6480155239606</c:v>
                </c:pt>
                <c:pt idx="291">
                  <c:v>1527.32668382412</c:v>
                </c:pt>
                <c:pt idx="292">
                  <c:v>1398.2789682776688</c:v>
                </c:pt>
                <c:pt idx="293">
                  <c:v>1284.7670999718946</c:v>
                </c:pt>
                <c:pt idx="294">
                  <c:v>1186.5552602607568</c:v>
                </c:pt>
                <c:pt idx="295">
                  <c:v>1103.8635372162651</c:v>
                </c:pt>
                <c:pt idx="296">
                  <c:v>1037.2873683409166</c:v>
                </c:pt>
                <c:pt idx="297">
                  <c:v>987.6564209121625</c:v>
                </c:pt>
                <c:pt idx="298">
                  <c:v>955.82112836421584</c:v>
                </c:pt>
                <c:pt idx="299">
                  <c:v>942.39368427330908</c:v>
                </c:pt>
                <c:pt idx="300">
                  <c:v>947.52015461441772</c:v>
                </c:pt>
                <c:pt idx="301">
                  <c:v>970.77919028870156</c:v>
                </c:pt>
                <c:pt idx="302">
                  <c:v>1011.255351302482</c:v>
                </c:pt>
                <c:pt idx="303">
                  <c:v>1067.747604826191</c:v>
                </c:pt>
                <c:pt idx="304">
                  <c:v>1139.0179645344335</c:v>
                </c:pt>
                <c:pt idx="305">
                  <c:v>1223.997103668097</c:v>
                </c:pt>
                <c:pt idx="306">
                  <c:v>1321.9131590961922</c:v>
                </c:pt>
                <c:pt idx="307">
                  <c:v>1432.3517284330878</c:v>
                </c:pt>
                <c:pt idx="308">
                  <c:v>1555.2720127138673</c:v>
                </c:pt>
                <c:pt idx="309">
                  <c:v>1691.0030279040902</c:v>
                </c:pt>
                <c:pt idx="310">
                  <c:v>1840.2363091972613</c:v>
                </c:pt>
                <c:pt idx="311">
                  <c:v>2004.0242758269956</c:v>
                </c:pt>
                <c:pt idx="312">
                  <c:v>2183.7883709238167</c:v>
                </c:pt>
                <c:pt idx="313">
                  <c:v>2381.3379040574778</c:v>
                </c:pt>
                <c:pt idx="314">
                  <c:v>2598.8981967430941</c:v>
                </c:pt>
                <c:pt idx="315">
                  <c:v>2839.1440440589922</c:v>
                </c:pt>
                <c:pt idx="316">
                  <c:v>3105.2303896370818</c:v>
                </c:pt>
                <c:pt idx="317">
                  <c:v>3400.8047372205833</c:v>
                </c:pt>
                <c:pt idx="318">
                  <c:v>3729.9725372482876</c:v>
                </c:pt>
                <c:pt idx="319">
                  <c:v>4097.1634972399088</c:v>
                </c:pt>
                <c:pt idx="320">
                  <c:v>4506.8077402564613</c:v>
                </c:pt>
                <c:pt idx="321">
                  <c:v>4962.6701061207486</c:v>
                </c:pt>
                <c:pt idx="322">
                  <c:v>5466.6097312599268</c:v>
                </c:pt>
                <c:pt idx="323">
                  <c:v>6016.4599887967361</c:v>
                </c:pt>
                <c:pt idx="324">
                  <c:v>6602.7688281734581</c:v>
                </c:pt>
                <c:pt idx="325">
                  <c:v>7204.5611919806825</c:v>
                </c:pt>
                <c:pt idx="326">
                  <c:v>7785.4773723389062</c:v>
                </c:pt>
                <c:pt idx="327">
                  <c:v>8293.6454357655548</c:v>
                </c:pt>
                <c:pt idx="328">
                  <c:v>8669.8572212890049</c:v>
                </c:pt>
                <c:pt idx="329">
                  <c:v>8865.2788533794101</c:v>
                </c:pt>
                <c:pt idx="330">
                  <c:v>8860.8964853717698</c:v>
                </c:pt>
                <c:pt idx="331">
                  <c:v>8675.0128812017665</c:v>
                </c:pt>
                <c:pt idx="332">
                  <c:v>8353.0850620265373</c:v>
                </c:pt>
                <c:pt idx="333">
                  <c:v>7948.7095448562877</c:v>
                </c:pt>
                <c:pt idx="334">
                  <c:v>7508.4224300480546</c:v>
                </c:pt>
                <c:pt idx="335">
                  <c:v>7065.4135997961612</c:v>
                </c:pt>
                <c:pt idx="336">
                  <c:v>6639.9499307370479</c:v>
                </c:pt>
                <c:pt idx="337">
                  <c:v>6242.5593585591214</c:v>
                </c:pt>
                <c:pt idx="338">
                  <c:v>5877.4170458759536</c:v>
                </c:pt>
                <c:pt idx="339">
                  <c:v>5544.9636998356837</c:v>
                </c:pt>
                <c:pt idx="340">
                  <c:v>5243.6515394030894</c:v>
                </c:pt>
                <c:pt idx="341">
                  <c:v>4971.0099300122693</c:v>
                </c:pt>
                <c:pt idx="342">
                  <c:v>4724.2547415429344</c:v>
                </c:pt>
                <c:pt idx="343">
                  <c:v>4500.6154961555176</c:v>
                </c:pt>
                <c:pt idx="344">
                  <c:v>4297.4967683402601</c:v>
                </c:pt>
                <c:pt idx="345">
                  <c:v>4112.5461087855792</c:v>
                </c:pt>
                <c:pt idx="346">
                  <c:v>3943.6714009405127</c:v>
                </c:pt>
                <c:pt idx="347">
                  <c:v>3789.0323663037057</c:v>
                </c:pt>
                <c:pt idx="348">
                  <c:v>3647.0200935989797</c:v>
                </c:pt>
                <c:pt idx="349">
                  <c:v>3516.2321625555369</c:v>
                </c:pt>
                <c:pt idx="350">
                  <c:v>3395.4473317045458</c:v>
                </c:pt>
                <c:pt idx="351">
                  <c:v>3283.6017364356239</c:v>
                </c:pt>
                <c:pt idx="352">
                  <c:v>3179.7674295273464</c:v>
                </c:pt>
                <c:pt idx="353">
                  <c:v>3083.1335005683263</c:v>
                </c:pt>
                <c:pt idx="354">
                  <c:v>2992.9897070638995</c:v>
                </c:pt>
                <c:pt idx="355">
                  <c:v>2908.7124087627949</c:v>
                </c:pt>
                <c:pt idx="356">
                  <c:v>2829.7525437454633</c:v>
                </c:pt>
                <c:pt idx="357">
                  <c:v>2755.625378107185</c:v>
                </c:pt>
                <c:pt idx="358">
                  <c:v>2685.9017771088315</c:v>
                </c:pt>
                <c:pt idx="359">
                  <c:v>2620.2007714805563</c:v>
                </c:pt>
                <c:pt idx="360">
                  <c:v>2558.1832211913716</c:v>
                </c:pt>
                <c:pt idx="361">
                  <c:v>2499.5464068854762</c:v>
                </c:pt>
                <c:pt idx="362">
                  <c:v>2444.0194046779393</c:v>
                </c:pt>
                <c:pt idx="363">
                  <c:v>2391.3591224767747</c:v>
                </c:pt>
                <c:pt idx="364">
                  <c:v>2341.3468953816823</c:v>
                </c:pt>
                <c:pt idx="365">
                  <c:v>2293.7855541940439</c:v>
                </c:pt>
                <c:pt idx="366">
                  <c:v>2248.49689496782</c:v>
                </c:pt>
                <c:pt idx="367">
                  <c:v>2205.3194891763005</c:v>
                </c:pt>
                <c:pt idx="368">
                  <c:v>2164.1067837968958</c:v>
                </c:pt>
                <c:pt idx="369">
                  <c:v>2124.7254487255373</c:v>
                </c:pt>
                <c:pt idx="370">
                  <c:v>2087.0539356884847</c:v>
                </c:pt>
                <c:pt idx="371">
                  <c:v>2050.9812184483203</c:v>
                </c:pt>
                <c:pt idx="372">
                  <c:v>2016.4056887942947</c:v>
                </c:pt>
                <c:pt idx="373">
                  <c:v>1983.2341867247117</c:v>
                </c:pt>
                <c:pt idx="374">
                  <c:v>1951.3811465041381</c:v>
                </c:pt>
                <c:pt idx="375">
                  <c:v>1920.767843020541</c:v>
                </c:pt>
                <c:pt idx="376">
                  <c:v>1891.3217251684562</c:v>
                </c:pt>
                <c:pt idx="377">
                  <c:v>1862.9758249186775</c:v>
                </c:pt>
                <c:pt idx="378">
                  <c:v>1835.6682323646717</c:v>
                </c:pt>
                <c:pt idx="379">
                  <c:v>1809.3416284119976</c:v>
                </c:pt>
                <c:pt idx="380">
                  <c:v>1783.9428679414843</c:v>
                </c:pt>
                <c:pt idx="381">
                  <c:v>1759.4226072645758</c:v>
                </c:pt>
                <c:pt idx="382">
                  <c:v>1735.7349705287611</c:v>
                </c:pt>
                <c:pt idx="383">
                  <c:v>1712.8372504463518</c:v>
                </c:pt>
                <c:pt idx="384">
                  <c:v>1690.6896393305678</c:v>
                </c:pt>
                <c:pt idx="385">
                  <c:v>1669.2549869456402</c:v>
                </c:pt>
                <c:pt idx="386">
                  <c:v>1648.4985821258749</c:v>
                </c:pt>
                <c:pt idx="387">
                  <c:v>1628.3879555039898</c:v>
                </c:pt>
                <c:pt idx="388">
                  <c:v>1608.8927010208686</c:v>
                </c:pt>
                <c:pt idx="389">
                  <c:v>1589.9843141754045</c:v>
                </c:pt>
                <c:pt idx="390">
                  <c:v>1571.6360452208685</c:v>
                </c:pt>
                <c:pt idx="391">
                  <c:v>1553.8227657289642</c:v>
                </c:pt>
                <c:pt idx="392">
                  <c:v>1536.5208471292797</c:v>
                </c:pt>
                <c:pt idx="393">
                  <c:v>1519.7080499940519</c:v>
                </c:pt>
                <c:pt idx="394">
                  <c:v>1503.3634229796476</c:v>
                </c:pt>
                <c:pt idx="395">
                  <c:v>1487.467210459718</c:v>
                </c:pt>
                <c:pt idx="396">
                  <c:v>1472.0007679930093</c:v>
                </c:pt>
                <c:pt idx="397">
                  <c:v>1456.9464848636817</c:v>
                </c:pt>
                <c:pt idx="398">
                  <c:v>1442.2877130150484</c:v>
                </c:pt>
                <c:pt idx="399">
                  <c:v>1428.0087017709347</c:v>
                </c:pt>
                <c:pt idx="400">
                  <c:v>1414.0945378032516</c:v>
                </c:pt>
                <c:pt idx="401">
                  <c:v>1400.5310898613068</c:v>
                </c:pt>
                <c:pt idx="402">
                  <c:v>1387.3049578286661</c:v>
                </c:pt>
                <c:pt idx="403">
                  <c:v>1374.40342571786</c:v>
                </c:pt>
                <c:pt idx="404">
                  <c:v>1361.8144182527521</c:v>
                </c:pt>
                <c:pt idx="405">
                  <c:v>1349.5264607233773</c:v>
                </c:pt>
                <c:pt idx="406">
                  <c:v>1337.5286418292758</c:v>
                </c:pt>
                <c:pt idx="407">
                  <c:v>1325.8105792550621</c:v>
                </c:pt>
                <c:pt idx="408">
                  <c:v>1314.3623877467421</c:v>
                </c:pt>
                <c:pt idx="409">
                  <c:v>1303.1746494793824</c:v>
                </c:pt>
                <c:pt idx="410">
                  <c:v>1292.2383865265056</c:v>
                </c:pt>
                <c:pt idx="411">
                  <c:v>1281.5450352592813</c:v>
                </c:pt>
                <c:pt idx="412">
                  <c:v>1271.0864225194339</c:v>
                </c:pt>
                <c:pt idx="413">
                  <c:v>1260.8547434240445</c:v>
                </c:pt>
                <c:pt idx="414">
                  <c:v>1250.8425406732292</c:v>
                </c:pt>
                <c:pt idx="415">
                  <c:v>1241.0426852431601</c:v>
                </c:pt>
                <c:pt idx="416">
                  <c:v>1231.4483583573081</c:v>
                </c:pt>
                <c:pt idx="417">
                  <c:v>1222.0530346381338</c:v>
                </c:pt>
                <c:pt idx="418">
                  <c:v>1212.8504663498834</c:v>
                </c:pt>
                <c:pt idx="419">
                  <c:v>1203.8346686508157</c:v>
                </c:pt>
                <c:pt idx="420">
                  <c:v>1194.9999057800867</c:v>
                </c:pt>
                <c:pt idx="421">
                  <c:v>1186.3406781107697</c:v>
                </c:pt>
                <c:pt idx="422">
                  <c:v>1177.8517100061852</c:v>
                </c:pt>
                <c:pt idx="423">
                  <c:v>1169.5279384218702</c:v>
                </c:pt>
                <c:pt idx="424">
                  <c:v>1161.3645022001858</c:v>
                </c:pt>
                <c:pt idx="425">
                  <c:v>1153.3567320088462</c:v>
                </c:pt>
                <c:pt idx="426">
                  <c:v>1145.5001408785079</c:v>
                </c:pt>
                <c:pt idx="427">
                  <c:v>1137.7904152981207</c:v>
                </c:pt>
                <c:pt idx="428">
                  <c:v>1130.2234068299504</c:v>
                </c:pt>
                <c:pt idx="429">
                  <c:v>1122.7951242091294</c:v>
                </c:pt>
                <c:pt idx="430">
                  <c:v>1115.5017258952976</c:v>
                </c:pt>
                <c:pt idx="431">
                  <c:v>1108.3395130463311</c:v>
                </c:pt>
                <c:pt idx="432">
                  <c:v>1101.3049228864525</c:v>
                </c:pt>
                <c:pt idx="433">
                  <c:v>1094.3945224430315</c:v>
                </c:pt>
                <c:pt idx="434">
                  <c:v>1087.605002628316</c:v>
                </c:pt>
                <c:pt idx="435">
                  <c:v>1080.933172644063</c:v>
                </c:pt>
                <c:pt idx="436">
                  <c:v>1074.3759546886185</c:v>
                </c:pt>
                <c:pt idx="437">
                  <c:v>1067.9303789474866</c:v>
                </c:pt>
                <c:pt idx="438">
                  <c:v>1061.5935788497663</c:v>
                </c:pt>
                <c:pt idx="439">
                  <c:v>1055.36278657407</c:v>
                </c:pt>
                <c:pt idx="440">
                  <c:v>1049.2353287887022</c:v>
                </c:pt>
                <c:pt idx="441">
                  <c:v>1043.2086226119122</c:v>
                </c:pt>
                <c:pt idx="442">
                  <c:v>1037.2801717790205</c:v>
                </c:pt>
                <c:pt idx="443">
                  <c:v>1031.4475630041204</c:v>
                </c:pt>
                <c:pt idx="444">
                  <c:v>1025.7084625248701</c:v>
                </c:pt>
                <c:pt idx="445">
                  <c:v>1020.0606128196888</c:v>
                </c:pt>
                <c:pt idx="446">
                  <c:v>1014.5018294873362</c:v>
                </c:pt>
                <c:pt idx="447">
                  <c:v>1009.0299982795744</c:v>
                </c:pt>
                <c:pt idx="448">
                  <c:v>1003.6430722781547</c:v>
                </c:pt>
                <c:pt idx="449">
                  <c:v>998.33906920798961</c:v>
                </c:pt>
                <c:pt idx="450">
                  <c:v>993.11606887886126</c:v>
                </c:pt>
                <c:pt idx="451">
                  <c:v>987.9722107485278</c:v>
                </c:pt>
                <c:pt idx="452">
                  <c:v>982.90569160051984</c:v>
                </c:pt>
                <c:pt idx="453">
                  <c:v>977.91476333035644</c:v>
                </c:pt>
                <c:pt idx="454">
                  <c:v>972.99773083429341</c:v>
                </c:pt>
                <c:pt idx="455">
                  <c:v>968.15294999507569</c:v>
                </c:pt>
                <c:pt idx="456">
                  <c:v>963.37882575951494</c:v>
                </c:pt>
                <c:pt idx="457">
                  <c:v>958.67381030302352</c:v>
                </c:pt>
                <c:pt idx="458">
                  <c:v>954.03640127651579</c:v>
                </c:pt>
                <c:pt idx="459">
                  <c:v>949.46514013139745</c:v>
                </c:pt>
                <c:pt idx="460">
                  <c:v>944.95861051857332</c:v>
                </c:pt>
                <c:pt idx="461">
                  <c:v>940.51543675768517</c:v>
                </c:pt>
                <c:pt idx="462">
                  <c:v>936.13428237297967</c:v>
                </c:pt>
                <c:pt idx="463">
                  <c:v>931.81384869243971</c:v>
                </c:pt>
                <c:pt idx="464">
                  <c:v>927.55287350699552</c:v>
                </c:pt>
                <c:pt idx="465">
                  <c:v>923.35012978680948</c:v>
                </c:pt>
                <c:pt idx="466">
                  <c:v>919.20442445181584</c:v>
                </c:pt>
                <c:pt idx="467">
                  <c:v>915.11459719383913</c:v>
                </c:pt>
                <c:pt idx="468">
                  <c:v>911.07951934777077</c:v>
                </c:pt>
                <c:pt idx="469">
                  <c:v>907.09809280943023</c:v>
                </c:pt>
                <c:pt idx="470">
                  <c:v>903.16924899785533</c:v>
                </c:pt>
                <c:pt idx="471">
                  <c:v>899.29194785990046</c:v>
                </c:pt>
                <c:pt idx="472">
                  <c:v>895.46517691513657</c:v>
                </c:pt>
                <c:pt idx="473">
                  <c:v>891.68795033914455</c:v>
                </c:pt>
                <c:pt idx="474">
                  <c:v>887.95930808341109</c:v>
                </c:pt>
                <c:pt idx="475">
                  <c:v>884.2783150301201</c:v>
                </c:pt>
                <c:pt idx="476">
                  <c:v>880.64406018023067</c:v>
                </c:pt>
                <c:pt idx="477">
                  <c:v>877.05565587331034</c:v>
                </c:pt>
                <c:pt idx="478">
                  <c:v>873.51223703768176</c:v>
                </c:pt>
                <c:pt idx="479">
                  <c:v>870.01296046950426</c:v>
                </c:pt>
                <c:pt idx="480">
                  <c:v>866.55700413949319</c:v>
                </c:pt>
                <c:pt idx="481">
                  <c:v>863.14356652604044</c:v>
                </c:pt>
                <c:pt idx="482">
                  <c:v>859.77186597356638</c:v>
                </c:pt>
                <c:pt idx="483">
                  <c:v>856.44114007498717</c:v>
                </c:pt>
                <c:pt idx="484">
                  <c:v>853.15064507724378</c:v>
                </c:pt>
                <c:pt idx="485">
                  <c:v>849.89965530888662</c:v>
                </c:pt>
                <c:pt idx="486">
                  <c:v>846.68746262876471</c:v>
                </c:pt>
                <c:pt idx="487">
                  <c:v>843.5133758949089</c:v>
                </c:pt>
                <c:pt idx="488">
                  <c:v>840.37672045275076</c:v>
                </c:pt>
                <c:pt idx="489">
                  <c:v>837.27683764184928</c:v>
                </c:pt>
                <c:pt idx="490">
                  <c:v>834.21308432035573</c:v>
                </c:pt>
                <c:pt idx="491">
                  <c:v>831.18483240646265</c:v>
                </c:pt>
                <c:pt idx="492">
                  <c:v>828.19146843613464</c:v>
                </c:pt>
                <c:pt idx="493">
                  <c:v>825.23239313644842</c:v>
                </c:pt>
                <c:pt idx="494">
                  <c:v>822.30702101389409</c:v>
                </c:pt>
                <c:pt idx="495">
                  <c:v>819.41477995703031</c:v>
                </c:pt>
                <c:pt idx="496">
                  <c:v>816.55511085290914</c:v>
                </c:pt>
                <c:pt idx="497">
                  <c:v>813.72746721671172</c:v>
                </c:pt>
                <c:pt idx="498">
                  <c:v>810.93131483406808</c:v>
                </c:pt>
                <c:pt idx="499">
                  <c:v>808.16613141554785</c:v>
                </c:pt>
                <c:pt idx="500">
                  <c:v>805.43140626284844</c:v>
                </c:pt>
                <c:pt idx="501">
                  <c:v>802.72663994620791</c:v>
                </c:pt>
                <c:pt idx="502">
                  <c:v>800.05134399261044</c:v>
                </c:pt>
                <c:pt idx="503">
                  <c:v>797.40504058436102</c:v>
                </c:pt>
                <c:pt idx="504">
                  <c:v>794.78726226762319</c:v>
                </c:pt>
                <c:pt idx="505">
                  <c:v>792.19755167054075</c:v>
                </c:pt>
                <c:pt idx="506">
                  <c:v>789.63546123057563</c:v>
                </c:pt>
                <c:pt idx="507">
                  <c:v>787.10055293070434</c:v>
                </c:pt>
                <c:pt idx="508">
                  <c:v>784.59239804414517</c:v>
                </c:pt>
                <c:pt idx="509">
                  <c:v>782.11057688728829</c:v>
                </c:pt>
                <c:pt idx="510">
                  <c:v>779.65467858052432</c:v>
                </c:pt>
                <c:pt idx="511">
                  <c:v>777.22430081667585</c:v>
                </c:pt>
                <c:pt idx="512">
                  <c:v>774.81904963675049</c:v>
                </c:pt>
                <c:pt idx="513">
                  <c:v>772.4385392127424</c:v>
                </c:pt>
                <c:pt idx="514">
                  <c:v>770.08239163722976</c:v>
                </c:pt>
                <c:pt idx="515">
                  <c:v>767.75023671951305</c:v>
                </c:pt>
                <c:pt idx="516">
                  <c:v>765.44171178806255</c:v>
                </c:pt>
                <c:pt idx="517">
                  <c:v>763.15646149904376</c:v>
                </c:pt>
                <c:pt idx="518">
                  <c:v>760.89413765070356</c:v>
                </c:pt>
                <c:pt idx="519">
                  <c:v>758.65439900340903</c:v>
                </c:pt>
                <c:pt idx="520">
                  <c:v>756.43691110513487</c:v>
                </c:pt>
                <c:pt idx="521">
                  <c:v>754.24134612221064</c:v>
                </c:pt>
                <c:pt idx="522">
                  <c:v>752.06738267514118</c:v>
                </c:pt>
                <c:pt idx="523">
                  <c:v>749.91470567932026</c:v>
                </c:pt>
                <c:pt idx="524">
                  <c:v>747.78300619047195</c:v>
                </c:pt>
                <c:pt idx="525">
                  <c:v>745.67198125465291</c:v>
                </c:pt>
                <c:pt idx="526">
                  <c:v>743.58133376265823</c:v>
                </c:pt>
                <c:pt idx="527">
                  <c:v>741.51077230868282</c:v>
                </c:pt>
                <c:pt idx="528">
                  <c:v>739.46001105308858</c:v>
                </c:pt>
                <c:pt idx="529">
                  <c:v>737.4287695891436</c:v>
                </c:pt>
                <c:pt idx="530">
                  <c:v>735.4167728135933</c:v>
                </c:pt>
                <c:pt idx="531">
                  <c:v>733.42375080094143</c:v>
                </c:pt>
                <c:pt idx="532">
                  <c:v>731.44943868130997</c:v>
                </c:pt>
                <c:pt idx="533">
                  <c:v>729.49357652176536</c:v>
                </c:pt>
                <c:pt idx="534">
                  <c:v>727.55590921099019</c:v>
                </c:pt>
                <c:pt idx="535">
                  <c:v>725.63618634719626</c:v>
                </c:pt>
                <c:pt idx="536">
                  <c:v>723.73416212916766</c:v>
                </c:pt>
                <c:pt idx="537">
                  <c:v>721.84959525033514</c:v>
                </c:pt>
                <c:pt idx="538">
                  <c:v>719.98224879578061</c:v>
                </c:pt>
                <c:pt idx="539">
                  <c:v>718.13189014208092</c:v>
                </c:pt>
                <c:pt idx="540">
                  <c:v>716.29829085989411</c:v>
                </c:pt>
                <c:pt idx="541">
                  <c:v>714.48122661920775</c:v>
                </c:pt>
                <c:pt idx="542">
                  <c:v>712.6804770971554</c:v>
                </c:pt>
                <c:pt idx="543">
                  <c:v>710.89582588832945</c:v>
                </c:pt>
                <c:pt idx="544">
                  <c:v>709.12706041750289</c:v>
                </c:pt>
                <c:pt idx="545">
                  <c:v>707.37397185469172</c:v>
                </c:pt>
                <c:pt idx="546">
                  <c:v>705.6363550324794</c:v>
                </c:pt>
                <c:pt idx="547">
                  <c:v>703.91400836553487</c:v>
                </c:pt>
                <c:pt idx="548">
                  <c:v>702.20673377225773</c:v>
                </c:pt>
                <c:pt idx="549">
                  <c:v>700.51433659848271</c:v>
                </c:pt>
                <c:pt idx="550">
                  <c:v>698.83662554317982</c:v>
                </c:pt>
                <c:pt idx="551">
                  <c:v>697.1734125860936</c:v>
                </c:pt>
                <c:pt idx="552">
                  <c:v>695.52451291725629</c:v>
                </c:pt>
                <c:pt idx="553">
                  <c:v>693.88974486832262</c:v>
                </c:pt>
                <c:pt idx="554">
                  <c:v>692.2689298456695</c:v>
                </c:pt>
                <c:pt idx="555">
                  <c:v>690.66189226520839</c:v>
                </c:pt>
                <c:pt idx="556">
                  <c:v>689.06845948885871</c:v>
                </c:pt>
                <c:pt idx="557">
                  <c:v>687.48846176263237</c:v>
                </c:pt>
                <c:pt idx="558">
                  <c:v>685.92173215628327</c:v>
                </c:pt>
                <c:pt idx="559">
                  <c:v>684.3681065044741</c:v>
                </c:pt>
                <c:pt idx="560">
                  <c:v>682.82742334941565</c:v>
                </c:pt>
                <c:pt idx="561">
                  <c:v>681.29952388493894</c:v>
                </c:pt>
                <c:pt idx="562">
                  <c:v>679.7842519019523</c:v>
                </c:pt>
                <c:pt idx="563">
                  <c:v>678.28145373524956</c:v>
                </c:pt>
                <c:pt idx="564">
                  <c:v>676.79097821162657</c:v>
                </c:pt>
                <c:pt idx="565">
                  <c:v>675.31267659927039</c:v>
                </c:pt>
                <c:pt idx="566">
                  <c:v>673.84640255838167</c:v>
                </c:pt>
                <c:pt idx="567">
                  <c:v>672.39201209299938</c:v>
                </c:pt>
                <c:pt idx="568">
                  <c:v>670.94936350399178</c:v>
                </c:pt>
                <c:pt idx="569">
                  <c:v>669.51831734317807</c:v>
                </c:pt>
                <c:pt idx="570">
                  <c:v>668.0987363685548</c:v>
                </c:pt>
                <c:pt idx="571">
                  <c:v>666.69048550058835</c:v>
                </c:pt>
                <c:pt idx="572">
                  <c:v>665.29343177955343</c:v>
                </c:pt>
                <c:pt idx="573">
                  <c:v>663.90744432387726</c:v>
                </c:pt>
                <c:pt idx="574">
                  <c:v>662.53239428947268</c:v>
                </c:pt>
                <c:pt idx="575">
                  <c:v>661.16815483002381</c:v>
                </c:pt>
                <c:pt idx="576">
                  <c:v>659.81460105820349</c:v>
                </c:pt>
                <c:pt idx="577">
                  <c:v>658.47161000779636</c:v>
                </c:pt>
                <c:pt idx="578">
                  <c:v>657.13906059670001</c:v>
                </c:pt>
                <c:pt idx="579">
                  <c:v>655.81683359078397</c:v>
                </c:pt>
                <c:pt idx="580">
                  <c:v>654.50481156858189</c:v>
                </c:pt>
                <c:pt idx="581">
                  <c:v>653.20287888679263</c:v>
                </c:pt>
                <c:pt idx="582">
                  <c:v>651.910921646573</c:v>
                </c:pt>
                <c:pt idx="583">
                  <c:v>650.62882766059522</c:v>
                </c:pt>
                <c:pt idx="584">
                  <c:v>649.35648642085528</c:v>
                </c:pt>
                <c:pt idx="585">
                  <c:v>648.09378906720599</c:v>
                </c:pt>
                <c:pt idx="586">
                  <c:v>646.8406283566004</c:v>
                </c:pt>
                <c:pt idx="587">
                  <c:v>645.59689863302435</c:v>
                </c:pt>
                <c:pt idx="588">
                  <c:v>644.36249579810055</c:v>
                </c:pt>
                <c:pt idx="589">
                  <c:v>643.13731728234666</c:v>
                </c:pt>
                <c:pt idx="590">
                  <c:v>641.92126201707254</c:v>
                </c:pt>
                <c:pt idx="591">
                  <c:v>640.71423040689604</c:v>
                </c:pt>
                <c:pt idx="592">
                  <c:v>639.51612430286445</c:v>
                </c:pt>
                <c:pt idx="593">
                  <c:v>638.32684697616457</c:v>
                </c:pt>
                <c:pt idx="594">
                  <c:v>637.14630309240863</c:v>
                </c:pt>
                <c:pt idx="595">
                  <c:v>635.97439868647655</c:v>
                </c:pt>
                <c:pt idx="596">
                  <c:v>634.81104113790798</c:v>
                </c:pt>
                <c:pt idx="597">
                  <c:v>633.65613914682024</c:v>
                </c:pt>
                <c:pt idx="598">
                  <c:v>632.50960271035012</c:v>
                </c:pt>
                <c:pt idx="599">
                  <c:v>631.37134309959583</c:v>
                </c:pt>
                <c:pt idx="600">
                  <c:v>630.24127283705434</c:v>
                </c:pt>
                <c:pt idx="601">
                  <c:v>629.11930567453828</c:v>
                </c:pt>
                <c:pt idx="602">
                  <c:v>628.00535657156013</c:v>
                </c:pt>
                <c:pt idx="603">
                  <c:v>626.89934167417346</c:v>
                </c:pt>
                <c:pt idx="604">
                  <c:v>625.8011782942616</c:v>
                </c:pt>
                <c:pt idx="605">
                  <c:v>624.71078488925616</c:v>
                </c:pt>
                <c:pt idx="606">
                  <c:v>623.62808104228327</c:v>
                </c:pt>
                <c:pt idx="607">
                  <c:v>622.55298744272284</c:v>
                </c:pt>
                <c:pt idx="608">
                  <c:v>621.48542586716928</c:v>
                </c:pt>
                <c:pt idx="609">
                  <c:v>620.42531916078701</c:v>
                </c:pt>
                <c:pt idx="610">
                  <c:v>619.37259121905026</c:v>
                </c:pt>
                <c:pt idx="611">
                  <c:v>618.32716696985744</c:v>
                </c:pt>
                <c:pt idx="612">
                  <c:v>617.2889723560121</c:v>
                </c:pt>
                <c:pt idx="613">
                  <c:v>616.25793431805823</c:v>
                </c:pt>
                <c:pt idx="614">
                  <c:v>615.23398077746958</c:v>
                </c:pt>
                <c:pt idx="615">
                  <c:v>614.21704062017329</c:v>
                </c:pt>
                <c:pt idx="616">
                  <c:v>613.20704368041038</c:v>
                </c:pt>
                <c:pt idx="617">
                  <c:v>612.20392072491802</c:v>
                </c:pt>
                <c:pt idx="618">
                  <c:v>611.20760343743075</c:v>
                </c:pt>
                <c:pt idx="619">
                  <c:v>610.21802440348972</c:v>
                </c:pt>
                <c:pt idx="620">
                  <c:v>609.23511709555441</c:v>
                </c:pt>
                <c:pt idx="621">
                  <c:v>608.25881585841023</c:v>
                </c:pt>
                <c:pt idx="622">
                  <c:v>607.28905589486351</c:v>
                </c:pt>
                <c:pt idx="623">
                  <c:v>606.32577325172031</c:v>
                </c:pt>
                <c:pt idx="624">
                  <c:v>605.36890480603688</c:v>
                </c:pt>
                <c:pt idx="625">
                  <c:v>604.41838825164371</c:v>
                </c:pt>
                <c:pt idx="626">
                  <c:v>603.47416208592779</c:v>
                </c:pt>
                <c:pt idx="627">
                  <c:v>602.53616559687498</c:v>
                </c:pt>
                <c:pt idx="628">
                  <c:v>601.60433885036298</c:v>
                </c:pt>
                <c:pt idx="629">
                  <c:v>600.67862267769658</c:v>
                </c:pt>
                <c:pt idx="630">
                  <c:v>599.75895866338806</c:v>
                </c:pt>
                <c:pt idx="631">
                  <c:v>598.8452891331666</c:v>
                </c:pt>
                <c:pt idx="632">
                  <c:v>597.93755714222073</c:v>
                </c:pt>
                <c:pt idx="633">
                  <c:v>597.03570646366279</c:v>
                </c:pt>
                <c:pt idx="634">
                  <c:v>596.13968157721331</c:v>
                </c:pt>
                <c:pt idx="635">
                  <c:v>595.24942765809885</c:v>
                </c:pt>
                <c:pt idx="636">
                  <c:v>594.36489056616074</c:v>
                </c:pt>
                <c:pt idx="637">
                  <c:v>593.48601683516722</c:v>
                </c:pt>
                <c:pt idx="638">
                  <c:v>592.6127536623261</c:v>
                </c:pt>
                <c:pt idx="639">
                  <c:v>591.74504889799482</c:v>
                </c:pt>
                <c:pt idx="640">
                  <c:v>590.8828510355803</c:v>
                </c:pt>
                <c:pt idx="641">
                  <c:v>590.02610920162772</c:v>
                </c:pt>
                <c:pt idx="642">
                  <c:v>589.17477314609221</c:v>
                </c:pt>
                <c:pt idx="643">
                  <c:v>588.32879323278974</c:v>
                </c:pt>
                <c:pt idx="644">
                  <c:v>587.48812043002511</c:v>
                </c:pt>
                <c:pt idx="645">
                  <c:v>586.652706301389</c:v>
                </c:pt>
                <c:pt idx="646">
                  <c:v>585.82250299672705</c:v>
                </c:pt>
                <c:pt idx="647">
                  <c:v>584.99746324326929</c:v>
                </c:pt>
                <c:pt idx="648">
                  <c:v>584.17754033692438</c:v>
                </c:pt>
                <c:pt idx="649">
                  <c:v>583.36268813372919</c:v>
                </c:pt>
                <c:pt idx="650">
                  <c:v>582.55286104145421</c:v>
                </c:pt>
                <c:pt idx="651">
                  <c:v>581.74801401135846</c:v>
                </c:pt>
                <c:pt idx="652">
                  <c:v>580.94810253009393</c:v>
                </c:pt>
                <c:pt idx="653">
                  <c:v>580.15308261175358</c:v>
                </c:pt>
                <c:pt idx="654">
                  <c:v>579.36291079006253</c:v>
                </c:pt>
                <c:pt idx="655">
                  <c:v>578.57754411070641</c:v>
                </c:pt>
                <c:pt idx="656">
                  <c:v>577.79694012379673</c:v>
                </c:pt>
                <c:pt idx="657">
                  <c:v>577.02105687646974</c:v>
                </c:pt>
                <c:pt idx="658">
                  <c:v>576.24985290561449</c:v>
                </c:pt>
                <c:pt idx="659">
                  <c:v>575.48328723072984</c:v>
                </c:pt>
                <c:pt idx="660">
                  <c:v>574.72131934690572</c:v>
                </c:pt>
                <c:pt idx="661">
                  <c:v>573.96390921792681</c:v>
                </c:pt>
                <c:pt idx="662">
                  <c:v>573.21101726949837</c:v>
                </c:pt>
                <c:pt idx="663">
                  <c:v>572.46260438258571</c:v>
                </c:pt>
                <c:pt idx="664">
                  <c:v>571.71863188687303</c:v>
                </c:pt>
                <c:pt idx="665">
                  <c:v>570.97906155433225</c:v>
                </c:pt>
                <c:pt idx="666">
                  <c:v>570.24385559290454</c:v>
                </c:pt>
                <c:pt idx="667">
                  <c:v>569.51297664028834</c:v>
                </c:pt>
                <c:pt idx="668">
                  <c:v>568.78638775783486</c:v>
                </c:pt>
                <c:pt idx="669">
                  <c:v>568.06405242454753</c:v>
                </c:pt>
                <c:pt idx="670">
                  <c:v>567.34593453118362</c:v>
                </c:pt>
                <c:pt idx="671">
                  <c:v>566.6319983744545</c:v>
                </c:pt>
                <c:pt idx="672">
                  <c:v>565.92220865132606</c:v>
                </c:pt>
                <c:pt idx="673">
                  <c:v>565.21653045341395</c:v>
                </c:pt>
                <c:pt idx="674">
                  <c:v>564.51492926147364</c:v>
                </c:pt>
                <c:pt idx="675">
                  <c:v>563.81737093998106</c:v>
                </c:pt>
                <c:pt idx="676">
                  <c:v>563.12382173180754</c:v>
                </c:pt>
                <c:pt idx="677">
                  <c:v>562.4342482529787</c:v>
                </c:pt>
                <c:pt idx="678">
                  <c:v>561.74861748752483</c:v>
                </c:pt>
                <c:pt idx="679">
                  <c:v>561.06689678241412</c:v>
                </c:pt>
                <c:pt idx="680">
                  <c:v>560.38905384256941</c:v>
                </c:pt>
                <c:pt idx="681">
                  <c:v>559.71505672596993</c:v>
                </c:pt>
                <c:pt idx="682">
                  <c:v>559.0448738388294</c:v>
                </c:pt>
                <c:pt idx="683">
                  <c:v>558.37847393085542</c:v>
                </c:pt>
                <c:pt idx="684">
                  <c:v>557.71582609058839</c:v>
                </c:pt>
                <c:pt idx="685">
                  <c:v>557.05689974081065</c:v>
                </c:pt>
                <c:pt idx="686">
                  <c:v>556.40166463403716</c:v>
                </c:pt>
                <c:pt idx="687">
                  <c:v>555.75009084807323</c:v>
                </c:pt>
                <c:pt idx="688">
                  <c:v>555.10214878164822</c:v>
                </c:pt>
                <c:pt idx="689">
                  <c:v>554.45780915011676</c:v>
                </c:pt>
                <c:pt idx="690">
                  <c:v>553.81704298123168</c:v>
                </c:pt>
                <c:pt idx="691">
                  <c:v>553.17982161098223</c:v>
                </c:pt>
                <c:pt idx="692">
                  <c:v>552.54611667950064</c:v>
                </c:pt>
                <c:pt idx="693">
                  <c:v>551.91590012703284</c:v>
                </c:pt>
                <c:pt idx="694">
                  <c:v>551.28914418997374</c:v>
                </c:pt>
              </c:numCache>
            </c:numRef>
          </c:yVal>
          <c:smooth val="1"/>
        </c:ser>
        <c:axId val="76358784"/>
        <c:axId val="76361088"/>
      </c:scatterChart>
      <c:scatterChart>
        <c:scatterStyle val="lineMarker"/>
        <c:ser>
          <c:idx val="3"/>
          <c:order val="0"/>
          <c:tx>
            <c:strRef>
              <c:f>Coupled!$R$5</c:f>
              <c:strCache>
                <c:ptCount val="1"/>
                <c:pt idx="0">
                  <c:v>phase</c:v>
                </c:pt>
              </c:strCache>
            </c:strRef>
          </c:tx>
          <c:spPr>
            <a:ln w="25400">
              <a:solidFill>
                <a:schemeClr val="accent3"/>
              </a:solidFill>
            </a:ln>
          </c:spPr>
          <c:marker>
            <c:symbol val="diamond"/>
            <c:size val="4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Coupled!$F$6:$F$700</c:f>
              <c:numCache>
                <c:formatCode>General</c:formatCode>
                <c:ptCount val="695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  <c:pt idx="51">
                  <c:v>602</c:v>
                </c:pt>
                <c:pt idx="52">
                  <c:v>604</c:v>
                </c:pt>
                <c:pt idx="53">
                  <c:v>606</c:v>
                </c:pt>
                <c:pt idx="54">
                  <c:v>608</c:v>
                </c:pt>
                <c:pt idx="55">
                  <c:v>610</c:v>
                </c:pt>
                <c:pt idx="56">
                  <c:v>612</c:v>
                </c:pt>
                <c:pt idx="57">
                  <c:v>614</c:v>
                </c:pt>
                <c:pt idx="58">
                  <c:v>616</c:v>
                </c:pt>
                <c:pt idx="59">
                  <c:v>618</c:v>
                </c:pt>
                <c:pt idx="60">
                  <c:v>620</c:v>
                </c:pt>
                <c:pt idx="61">
                  <c:v>622</c:v>
                </c:pt>
                <c:pt idx="62">
                  <c:v>624</c:v>
                </c:pt>
                <c:pt idx="63">
                  <c:v>626</c:v>
                </c:pt>
                <c:pt idx="64">
                  <c:v>628</c:v>
                </c:pt>
                <c:pt idx="65">
                  <c:v>630</c:v>
                </c:pt>
                <c:pt idx="66">
                  <c:v>632</c:v>
                </c:pt>
                <c:pt idx="67">
                  <c:v>634</c:v>
                </c:pt>
                <c:pt idx="68">
                  <c:v>636</c:v>
                </c:pt>
                <c:pt idx="69">
                  <c:v>638</c:v>
                </c:pt>
                <c:pt idx="70">
                  <c:v>640</c:v>
                </c:pt>
                <c:pt idx="71">
                  <c:v>642</c:v>
                </c:pt>
                <c:pt idx="72">
                  <c:v>644</c:v>
                </c:pt>
                <c:pt idx="73">
                  <c:v>646</c:v>
                </c:pt>
                <c:pt idx="74">
                  <c:v>648</c:v>
                </c:pt>
                <c:pt idx="75">
                  <c:v>650</c:v>
                </c:pt>
                <c:pt idx="76">
                  <c:v>652</c:v>
                </c:pt>
                <c:pt idx="77">
                  <c:v>654</c:v>
                </c:pt>
                <c:pt idx="78">
                  <c:v>656</c:v>
                </c:pt>
                <c:pt idx="79">
                  <c:v>658</c:v>
                </c:pt>
                <c:pt idx="80">
                  <c:v>660</c:v>
                </c:pt>
                <c:pt idx="81">
                  <c:v>662</c:v>
                </c:pt>
                <c:pt idx="82">
                  <c:v>664</c:v>
                </c:pt>
                <c:pt idx="83">
                  <c:v>666</c:v>
                </c:pt>
                <c:pt idx="84">
                  <c:v>668</c:v>
                </c:pt>
                <c:pt idx="85">
                  <c:v>670</c:v>
                </c:pt>
                <c:pt idx="86">
                  <c:v>672</c:v>
                </c:pt>
                <c:pt idx="87">
                  <c:v>674</c:v>
                </c:pt>
                <c:pt idx="88">
                  <c:v>676</c:v>
                </c:pt>
                <c:pt idx="89">
                  <c:v>678</c:v>
                </c:pt>
                <c:pt idx="90">
                  <c:v>680</c:v>
                </c:pt>
                <c:pt idx="91">
                  <c:v>682</c:v>
                </c:pt>
                <c:pt idx="92">
                  <c:v>684</c:v>
                </c:pt>
                <c:pt idx="93">
                  <c:v>686</c:v>
                </c:pt>
                <c:pt idx="94">
                  <c:v>688</c:v>
                </c:pt>
                <c:pt idx="95">
                  <c:v>690</c:v>
                </c:pt>
                <c:pt idx="96">
                  <c:v>692</c:v>
                </c:pt>
                <c:pt idx="97">
                  <c:v>694</c:v>
                </c:pt>
                <c:pt idx="98">
                  <c:v>696</c:v>
                </c:pt>
                <c:pt idx="99">
                  <c:v>698</c:v>
                </c:pt>
                <c:pt idx="100">
                  <c:v>700</c:v>
                </c:pt>
                <c:pt idx="101">
                  <c:v>702</c:v>
                </c:pt>
                <c:pt idx="102">
                  <c:v>704</c:v>
                </c:pt>
                <c:pt idx="103">
                  <c:v>706</c:v>
                </c:pt>
                <c:pt idx="104">
                  <c:v>708</c:v>
                </c:pt>
                <c:pt idx="105">
                  <c:v>710</c:v>
                </c:pt>
                <c:pt idx="106">
                  <c:v>712</c:v>
                </c:pt>
                <c:pt idx="107">
                  <c:v>714</c:v>
                </c:pt>
                <c:pt idx="108">
                  <c:v>716</c:v>
                </c:pt>
                <c:pt idx="109">
                  <c:v>718</c:v>
                </c:pt>
                <c:pt idx="110">
                  <c:v>720</c:v>
                </c:pt>
                <c:pt idx="111">
                  <c:v>722</c:v>
                </c:pt>
                <c:pt idx="112">
                  <c:v>724</c:v>
                </c:pt>
                <c:pt idx="113">
                  <c:v>726</c:v>
                </c:pt>
                <c:pt idx="114">
                  <c:v>728</c:v>
                </c:pt>
                <c:pt idx="115">
                  <c:v>730</c:v>
                </c:pt>
                <c:pt idx="116">
                  <c:v>732</c:v>
                </c:pt>
                <c:pt idx="117">
                  <c:v>734</c:v>
                </c:pt>
                <c:pt idx="118">
                  <c:v>736</c:v>
                </c:pt>
                <c:pt idx="119">
                  <c:v>738</c:v>
                </c:pt>
                <c:pt idx="120">
                  <c:v>740</c:v>
                </c:pt>
                <c:pt idx="121">
                  <c:v>742</c:v>
                </c:pt>
                <c:pt idx="122">
                  <c:v>744</c:v>
                </c:pt>
                <c:pt idx="123">
                  <c:v>746</c:v>
                </c:pt>
                <c:pt idx="124">
                  <c:v>748</c:v>
                </c:pt>
                <c:pt idx="125">
                  <c:v>750</c:v>
                </c:pt>
                <c:pt idx="126">
                  <c:v>752</c:v>
                </c:pt>
                <c:pt idx="127">
                  <c:v>754</c:v>
                </c:pt>
                <c:pt idx="128">
                  <c:v>756</c:v>
                </c:pt>
                <c:pt idx="129">
                  <c:v>758</c:v>
                </c:pt>
                <c:pt idx="130">
                  <c:v>760</c:v>
                </c:pt>
                <c:pt idx="131">
                  <c:v>762</c:v>
                </c:pt>
                <c:pt idx="132">
                  <c:v>764</c:v>
                </c:pt>
                <c:pt idx="133">
                  <c:v>766</c:v>
                </c:pt>
                <c:pt idx="134">
                  <c:v>768</c:v>
                </c:pt>
                <c:pt idx="135">
                  <c:v>770</c:v>
                </c:pt>
                <c:pt idx="136">
                  <c:v>772</c:v>
                </c:pt>
                <c:pt idx="137">
                  <c:v>774</c:v>
                </c:pt>
                <c:pt idx="138">
                  <c:v>776</c:v>
                </c:pt>
                <c:pt idx="139">
                  <c:v>778</c:v>
                </c:pt>
                <c:pt idx="140">
                  <c:v>780</c:v>
                </c:pt>
                <c:pt idx="141">
                  <c:v>782</c:v>
                </c:pt>
                <c:pt idx="142">
                  <c:v>784</c:v>
                </c:pt>
                <c:pt idx="143">
                  <c:v>786</c:v>
                </c:pt>
                <c:pt idx="144">
                  <c:v>788</c:v>
                </c:pt>
                <c:pt idx="145">
                  <c:v>790</c:v>
                </c:pt>
                <c:pt idx="146">
                  <c:v>792</c:v>
                </c:pt>
                <c:pt idx="147">
                  <c:v>794</c:v>
                </c:pt>
                <c:pt idx="148">
                  <c:v>796</c:v>
                </c:pt>
                <c:pt idx="149">
                  <c:v>798</c:v>
                </c:pt>
                <c:pt idx="150">
                  <c:v>800</c:v>
                </c:pt>
                <c:pt idx="151">
                  <c:v>802</c:v>
                </c:pt>
                <c:pt idx="152">
                  <c:v>804</c:v>
                </c:pt>
                <c:pt idx="153">
                  <c:v>806</c:v>
                </c:pt>
                <c:pt idx="154">
                  <c:v>808</c:v>
                </c:pt>
                <c:pt idx="155">
                  <c:v>810</c:v>
                </c:pt>
                <c:pt idx="156">
                  <c:v>812</c:v>
                </c:pt>
                <c:pt idx="157">
                  <c:v>814</c:v>
                </c:pt>
                <c:pt idx="158">
                  <c:v>816</c:v>
                </c:pt>
                <c:pt idx="159">
                  <c:v>818</c:v>
                </c:pt>
                <c:pt idx="160">
                  <c:v>820</c:v>
                </c:pt>
                <c:pt idx="161">
                  <c:v>822</c:v>
                </c:pt>
                <c:pt idx="162">
                  <c:v>824</c:v>
                </c:pt>
                <c:pt idx="163">
                  <c:v>826</c:v>
                </c:pt>
                <c:pt idx="164">
                  <c:v>828</c:v>
                </c:pt>
                <c:pt idx="165">
                  <c:v>830</c:v>
                </c:pt>
                <c:pt idx="166">
                  <c:v>832</c:v>
                </c:pt>
                <c:pt idx="167">
                  <c:v>834</c:v>
                </c:pt>
                <c:pt idx="168">
                  <c:v>836</c:v>
                </c:pt>
                <c:pt idx="169">
                  <c:v>838</c:v>
                </c:pt>
                <c:pt idx="170">
                  <c:v>840</c:v>
                </c:pt>
                <c:pt idx="171">
                  <c:v>842</c:v>
                </c:pt>
                <c:pt idx="172">
                  <c:v>844</c:v>
                </c:pt>
                <c:pt idx="173">
                  <c:v>846</c:v>
                </c:pt>
                <c:pt idx="174">
                  <c:v>848</c:v>
                </c:pt>
                <c:pt idx="175">
                  <c:v>850</c:v>
                </c:pt>
                <c:pt idx="176">
                  <c:v>852</c:v>
                </c:pt>
                <c:pt idx="177">
                  <c:v>854</c:v>
                </c:pt>
                <c:pt idx="178">
                  <c:v>856</c:v>
                </c:pt>
                <c:pt idx="179">
                  <c:v>858</c:v>
                </c:pt>
                <c:pt idx="180">
                  <c:v>860</c:v>
                </c:pt>
                <c:pt idx="181">
                  <c:v>862</c:v>
                </c:pt>
                <c:pt idx="182">
                  <c:v>864</c:v>
                </c:pt>
                <c:pt idx="183">
                  <c:v>866</c:v>
                </c:pt>
                <c:pt idx="184">
                  <c:v>868</c:v>
                </c:pt>
                <c:pt idx="185">
                  <c:v>870</c:v>
                </c:pt>
                <c:pt idx="186">
                  <c:v>872</c:v>
                </c:pt>
                <c:pt idx="187">
                  <c:v>874</c:v>
                </c:pt>
                <c:pt idx="188">
                  <c:v>876</c:v>
                </c:pt>
                <c:pt idx="189">
                  <c:v>878</c:v>
                </c:pt>
                <c:pt idx="190">
                  <c:v>880</c:v>
                </c:pt>
                <c:pt idx="191">
                  <c:v>882</c:v>
                </c:pt>
                <c:pt idx="192">
                  <c:v>884</c:v>
                </c:pt>
                <c:pt idx="193">
                  <c:v>886</c:v>
                </c:pt>
                <c:pt idx="194">
                  <c:v>888</c:v>
                </c:pt>
                <c:pt idx="195">
                  <c:v>890</c:v>
                </c:pt>
                <c:pt idx="196">
                  <c:v>892</c:v>
                </c:pt>
                <c:pt idx="197">
                  <c:v>894</c:v>
                </c:pt>
                <c:pt idx="198">
                  <c:v>896</c:v>
                </c:pt>
                <c:pt idx="199">
                  <c:v>898</c:v>
                </c:pt>
                <c:pt idx="200">
                  <c:v>900</c:v>
                </c:pt>
                <c:pt idx="201">
                  <c:v>902</c:v>
                </c:pt>
                <c:pt idx="202">
                  <c:v>904</c:v>
                </c:pt>
                <c:pt idx="203">
                  <c:v>906</c:v>
                </c:pt>
                <c:pt idx="204">
                  <c:v>908</c:v>
                </c:pt>
                <c:pt idx="205">
                  <c:v>910</c:v>
                </c:pt>
                <c:pt idx="206">
                  <c:v>912</c:v>
                </c:pt>
                <c:pt idx="207">
                  <c:v>914</c:v>
                </c:pt>
                <c:pt idx="208">
                  <c:v>916</c:v>
                </c:pt>
                <c:pt idx="209">
                  <c:v>918</c:v>
                </c:pt>
                <c:pt idx="210">
                  <c:v>920</c:v>
                </c:pt>
                <c:pt idx="211">
                  <c:v>922</c:v>
                </c:pt>
                <c:pt idx="212">
                  <c:v>924</c:v>
                </c:pt>
                <c:pt idx="213">
                  <c:v>926</c:v>
                </c:pt>
                <c:pt idx="214">
                  <c:v>928</c:v>
                </c:pt>
                <c:pt idx="215">
                  <c:v>930</c:v>
                </c:pt>
                <c:pt idx="216">
                  <c:v>932</c:v>
                </c:pt>
                <c:pt idx="217">
                  <c:v>934</c:v>
                </c:pt>
                <c:pt idx="218">
                  <c:v>936</c:v>
                </c:pt>
                <c:pt idx="219">
                  <c:v>938</c:v>
                </c:pt>
                <c:pt idx="220">
                  <c:v>940</c:v>
                </c:pt>
                <c:pt idx="221">
                  <c:v>942</c:v>
                </c:pt>
                <c:pt idx="222">
                  <c:v>944</c:v>
                </c:pt>
                <c:pt idx="223">
                  <c:v>946</c:v>
                </c:pt>
                <c:pt idx="224">
                  <c:v>948</c:v>
                </c:pt>
                <c:pt idx="225">
                  <c:v>950</c:v>
                </c:pt>
                <c:pt idx="226">
                  <c:v>952</c:v>
                </c:pt>
                <c:pt idx="227">
                  <c:v>954</c:v>
                </c:pt>
                <c:pt idx="228">
                  <c:v>956</c:v>
                </c:pt>
                <c:pt idx="229">
                  <c:v>958</c:v>
                </c:pt>
                <c:pt idx="230">
                  <c:v>960</c:v>
                </c:pt>
                <c:pt idx="231">
                  <c:v>962</c:v>
                </c:pt>
                <c:pt idx="232">
                  <c:v>964</c:v>
                </c:pt>
                <c:pt idx="233">
                  <c:v>966</c:v>
                </c:pt>
                <c:pt idx="234">
                  <c:v>968</c:v>
                </c:pt>
                <c:pt idx="235">
                  <c:v>970</c:v>
                </c:pt>
                <c:pt idx="236">
                  <c:v>972</c:v>
                </c:pt>
                <c:pt idx="237">
                  <c:v>974</c:v>
                </c:pt>
                <c:pt idx="238">
                  <c:v>976</c:v>
                </c:pt>
                <c:pt idx="239">
                  <c:v>978</c:v>
                </c:pt>
                <c:pt idx="240">
                  <c:v>980</c:v>
                </c:pt>
                <c:pt idx="241">
                  <c:v>982</c:v>
                </c:pt>
                <c:pt idx="242">
                  <c:v>984</c:v>
                </c:pt>
                <c:pt idx="243">
                  <c:v>986</c:v>
                </c:pt>
                <c:pt idx="244">
                  <c:v>988</c:v>
                </c:pt>
                <c:pt idx="245">
                  <c:v>990</c:v>
                </c:pt>
                <c:pt idx="246">
                  <c:v>992</c:v>
                </c:pt>
                <c:pt idx="247">
                  <c:v>994</c:v>
                </c:pt>
                <c:pt idx="248">
                  <c:v>996</c:v>
                </c:pt>
                <c:pt idx="249">
                  <c:v>998</c:v>
                </c:pt>
                <c:pt idx="250">
                  <c:v>1000</c:v>
                </c:pt>
                <c:pt idx="251">
                  <c:v>1002</c:v>
                </c:pt>
                <c:pt idx="252">
                  <c:v>1004</c:v>
                </c:pt>
                <c:pt idx="253">
                  <c:v>1006</c:v>
                </c:pt>
                <c:pt idx="254">
                  <c:v>1008</c:v>
                </c:pt>
                <c:pt idx="255">
                  <c:v>1010</c:v>
                </c:pt>
                <c:pt idx="256">
                  <c:v>1012</c:v>
                </c:pt>
                <c:pt idx="257">
                  <c:v>1014</c:v>
                </c:pt>
                <c:pt idx="258">
                  <c:v>1016</c:v>
                </c:pt>
                <c:pt idx="259">
                  <c:v>1018</c:v>
                </c:pt>
                <c:pt idx="260">
                  <c:v>1020</c:v>
                </c:pt>
                <c:pt idx="261">
                  <c:v>1022</c:v>
                </c:pt>
                <c:pt idx="262">
                  <c:v>1024</c:v>
                </c:pt>
                <c:pt idx="263">
                  <c:v>1026</c:v>
                </c:pt>
                <c:pt idx="264">
                  <c:v>1028</c:v>
                </c:pt>
                <c:pt idx="265">
                  <c:v>1030</c:v>
                </c:pt>
                <c:pt idx="266">
                  <c:v>1032</c:v>
                </c:pt>
                <c:pt idx="267">
                  <c:v>1034</c:v>
                </c:pt>
                <c:pt idx="268">
                  <c:v>1036</c:v>
                </c:pt>
                <c:pt idx="269">
                  <c:v>1038</c:v>
                </c:pt>
                <c:pt idx="270">
                  <c:v>1040</c:v>
                </c:pt>
                <c:pt idx="271">
                  <c:v>1042</c:v>
                </c:pt>
                <c:pt idx="272">
                  <c:v>1044</c:v>
                </c:pt>
                <c:pt idx="273">
                  <c:v>1046</c:v>
                </c:pt>
                <c:pt idx="274">
                  <c:v>1048</c:v>
                </c:pt>
                <c:pt idx="275">
                  <c:v>1050</c:v>
                </c:pt>
                <c:pt idx="276">
                  <c:v>1052</c:v>
                </c:pt>
                <c:pt idx="277">
                  <c:v>1054</c:v>
                </c:pt>
                <c:pt idx="278">
                  <c:v>1056</c:v>
                </c:pt>
                <c:pt idx="279">
                  <c:v>1058</c:v>
                </c:pt>
                <c:pt idx="280">
                  <c:v>1060</c:v>
                </c:pt>
                <c:pt idx="281">
                  <c:v>1062</c:v>
                </c:pt>
                <c:pt idx="282">
                  <c:v>1064</c:v>
                </c:pt>
                <c:pt idx="283">
                  <c:v>1066</c:v>
                </c:pt>
                <c:pt idx="284">
                  <c:v>1068</c:v>
                </c:pt>
                <c:pt idx="285">
                  <c:v>1070</c:v>
                </c:pt>
                <c:pt idx="286">
                  <c:v>1072</c:v>
                </c:pt>
                <c:pt idx="287">
                  <c:v>1074</c:v>
                </c:pt>
                <c:pt idx="288">
                  <c:v>1076</c:v>
                </c:pt>
                <c:pt idx="289">
                  <c:v>1078</c:v>
                </c:pt>
                <c:pt idx="290">
                  <c:v>1080</c:v>
                </c:pt>
                <c:pt idx="291">
                  <c:v>1082</c:v>
                </c:pt>
                <c:pt idx="292">
                  <c:v>1084</c:v>
                </c:pt>
                <c:pt idx="293">
                  <c:v>1086</c:v>
                </c:pt>
                <c:pt idx="294">
                  <c:v>1088</c:v>
                </c:pt>
                <c:pt idx="295">
                  <c:v>1090</c:v>
                </c:pt>
                <c:pt idx="296">
                  <c:v>1092</c:v>
                </c:pt>
                <c:pt idx="297">
                  <c:v>1094</c:v>
                </c:pt>
                <c:pt idx="298">
                  <c:v>1096</c:v>
                </c:pt>
                <c:pt idx="299">
                  <c:v>1098</c:v>
                </c:pt>
                <c:pt idx="300">
                  <c:v>1100</c:v>
                </c:pt>
                <c:pt idx="301">
                  <c:v>1102</c:v>
                </c:pt>
                <c:pt idx="302">
                  <c:v>1104</c:v>
                </c:pt>
                <c:pt idx="303">
                  <c:v>1106</c:v>
                </c:pt>
                <c:pt idx="304">
                  <c:v>1108</c:v>
                </c:pt>
                <c:pt idx="305">
                  <c:v>1110</c:v>
                </c:pt>
                <c:pt idx="306">
                  <c:v>1112</c:v>
                </c:pt>
                <c:pt idx="307">
                  <c:v>1114</c:v>
                </c:pt>
                <c:pt idx="308">
                  <c:v>1116</c:v>
                </c:pt>
                <c:pt idx="309">
                  <c:v>1118</c:v>
                </c:pt>
                <c:pt idx="310">
                  <c:v>1120</c:v>
                </c:pt>
                <c:pt idx="311">
                  <c:v>1122</c:v>
                </c:pt>
                <c:pt idx="312">
                  <c:v>1124</c:v>
                </c:pt>
                <c:pt idx="313">
                  <c:v>1126</c:v>
                </c:pt>
                <c:pt idx="314">
                  <c:v>1128</c:v>
                </c:pt>
                <c:pt idx="315">
                  <c:v>1130</c:v>
                </c:pt>
                <c:pt idx="316">
                  <c:v>1132</c:v>
                </c:pt>
                <c:pt idx="317">
                  <c:v>1134</c:v>
                </c:pt>
                <c:pt idx="318">
                  <c:v>1136</c:v>
                </c:pt>
                <c:pt idx="319">
                  <c:v>1138</c:v>
                </c:pt>
                <c:pt idx="320">
                  <c:v>1140</c:v>
                </c:pt>
                <c:pt idx="321">
                  <c:v>1142</c:v>
                </c:pt>
                <c:pt idx="322">
                  <c:v>1144</c:v>
                </c:pt>
                <c:pt idx="323">
                  <c:v>1146</c:v>
                </c:pt>
                <c:pt idx="324">
                  <c:v>1148</c:v>
                </c:pt>
                <c:pt idx="325">
                  <c:v>1150</c:v>
                </c:pt>
                <c:pt idx="326">
                  <c:v>1152</c:v>
                </c:pt>
                <c:pt idx="327">
                  <c:v>1154</c:v>
                </c:pt>
                <c:pt idx="328">
                  <c:v>1156</c:v>
                </c:pt>
                <c:pt idx="329">
                  <c:v>1158</c:v>
                </c:pt>
                <c:pt idx="330">
                  <c:v>1160</c:v>
                </c:pt>
                <c:pt idx="331">
                  <c:v>1162</c:v>
                </c:pt>
                <c:pt idx="332">
                  <c:v>1164</c:v>
                </c:pt>
                <c:pt idx="333">
                  <c:v>1166</c:v>
                </c:pt>
                <c:pt idx="334">
                  <c:v>1168</c:v>
                </c:pt>
                <c:pt idx="335">
                  <c:v>1170</c:v>
                </c:pt>
                <c:pt idx="336">
                  <c:v>1172</c:v>
                </c:pt>
                <c:pt idx="337">
                  <c:v>1174</c:v>
                </c:pt>
                <c:pt idx="338">
                  <c:v>1176</c:v>
                </c:pt>
                <c:pt idx="339">
                  <c:v>1178</c:v>
                </c:pt>
                <c:pt idx="340">
                  <c:v>1180</c:v>
                </c:pt>
                <c:pt idx="341">
                  <c:v>1182</c:v>
                </c:pt>
                <c:pt idx="342">
                  <c:v>1184</c:v>
                </c:pt>
                <c:pt idx="343">
                  <c:v>1186</c:v>
                </c:pt>
                <c:pt idx="344">
                  <c:v>1188</c:v>
                </c:pt>
                <c:pt idx="345">
                  <c:v>1190</c:v>
                </c:pt>
                <c:pt idx="346">
                  <c:v>1192</c:v>
                </c:pt>
                <c:pt idx="347">
                  <c:v>1194</c:v>
                </c:pt>
                <c:pt idx="348">
                  <c:v>1196</c:v>
                </c:pt>
                <c:pt idx="349">
                  <c:v>1198</c:v>
                </c:pt>
                <c:pt idx="350">
                  <c:v>1200</c:v>
                </c:pt>
                <c:pt idx="351">
                  <c:v>1202</c:v>
                </c:pt>
                <c:pt idx="352">
                  <c:v>1204</c:v>
                </c:pt>
                <c:pt idx="353">
                  <c:v>1206</c:v>
                </c:pt>
                <c:pt idx="354">
                  <c:v>1208</c:v>
                </c:pt>
                <c:pt idx="355">
                  <c:v>1210</c:v>
                </c:pt>
                <c:pt idx="356">
                  <c:v>1212</c:v>
                </c:pt>
                <c:pt idx="357">
                  <c:v>1214</c:v>
                </c:pt>
                <c:pt idx="358">
                  <c:v>1216</c:v>
                </c:pt>
                <c:pt idx="359">
                  <c:v>1218</c:v>
                </c:pt>
                <c:pt idx="360">
                  <c:v>1220</c:v>
                </c:pt>
                <c:pt idx="361">
                  <c:v>1222</c:v>
                </c:pt>
                <c:pt idx="362">
                  <c:v>1224</c:v>
                </c:pt>
                <c:pt idx="363">
                  <c:v>1226</c:v>
                </c:pt>
                <c:pt idx="364">
                  <c:v>1228</c:v>
                </c:pt>
                <c:pt idx="365">
                  <c:v>1230</c:v>
                </c:pt>
                <c:pt idx="366">
                  <c:v>1232</c:v>
                </c:pt>
                <c:pt idx="367">
                  <c:v>1234</c:v>
                </c:pt>
                <c:pt idx="368">
                  <c:v>1236</c:v>
                </c:pt>
                <c:pt idx="369">
                  <c:v>1238</c:v>
                </c:pt>
                <c:pt idx="370">
                  <c:v>1240</c:v>
                </c:pt>
                <c:pt idx="371">
                  <c:v>1242</c:v>
                </c:pt>
                <c:pt idx="372">
                  <c:v>1244</c:v>
                </c:pt>
                <c:pt idx="373">
                  <c:v>1246</c:v>
                </c:pt>
                <c:pt idx="374">
                  <c:v>1248</c:v>
                </c:pt>
                <c:pt idx="375">
                  <c:v>1250</c:v>
                </c:pt>
                <c:pt idx="376">
                  <c:v>1252</c:v>
                </c:pt>
                <c:pt idx="377">
                  <c:v>1254</c:v>
                </c:pt>
                <c:pt idx="378">
                  <c:v>1256</c:v>
                </c:pt>
                <c:pt idx="379">
                  <c:v>1258</c:v>
                </c:pt>
                <c:pt idx="380">
                  <c:v>1260</c:v>
                </c:pt>
                <c:pt idx="381">
                  <c:v>1262</c:v>
                </c:pt>
                <c:pt idx="382">
                  <c:v>1264</c:v>
                </c:pt>
                <c:pt idx="383">
                  <c:v>1266</c:v>
                </c:pt>
                <c:pt idx="384">
                  <c:v>1268</c:v>
                </c:pt>
                <c:pt idx="385">
                  <c:v>1270</c:v>
                </c:pt>
                <c:pt idx="386">
                  <c:v>1272</c:v>
                </c:pt>
                <c:pt idx="387">
                  <c:v>1274</c:v>
                </c:pt>
                <c:pt idx="388">
                  <c:v>1276</c:v>
                </c:pt>
                <c:pt idx="389">
                  <c:v>1278</c:v>
                </c:pt>
                <c:pt idx="390">
                  <c:v>1280</c:v>
                </c:pt>
                <c:pt idx="391">
                  <c:v>1282</c:v>
                </c:pt>
                <c:pt idx="392">
                  <c:v>1284</c:v>
                </c:pt>
                <c:pt idx="393">
                  <c:v>1286</c:v>
                </c:pt>
                <c:pt idx="394">
                  <c:v>1288</c:v>
                </c:pt>
                <c:pt idx="395">
                  <c:v>1290</c:v>
                </c:pt>
                <c:pt idx="396">
                  <c:v>1292</c:v>
                </c:pt>
                <c:pt idx="397">
                  <c:v>1294</c:v>
                </c:pt>
                <c:pt idx="398">
                  <c:v>1296</c:v>
                </c:pt>
                <c:pt idx="399">
                  <c:v>1298</c:v>
                </c:pt>
                <c:pt idx="400">
                  <c:v>1300</c:v>
                </c:pt>
                <c:pt idx="401">
                  <c:v>1302</c:v>
                </c:pt>
                <c:pt idx="402">
                  <c:v>1304</c:v>
                </c:pt>
                <c:pt idx="403">
                  <c:v>1306</c:v>
                </c:pt>
                <c:pt idx="404">
                  <c:v>1308</c:v>
                </c:pt>
                <c:pt idx="405">
                  <c:v>1310</c:v>
                </c:pt>
                <c:pt idx="406">
                  <c:v>1312</c:v>
                </c:pt>
                <c:pt idx="407">
                  <c:v>1314</c:v>
                </c:pt>
                <c:pt idx="408">
                  <c:v>1316</c:v>
                </c:pt>
                <c:pt idx="409">
                  <c:v>1318</c:v>
                </c:pt>
                <c:pt idx="410">
                  <c:v>1320</c:v>
                </c:pt>
                <c:pt idx="411">
                  <c:v>1322</c:v>
                </c:pt>
                <c:pt idx="412">
                  <c:v>1324</c:v>
                </c:pt>
                <c:pt idx="413">
                  <c:v>1326</c:v>
                </c:pt>
                <c:pt idx="414">
                  <c:v>1328</c:v>
                </c:pt>
                <c:pt idx="415">
                  <c:v>1330</c:v>
                </c:pt>
                <c:pt idx="416">
                  <c:v>1332</c:v>
                </c:pt>
                <c:pt idx="417">
                  <c:v>1334</c:v>
                </c:pt>
                <c:pt idx="418">
                  <c:v>1336</c:v>
                </c:pt>
                <c:pt idx="419">
                  <c:v>1338</c:v>
                </c:pt>
                <c:pt idx="420">
                  <c:v>1340</c:v>
                </c:pt>
                <c:pt idx="421">
                  <c:v>1342</c:v>
                </c:pt>
                <c:pt idx="422">
                  <c:v>1344</c:v>
                </c:pt>
                <c:pt idx="423">
                  <c:v>1346</c:v>
                </c:pt>
                <c:pt idx="424">
                  <c:v>1348</c:v>
                </c:pt>
                <c:pt idx="425">
                  <c:v>1350</c:v>
                </c:pt>
                <c:pt idx="426">
                  <c:v>1352</c:v>
                </c:pt>
                <c:pt idx="427">
                  <c:v>1354</c:v>
                </c:pt>
                <c:pt idx="428">
                  <c:v>1356</c:v>
                </c:pt>
                <c:pt idx="429">
                  <c:v>1358</c:v>
                </c:pt>
                <c:pt idx="430">
                  <c:v>1360</c:v>
                </c:pt>
                <c:pt idx="431">
                  <c:v>1362</c:v>
                </c:pt>
                <c:pt idx="432">
                  <c:v>1364</c:v>
                </c:pt>
                <c:pt idx="433">
                  <c:v>1366</c:v>
                </c:pt>
                <c:pt idx="434">
                  <c:v>1368</c:v>
                </c:pt>
                <c:pt idx="435">
                  <c:v>1370</c:v>
                </c:pt>
                <c:pt idx="436">
                  <c:v>1372</c:v>
                </c:pt>
                <c:pt idx="437">
                  <c:v>1374</c:v>
                </c:pt>
                <c:pt idx="438">
                  <c:v>1376</c:v>
                </c:pt>
                <c:pt idx="439">
                  <c:v>1378</c:v>
                </c:pt>
                <c:pt idx="440">
                  <c:v>1380</c:v>
                </c:pt>
                <c:pt idx="441">
                  <c:v>1382</c:v>
                </c:pt>
                <c:pt idx="442">
                  <c:v>1384</c:v>
                </c:pt>
                <c:pt idx="443">
                  <c:v>1386</c:v>
                </c:pt>
                <c:pt idx="444">
                  <c:v>1388</c:v>
                </c:pt>
                <c:pt idx="445">
                  <c:v>1390</c:v>
                </c:pt>
                <c:pt idx="446">
                  <c:v>1392</c:v>
                </c:pt>
                <c:pt idx="447">
                  <c:v>1394</c:v>
                </c:pt>
                <c:pt idx="448">
                  <c:v>1396</c:v>
                </c:pt>
                <c:pt idx="449">
                  <c:v>1398</c:v>
                </c:pt>
                <c:pt idx="450">
                  <c:v>1400</c:v>
                </c:pt>
                <c:pt idx="451">
                  <c:v>1402</c:v>
                </c:pt>
                <c:pt idx="452">
                  <c:v>1404</c:v>
                </c:pt>
                <c:pt idx="453">
                  <c:v>1406</c:v>
                </c:pt>
                <c:pt idx="454">
                  <c:v>1408</c:v>
                </c:pt>
                <c:pt idx="455">
                  <c:v>1410</c:v>
                </c:pt>
                <c:pt idx="456">
                  <c:v>1412</c:v>
                </c:pt>
                <c:pt idx="457">
                  <c:v>1414</c:v>
                </c:pt>
                <c:pt idx="458">
                  <c:v>1416</c:v>
                </c:pt>
                <c:pt idx="459">
                  <c:v>1418</c:v>
                </c:pt>
                <c:pt idx="460">
                  <c:v>1420</c:v>
                </c:pt>
                <c:pt idx="461">
                  <c:v>1422</c:v>
                </c:pt>
                <c:pt idx="462">
                  <c:v>1424</c:v>
                </c:pt>
                <c:pt idx="463">
                  <c:v>1426</c:v>
                </c:pt>
                <c:pt idx="464">
                  <c:v>1428</c:v>
                </c:pt>
                <c:pt idx="465">
                  <c:v>1430</c:v>
                </c:pt>
                <c:pt idx="466">
                  <c:v>1432</c:v>
                </c:pt>
                <c:pt idx="467">
                  <c:v>1434</c:v>
                </c:pt>
                <c:pt idx="468">
                  <c:v>1436</c:v>
                </c:pt>
                <c:pt idx="469">
                  <c:v>1438</c:v>
                </c:pt>
                <c:pt idx="470">
                  <c:v>1440</c:v>
                </c:pt>
                <c:pt idx="471">
                  <c:v>1442</c:v>
                </c:pt>
                <c:pt idx="472">
                  <c:v>1444</c:v>
                </c:pt>
                <c:pt idx="473">
                  <c:v>1446</c:v>
                </c:pt>
                <c:pt idx="474">
                  <c:v>1448</c:v>
                </c:pt>
                <c:pt idx="475">
                  <c:v>1450</c:v>
                </c:pt>
                <c:pt idx="476">
                  <c:v>1452</c:v>
                </c:pt>
                <c:pt idx="477">
                  <c:v>1454</c:v>
                </c:pt>
                <c:pt idx="478">
                  <c:v>1456</c:v>
                </c:pt>
                <c:pt idx="479">
                  <c:v>1458</c:v>
                </c:pt>
                <c:pt idx="480">
                  <c:v>1460</c:v>
                </c:pt>
                <c:pt idx="481">
                  <c:v>1462</c:v>
                </c:pt>
                <c:pt idx="482">
                  <c:v>1464</c:v>
                </c:pt>
                <c:pt idx="483">
                  <c:v>1466</c:v>
                </c:pt>
                <c:pt idx="484">
                  <c:v>1468</c:v>
                </c:pt>
                <c:pt idx="485">
                  <c:v>1470</c:v>
                </c:pt>
                <c:pt idx="486">
                  <c:v>1472</c:v>
                </c:pt>
                <c:pt idx="487">
                  <c:v>1474</c:v>
                </c:pt>
                <c:pt idx="488">
                  <c:v>1476</c:v>
                </c:pt>
                <c:pt idx="489">
                  <c:v>1478</c:v>
                </c:pt>
                <c:pt idx="490">
                  <c:v>1480</c:v>
                </c:pt>
                <c:pt idx="491">
                  <c:v>1482</c:v>
                </c:pt>
                <c:pt idx="492">
                  <c:v>1484</c:v>
                </c:pt>
                <c:pt idx="493">
                  <c:v>1486</c:v>
                </c:pt>
                <c:pt idx="494">
                  <c:v>1488</c:v>
                </c:pt>
                <c:pt idx="495">
                  <c:v>1490</c:v>
                </c:pt>
                <c:pt idx="496">
                  <c:v>1492</c:v>
                </c:pt>
                <c:pt idx="497">
                  <c:v>1494</c:v>
                </c:pt>
                <c:pt idx="498">
                  <c:v>1496</c:v>
                </c:pt>
                <c:pt idx="499">
                  <c:v>1498</c:v>
                </c:pt>
                <c:pt idx="500">
                  <c:v>1500</c:v>
                </c:pt>
                <c:pt idx="501">
                  <c:v>1502</c:v>
                </c:pt>
                <c:pt idx="502">
                  <c:v>1504</c:v>
                </c:pt>
                <c:pt idx="503">
                  <c:v>1506</c:v>
                </c:pt>
                <c:pt idx="504">
                  <c:v>1508</c:v>
                </c:pt>
                <c:pt idx="505">
                  <c:v>1510</c:v>
                </c:pt>
                <c:pt idx="506">
                  <c:v>1512</c:v>
                </c:pt>
                <c:pt idx="507">
                  <c:v>1514</c:v>
                </c:pt>
                <c:pt idx="508">
                  <c:v>1516</c:v>
                </c:pt>
                <c:pt idx="509">
                  <c:v>1518</c:v>
                </c:pt>
                <c:pt idx="510">
                  <c:v>1520</c:v>
                </c:pt>
                <c:pt idx="511">
                  <c:v>1522</c:v>
                </c:pt>
                <c:pt idx="512">
                  <c:v>1524</c:v>
                </c:pt>
                <c:pt idx="513">
                  <c:v>1526</c:v>
                </c:pt>
                <c:pt idx="514">
                  <c:v>1528</c:v>
                </c:pt>
                <c:pt idx="515">
                  <c:v>1530</c:v>
                </c:pt>
                <c:pt idx="516">
                  <c:v>1532</c:v>
                </c:pt>
                <c:pt idx="517">
                  <c:v>1534</c:v>
                </c:pt>
                <c:pt idx="518">
                  <c:v>1536</c:v>
                </c:pt>
                <c:pt idx="519">
                  <c:v>1538</c:v>
                </c:pt>
                <c:pt idx="520">
                  <c:v>1540</c:v>
                </c:pt>
                <c:pt idx="521">
                  <c:v>1542</c:v>
                </c:pt>
                <c:pt idx="522">
                  <c:v>1544</c:v>
                </c:pt>
                <c:pt idx="523">
                  <c:v>1546</c:v>
                </c:pt>
                <c:pt idx="524">
                  <c:v>1548</c:v>
                </c:pt>
                <c:pt idx="525">
                  <c:v>1550</c:v>
                </c:pt>
                <c:pt idx="526">
                  <c:v>1552</c:v>
                </c:pt>
                <c:pt idx="527">
                  <c:v>1554</c:v>
                </c:pt>
                <c:pt idx="528">
                  <c:v>1556</c:v>
                </c:pt>
                <c:pt idx="529">
                  <c:v>1558</c:v>
                </c:pt>
                <c:pt idx="530">
                  <c:v>1560</c:v>
                </c:pt>
                <c:pt idx="531">
                  <c:v>1562</c:v>
                </c:pt>
                <c:pt idx="532">
                  <c:v>1564</c:v>
                </c:pt>
                <c:pt idx="533">
                  <c:v>1566</c:v>
                </c:pt>
                <c:pt idx="534">
                  <c:v>1568</c:v>
                </c:pt>
                <c:pt idx="535">
                  <c:v>1570</c:v>
                </c:pt>
                <c:pt idx="536">
                  <c:v>1572</c:v>
                </c:pt>
                <c:pt idx="537">
                  <c:v>1574</c:v>
                </c:pt>
                <c:pt idx="538">
                  <c:v>1576</c:v>
                </c:pt>
                <c:pt idx="539">
                  <c:v>1578</c:v>
                </c:pt>
                <c:pt idx="540">
                  <c:v>1580</c:v>
                </c:pt>
                <c:pt idx="541">
                  <c:v>1582</c:v>
                </c:pt>
                <c:pt idx="542">
                  <c:v>1584</c:v>
                </c:pt>
                <c:pt idx="543">
                  <c:v>1586</c:v>
                </c:pt>
                <c:pt idx="544">
                  <c:v>1588</c:v>
                </c:pt>
                <c:pt idx="545">
                  <c:v>1590</c:v>
                </c:pt>
                <c:pt idx="546">
                  <c:v>1592</c:v>
                </c:pt>
                <c:pt idx="547">
                  <c:v>1594</c:v>
                </c:pt>
                <c:pt idx="548">
                  <c:v>1596</c:v>
                </c:pt>
                <c:pt idx="549">
                  <c:v>1598</c:v>
                </c:pt>
                <c:pt idx="550">
                  <c:v>1600</c:v>
                </c:pt>
                <c:pt idx="551">
                  <c:v>1602</c:v>
                </c:pt>
                <c:pt idx="552">
                  <c:v>1604</c:v>
                </c:pt>
                <c:pt idx="553">
                  <c:v>1606</c:v>
                </c:pt>
                <c:pt idx="554">
                  <c:v>1608</c:v>
                </c:pt>
                <c:pt idx="555">
                  <c:v>1610</c:v>
                </c:pt>
                <c:pt idx="556">
                  <c:v>1612</c:v>
                </c:pt>
                <c:pt idx="557">
                  <c:v>1614</c:v>
                </c:pt>
                <c:pt idx="558">
                  <c:v>1616</c:v>
                </c:pt>
                <c:pt idx="559">
                  <c:v>1618</c:v>
                </c:pt>
                <c:pt idx="560">
                  <c:v>1620</c:v>
                </c:pt>
                <c:pt idx="561">
                  <c:v>1622</c:v>
                </c:pt>
                <c:pt idx="562">
                  <c:v>1624</c:v>
                </c:pt>
                <c:pt idx="563">
                  <c:v>1626</c:v>
                </c:pt>
                <c:pt idx="564">
                  <c:v>1628</c:v>
                </c:pt>
                <c:pt idx="565">
                  <c:v>1630</c:v>
                </c:pt>
                <c:pt idx="566">
                  <c:v>1632</c:v>
                </c:pt>
                <c:pt idx="567">
                  <c:v>1634</c:v>
                </c:pt>
                <c:pt idx="568">
                  <c:v>1636</c:v>
                </c:pt>
                <c:pt idx="569">
                  <c:v>1638</c:v>
                </c:pt>
                <c:pt idx="570">
                  <c:v>1640</c:v>
                </c:pt>
                <c:pt idx="571">
                  <c:v>1642</c:v>
                </c:pt>
                <c:pt idx="572">
                  <c:v>1644</c:v>
                </c:pt>
                <c:pt idx="573">
                  <c:v>1646</c:v>
                </c:pt>
                <c:pt idx="574">
                  <c:v>1648</c:v>
                </c:pt>
                <c:pt idx="575">
                  <c:v>1650</c:v>
                </c:pt>
                <c:pt idx="576">
                  <c:v>1652</c:v>
                </c:pt>
                <c:pt idx="577">
                  <c:v>1654</c:v>
                </c:pt>
                <c:pt idx="578">
                  <c:v>1656</c:v>
                </c:pt>
                <c:pt idx="579">
                  <c:v>1658</c:v>
                </c:pt>
                <c:pt idx="580">
                  <c:v>1660</c:v>
                </c:pt>
                <c:pt idx="581">
                  <c:v>1662</c:v>
                </c:pt>
                <c:pt idx="582">
                  <c:v>1664</c:v>
                </c:pt>
                <c:pt idx="583">
                  <c:v>1666</c:v>
                </c:pt>
                <c:pt idx="584">
                  <c:v>1668</c:v>
                </c:pt>
                <c:pt idx="585">
                  <c:v>1670</c:v>
                </c:pt>
                <c:pt idx="586">
                  <c:v>1672</c:v>
                </c:pt>
                <c:pt idx="587">
                  <c:v>1674</c:v>
                </c:pt>
                <c:pt idx="588">
                  <c:v>1676</c:v>
                </c:pt>
                <c:pt idx="589">
                  <c:v>1678</c:v>
                </c:pt>
                <c:pt idx="590">
                  <c:v>1680</c:v>
                </c:pt>
                <c:pt idx="591">
                  <c:v>1682</c:v>
                </c:pt>
                <c:pt idx="592">
                  <c:v>1684</c:v>
                </c:pt>
                <c:pt idx="593">
                  <c:v>1686</c:v>
                </c:pt>
                <c:pt idx="594">
                  <c:v>1688</c:v>
                </c:pt>
                <c:pt idx="595">
                  <c:v>1690</c:v>
                </c:pt>
                <c:pt idx="596">
                  <c:v>1692</c:v>
                </c:pt>
                <c:pt idx="597">
                  <c:v>1694</c:v>
                </c:pt>
                <c:pt idx="598">
                  <c:v>1696</c:v>
                </c:pt>
                <c:pt idx="599">
                  <c:v>1698</c:v>
                </c:pt>
                <c:pt idx="600">
                  <c:v>1700</c:v>
                </c:pt>
                <c:pt idx="601">
                  <c:v>1702</c:v>
                </c:pt>
                <c:pt idx="602">
                  <c:v>1704</c:v>
                </c:pt>
                <c:pt idx="603">
                  <c:v>1706</c:v>
                </c:pt>
                <c:pt idx="604">
                  <c:v>1708</c:v>
                </c:pt>
                <c:pt idx="605">
                  <c:v>1710</c:v>
                </c:pt>
                <c:pt idx="606">
                  <c:v>1712</c:v>
                </c:pt>
                <c:pt idx="607">
                  <c:v>1714</c:v>
                </c:pt>
                <c:pt idx="608">
                  <c:v>1716</c:v>
                </c:pt>
                <c:pt idx="609">
                  <c:v>1718</c:v>
                </c:pt>
                <c:pt idx="610">
                  <c:v>1720</c:v>
                </c:pt>
                <c:pt idx="611">
                  <c:v>1722</c:v>
                </c:pt>
                <c:pt idx="612">
                  <c:v>1724</c:v>
                </c:pt>
                <c:pt idx="613">
                  <c:v>1726</c:v>
                </c:pt>
                <c:pt idx="614">
                  <c:v>1728</c:v>
                </c:pt>
                <c:pt idx="615">
                  <c:v>1730</c:v>
                </c:pt>
                <c:pt idx="616">
                  <c:v>1732</c:v>
                </c:pt>
                <c:pt idx="617">
                  <c:v>1734</c:v>
                </c:pt>
                <c:pt idx="618">
                  <c:v>1736</c:v>
                </c:pt>
                <c:pt idx="619">
                  <c:v>1738</c:v>
                </c:pt>
                <c:pt idx="620">
                  <c:v>1740</c:v>
                </c:pt>
                <c:pt idx="621">
                  <c:v>1742</c:v>
                </c:pt>
                <c:pt idx="622">
                  <c:v>1744</c:v>
                </c:pt>
                <c:pt idx="623">
                  <c:v>1746</c:v>
                </c:pt>
                <c:pt idx="624">
                  <c:v>1748</c:v>
                </c:pt>
                <c:pt idx="625">
                  <c:v>1750</c:v>
                </c:pt>
                <c:pt idx="626">
                  <c:v>1752</c:v>
                </c:pt>
                <c:pt idx="627">
                  <c:v>1754</c:v>
                </c:pt>
                <c:pt idx="628">
                  <c:v>1756</c:v>
                </c:pt>
                <c:pt idx="629">
                  <c:v>1758</c:v>
                </c:pt>
                <c:pt idx="630">
                  <c:v>1760</c:v>
                </c:pt>
                <c:pt idx="631">
                  <c:v>1762</c:v>
                </c:pt>
                <c:pt idx="632">
                  <c:v>1764</c:v>
                </c:pt>
                <c:pt idx="633">
                  <c:v>1766</c:v>
                </c:pt>
                <c:pt idx="634">
                  <c:v>1768</c:v>
                </c:pt>
                <c:pt idx="635">
                  <c:v>1770</c:v>
                </c:pt>
                <c:pt idx="636">
                  <c:v>1772</c:v>
                </c:pt>
                <c:pt idx="637">
                  <c:v>1774</c:v>
                </c:pt>
                <c:pt idx="638">
                  <c:v>1776</c:v>
                </c:pt>
                <c:pt idx="639">
                  <c:v>1778</c:v>
                </c:pt>
                <c:pt idx="640">
                  <c:v>1780</c:v>
                </c:pt>
                <c:pt idx="641">
                  <c:v>1782</c:v>
                </c:pt>
                <c:pt idx="642">
                  <c:v>1784</c:v>
                </c:pt>
                <c:pt idx="643">
                  <c:v>1786</c:v>
                </c:pt>
                <c:pt idx="644">
                  <c:v>1788</c:v>
                </c:pt>
                <c:pt idx="645">
                  <c:v>1790</c:v>
                </c:pt>
                <c:pt idx="646">
                  <c:v>1792</c:v>
                </c:pt>
                <c:pt idx="647">
                  <c:v>1794</c:v>
                </c:pt>
                <c:pt idx="648">
                  <c:v>1796</c:v>
                </c:pt>
                <c:pt idx="649">
                  <c:v>1798</c:v>
                </c:pt>
                <c:pt idx="650">
                  <c:v>1800</c:v>
                </c:pt>
                <c:pt idx="651">
                  <c:v>1802</c:v>
                </c:pt>
                <c:pt idx="652">
                  <c:v>1804</c:v>
                </c:pt>
                <c:pt idx="653">
                  <c:v>1806</c:v>
                </c:pt>
                <c:pt idx="654">
                  <c:v>1808</c:v>
                </c:pt>
                <c:pt idx="655">
                  <c:v>1810</c:v>
                </c:pt>
                <c:pt idx="656">
                  <c:v>1812</c:v>
                </c:pt>
                <c:pt idx="657">
                  <c:v>1814</c:v>
                </c:pt>
                <c:pt idx="658">
                  <c:v>1816</c:v>
                </c:pt>
                <c:pt idx="659">
                  <c:v>1818</c:v>
                </c:pt>
                <c:pt idx="660">
                  <c:v>1820</c:v>
                </c:pt>
                <c:pt idx="661">
                  <c:v>1822</c:v>
                </c:pt>
                <c:pt idx="662">
                  <c:v>1824</c:v>
                </c:pt>
                <c:pt idx="663">
                  <c:v>1826</c:v>
                </c:pt>
                <c:pt idx="664">
                  <c:v>1828</c:v>
                </c:pt>
                <c:pt idx="665">
                  <c:v>1830</c:v>
                </c:pt>
                <c:pt idx="666">
                  <c:v>1832</c:v>
                </c:pt>
                <c:pt idx="667">
                  <c:v>1834</c:v>
                </c:pt>
                <c:pt idx="668">
                  <c:v>1836</c:v>
                </c:pt>
                <c:pt idx="669">
                  <c:v>1838</c:v>
                </c:pt>
                <c:pt idx="670">
                  <c:v>1840</c:v>
                </c:pt>
                <c:pt idx="671">
                  <c:v>1842</c:v>
                </c:pt>
                <c:pt idx="672">
                  <c:v>1844</c:v>
                </c:pt>
                <c:pt idx="673">
                  <c:v>1846</c:v>
                </c:pt>
                <c:pt idx="674">
                  <c:v>1848</c:v>
                </c:pt>
                <c:pt idx="675">
                  <c:v>1850</c:v>
                </c:pt>
                <c:pt idx="676">
                  <c:v>1852</c:v>
                </c:pt>
                <c:pt idx="677">
                  <c:v>1854</c:v>
                </c:pt>
                <c:pt idx="678">
                  <c:v>1856</c:v>
                </c:pt>
                <c:pt idx="679">
                  <c:v>1858</c:v>
                </c:pt>
                <c:pt idx="680">
                  <c:v>1860</c:v>
                </c:pt>
                <c:pt idx="681">
                  <c:v>1862</c:v>
                </c:pt>
                <c:pt idx="682">
                  <c:v>1864</c:v>
                </c:pt>
                <c:pt idx="683">
                  <c:v>1866</c:v>
                </c:pt>
                <c:pt idx="684">
                  <c:v>1868</c:v>
                </c:pt>
                <c:pt idx="685">
                  <c:v>1870</c:v>
                </c:pt>
                <c:pt idx="686">
                  <c:v>1872</c:v>
                </c:pt>
                <c:pt idx="687">
                  <c:v>1874</c:v>
                </c:pt>
                <c:pt idx="688">
                  <c:v>1876</c:v>
                </c:pt>
                <c:pt idx="689">
                  <c:v>1878</c:v>
                </c:pt>
                <c:pt idx="690">
                  <c:v>1880</c:v>
                </c:pt>
                <c:pt idx="691">
                  <c:v>1882</c:v>
                </c:pt>
                <c:pt idx="692">
                  <c:v>1884</c:v>
                </c:pt>
                <c:pt idx="693">
                  <c:v>1886</c:v>
                </c:pt>
                <c:pt idx="694">
                  <c:v>1888</c:v>
                </c:pt>
              </c:numCache>
            </c:numRef>
          </c:xVal>
          <c:yVal>
            <c:numRef>
              <c:f>Coupled!$R$6:$R$700</c:f>
              <c:numCache>
                <c:formatCode>0.0</c:formatCode>
                <c:ptCount val="695"/>
                <c:pt idx="0">
                  <c:v>-89.469260903738501</c:v>
                </c:pt>
                <c:pt idx="1">
                  <c:v>-89.465998944557072</c:v>
                </c:pt>
                <c:pt idx="2">
                  <c:v>-89.462718210777666</c:v>
                </c:pt>
                <c:pt idx="3">
                  <c:v>-89.459418489095953</c:v>
                </c:pt>
                <c:pt idx="4">
                  <c:v>-89.456099563202272</c:v>
                </c:pt>
                <c:pt idx="5">
                  <c:v>-89.452761213714609</c:v>
                </c:pt>
                <c:pt idx="6">
                  <c:v>-89.44940321812841</c:v>
                </c:pt>
                <c:pt idx="7">
                  <c:v>-89.446025350744335</c:v>
                </c:pt>
                <c:pt idx="8">
                  <c:v>-89.442627382630022</c:v>
                </c:pt>
                <c:pt idx="9">
                  <c:v>-89.439209081536418</c:v>
                </c:pt>
                <c:pt idx="10">
                  <c:v>-89.435770211850965</c:v>
                </c:pt>
                <c:pt idx="11">
                  <c:v>-89.432310534526849</c:v>
                </c:pt>
                <c:pt idx="12">
                  <c:v>-89.428829807016456</c:v>
                </c:pt>
                <c:pt idx="13">
                  <c:v>-89.425327783212623</c:v>
                </c:pt>
                <c:pt idx="14">
                  <c:v>-89.421804213366073</c:v>
                </c:pt>
                <c:pt idx="15">
                  <c:v>-89.418258844031229</c:v>
                </c:pt>
                <c:pt idx="16">
                  <c:v>-89.414691417977565</c:v>
                </c:pt>
                <c:pt idx="17">
                  <c:v>-89.411101674134244</c:v>
                </c:pt>
                <c:pt idx="18">
                  <c:v>-89.407489347495968</c:v>
                </c:pt>
                <c:pt idx="19">
                  <c:v>-89.403854169064957</c:v>
                </c:pt>
                <c:pt idx="20">
                  <c:v>-89.400195865756857</c:v>
                </c:pt>
                <c:pt idx="21">
                  <c:v>-89.396514160326021</c:v>
                </c:pt>
                <c:pt idx="22">
                  <c:v>-89.392808771284876</c:v>
                </c:pt>
                <c:pt idx="23">
                  <c:v>-89.389079412813217</c:v>
                </c:pt>
                <c:pt idx="24">
                  <c:v>-89.385325794683013</c:v>
                </c:pt>
                <c:pt idx="25">
                  <c:v>-89.381547622151928</c:v>
                </c:pt>
                <c:pt idx="26">
                  <c:v>-89.377744595889467</c:v>
                </c:pt>
                <c:pt idx="27">
                  <c:v>-89.373916411874873</c:v>
                </c:pt>
                <c:pt idx="28">
                  <c:v>-89.370062761305263</c:v>
                </c:pt>
                <c:pt idx="29">
                  <c:v>-89.366183330488411</c:v>
                </c:pt>
                <c:pt idx="30">
                  <c:v>-89.362277800759827</c:v>
                </c:pt>
                <c:pt idx="31">
                  <c:v>-89.358345848364337</c:v>
                </c:pt>
                <c:pt idx="32">
                  <c:v>-89.354387144357716</c:v>
                </c:pt>
                <c:pt idx="33">
                  <c:v>-89.350401354498914</c:v>
                </c:pt>
                <c:pt idx="34">
                  <c:v>-89.346388139135414</c:v>
                </c:pt>
                <c:pt idx="35">
                  <c:v>-89.342347153095659</c:v>
                </c:pt>
                <c:pt idx="36">
                  <c:v>-89.338278045566227</c:v>
                </c:pt>
                <c:pt idx="37">
                  <c:v>-89.33418045997459</c:v>
                </c:pt>
                <c:pt idx="38">
                  <c:v>-89.33005403387277</c:v>
                </c:pt>
                <c:pt idx="39">
                  <c:v>-89.325898398800732</c:v>
                </c:pt>
                <c:pt idx="40">
                  <c:v>-89.321713180163641</c:v>
                </c:pt>
                <c:pt idx="41">
                  <c:v>-89.317497997104667</c:v>
                </c:pt>
                <c:pt idx="42">
                  <c:v>-89.313252462355564</c:v>
                </c:pt>
                <c:pt idx="43">
                  <c:v>-89.308976182111849</c:v>
                </c:pt>
                <c:pt idx="44">
                  <c:v>-89.304668755879945</c:v>
                </c:pt>
                <c:pt idx="45">
                  <c:v>-89.300329776334735</c:v>
                </c:pt>
                <c:pt idx="46">
                  <c:v>-89.295958829165201</c:v>
                </c:pt>
                <c:pt idx="47">
                  <c:v>-89.291555492930783</c:v>
                </c:pt>
                <c:pt idx="48">
                  <c:v>-89.287119338883187</c:v>
                </c:pt>
                <c:pt idx="49">
                  <c:v>-89.282649930818465</c:v>
                </c:pt>
                <c:pt idx="50">
                  <c:v>-89.278146824909882</c:v>
                </c:pt>
                <c:pt idx="51">
                  <c:v>-89.273609569520673</c:v>
                </c:pt>
                <c:pt idx="52">
                  <c:v>-89.269037705043871</c:v>
                </c:pt>
                <c:pt idx="53">
                  <c:v>-89.264430763712767</c:v>
                </c:pt>
                <c:pt idx="54">
                  <c:v>-89.259788269413221</c:v>
                </c:pt>
                <c:pt idx="55">
                  <c:v>-89.255109737490244</c:v>
                </c:pt>
                <c:pt idx="56">
                  <c:v>-89.250394674560198</c:v>
                </c:pt>
                <c:pt idx="57">
                  <c:v>-89.245642578294024</c:v>
                </c:pt>
                <c:pt idx="58">
                  <c:v>-89.240852937217156</c:v>
                </c:pt>
                <c:pt idx="59">
                  <c:v>-89.236025230493581</c:v>
                </c:pt>
                <c:pt idx="60">
                  <c:v>-89.231158927702651</c:v>
                </c:pt>
                <c:pt idx="61">
                  <c:v>-89.2262534886151</c:v>
                </c:pt>
                <c:pt idx="62">
                  <c:v>-89.221308362951731</c:v>
                </c:pt>
                <c:pt idx="63">
                  <c:v>-89.216322990154296</c:v>
                </c:pt>
                <c:pt idx="64">
                  <c:v>-89.211296799128419</c:v>
                </c:pt>
                <c:pt idx="65">
                  <c:v>-89.206229207992621</c:v>
                </c:pt>
                <c:pt idx="66">
                  <c:v>-89.201119623813725</c:v>
                </c:pt>
                <c:pt idx="67">
                  <c:v>-89.195967442340361</c:v>
                </c:pt>
                <c:pt idx="68">
                  <c:v>-89.190772047722135</c:v>
                </c:pt>
                <c:pt idx="69">
                  <c:v>-89.185532812219876</c:v>
                </c:pt>
                <c:pt idx="70">
                  <c:v>-89.180249095917816</c:v>
                </c:pt>
                <c:pt idx="71">
                  <c:v>-89.174920246414487</c:v>
                </c:pt>
                <c:pt idx="72">
                  <c:v>-89.169545598509657</c:v>
                </c:pt>
                <c:pt idx="73">
                  <c:v>-89.164124473880435</c:v>
                </c:pt>
                <c:pt idx="74">
                  <c:v>-89.158656180751095</c:v>
                </c:pt>
                <c:pt idx="75">
                  <c:v>-89.153140013549958</c:v>
                </c:pt>
                <c:pt idx="76">
                  <c:v>-89.147575252551377</c:v>
                </c:pt>
                <c:pt idx="77">
                  <c:v>-89.141961163515859</c:v>
                </c:pt>
                <c:pt idx="78">
                  <c:v>-89.136296997309572</c:v>
                </c:pt>
                <c:pt idx="79">
                  <c:v>-89.130581989518646</c:v>
                </c:pt>
                <c:pt idx="80">
                  <c:v>-89.124815360046554</c:v>
                </c:pt>
                <c:pt idx="81">
                  <c:v>-89.118996312701867</c:v>
                </c:pt>
                <c:pt idx="82">
                  <c:v>-89.113124034772213</c:v>
                </c:pt>
                <c:pt idx="83">
                  <c:v>-89.10719769658418</c:v>
                </c:pt>
                <c:pt idx="84">
                  <c:v>-89.101216451043086</c:v>
                </c:pt>
                <c:pt idx="85">
                  <c:v>-89.095179433168937</c:v>
                </c:pt>
                <c:pt idx="86">
                  <c:v>-89.089085759613226</c:v>
                </c:pt>
                <c:pt idx="87">
                  <c:v>-89.082934528148954</c:v>
                </c:pt>
                <c:pt idx="88">
                  <c:v>-89.076724817162756</c:v>
                </c:pt>
                <c:pt idx="89">
                  <c:v>-89.070455685111398</c:v>
                </c:pt>
                <c:pt idx="90">
                  <c:v>-89.064126169973505</c:v>
                </c:pt>
                <c:pt idx="91">
                  <c:v>-89.057735288679908</c:v>
                </c:pt>
                <c:pt idx="92">
                  <c:v>-89.051282036513882</c:v>
                </c:pt>
                <c:pt idx="93">
                  <c:v>-89.04476538650772</c:v>
                </c:pt>
                <c:pt idx="94">
                  <c:v>-89.038184288807088</c:v>
                </c:pt>
                <c:pt idx="95">
                  <c:v>-89.031537670017187</c:v>
                </c:pt>
                <c:pt idx="96">
                  <c:v>-89.024824432524696</c:v>
                </c:pt>
                <c:pt idx="97">
                  <c:v>-89.018043453795897</c:v>
                </c:pt>
                <c:pt idx="98">
                  <c:v>-89.011193585655292</c:v>
                </c:pt>
                <c:pt idx="99">
                  <c:v>-89.004273653528756</c:v>
                </c:pt>
                <c:pt idx="100">
                  <c:v>-88.997282455666436</c:v>
                </c:pt>
                <c:pt idx="101">
                  <c:v>-88.990218762342508</c:v>
                </c:pt>
                <c:pt idx="102">
                  <c:v>-88.983081315010935</c:v>
                </c:pt>
                <c:pt idx="103">
                  <c:v>-88.975868825444437</c:v>
                </c:pt>
                <c:pt idx="104">
                  <c:v>-88.968579974837695</c:v>
                </c:pt>
                <c:pt idx="105">
                  <c:v>-88.961213412877257</c:v>
                </c:pt>
                <c:pt idx="106">
                  <c:v>-88.953767756771896</c:v>
                </c:pt>
                <c:pt idx="107">
                  <c:v>-88.946241590258211</c:v>
                </c:pt>
                <c:pt idx="108">
                  <c:v>-88.938633462557362</c:v>
                </c:pt>
                <c:pt idx="109">
                  <c:v>-88.93094188729944</c:v>
                </c:pt>
                <c:pt idx="110">
                  <c:v>-88.923165341404967</c:v>
                </c:pt>
                <c:pt idx="111">
                  <c:v>-88.915302263922968</c:v>
                </c:pt>
                <c:pt idx="112">
                  <c:v>-88.907351054828226</c:v>
                </c:pt>
                <c:pt idx="113">
                  <c:v>-88.899310073760418</c:v>
                </c:pt>
                <c:pt idx="114">
                  <c:v>-88.891177638731037</c:v>
                </c:pt>
                <c:pt idx="115">
                  <c:v>-88.8829520247657</c:v>
                </c:pt>
                <c:pt idx="116">
                  <c:v>-88.874631462499693</c:v>
                </c:pt>
                <c:pt idx="117">
                  <c:v>-88.866214136716152</c:v>
                </c:pt>
                <c:pt idx="118">
                  <c:v>-88.857698184822141</c:v>
                </c:pt>
                <c:pt idx="119">
                  <c:v>-88.849081695270897</c:v>
                </c:pt>
                <c:pt idx="120">
                  <c:v>-88.840362705911105</c:v>
                </c:pt>
                <c:pt idx="121">
                  <c:v>-88.831539202276502</c:v>
                </c:pt>
                <c:pt idx="122">
                  <c:v>-88.822609115799736</c:v>
                </c:pt>
                <c:pt idx="123">
                  <c:v>-88.813570321954572</c:v>
                </c:pt>
                <c:pt idx="124">
                  <c:v>-88.80442063831785</c:v>
                </c:pt>
                <c:pt idx="125">
                  <c:v>-88.795157822556291</c:v>
                </c:pt>
                <c:pt idx="126">
                  <c:v>-88.785779570320216</c:v>
                </c:pt>
                <c:pt idx="127">
                  <c:v>-88.776283513051538</c:v>
                </c:pt>
                <c:pt idx="128">
                  <c:v>-88.766667215697893</c:v>
                </c:pt>
                <c:pt idx="129">
                  <c:v>-88.756928174327001</c:v>
                </c:pt>
                <c:pt idx="130">
                  <c:v>-88.747063813634853</c:v>
                </c:pt>
                <c:pt idx="131">
                  <c:v>-88.737071484350579</c:v>
                </c:pt>
                <c:pt idx="132">
                  <c:v>-88.726948460518628</c:v>
                </c:pt>
                <c:pt idx="133">
                  <c:v>-88.716691936666521</c:v>
                </c:pt>
                <c:pt idx="134">
                  <c:v>-88.706299024841513</c:v>
                </c:pt>
                <c:pt idx="135">
                  <c:v>-88.695766751513588</c:v>
                </c:pt>
                <c:pt idx="136">
                  <c:v>-88.685092054341055</c:v>
                </c:pt>
                <c:pt idx="137">
                  <c:v>-88.674271778781346</c:v>
                </c:pt>
                <c:pt idx="138">
                  <c:v>-88.663302674552781</c:v>
                </c:pt>
                <c:pt idx="139">
                  <c:v>-88.65218139192163</c:v>
                </c:pt>
                <c:pt idx="140">
                  <c:v>-88.640904477824691</c:v>
                </c:pt>
                <c:pt idx="141">
                  <c:v>-88.629468371802432</c:v>
                </c:pt>
                <c:pt idx="142">
                  <c:v>-88.617869401738446</c:v>
                </c:pt>
                <c:pt idx="143">
                  <c:v>-88.60610377939453</c:v>
                </c:pt>
                <c:pt idx="144">
                  <c:v>-88.594167595733481</c:v>
                </c:pt>
                <c:pt idx="145">
                  <c:v>-88.582056816004851</c:v>
                </c:pt>
                <c:pt idx="146">
                  <c:v>-88.569767274594355</c:v>
                </c:pt>
                <c:pt idx="147">
                  <c:v>-88.557294669619608</c:v>
                </c:pt>
                <c:pt idx="148">
                  <c:v>-88.544634557247946</c:v>
                </c:pt>
                <c:pt idx="149">
                  <c:v>-88.531782345734953</c:v>
                </c:pt>
                <c:pt idx="150">
                  <c:v>-88.51873328915319</c:v>
                </c:pt>
                <c:pt idx="151">
                  <c:v>-88.505482480802954</c:v>
                </c:pt>
                <c:pt idx="152">
                  <c:v>-88.492024846282888</c:v>
                </c:pt>
                <c:pt idx="153">
                  <c:v>-88.478355136194978</c:v>
                </c:pt>
                <c:pt idx="154">
                  <c:v>-88.464467918468358</c:v>
                </c:pt>
                <c:pt idx="155">
                  <c:v>-88.450357570274093</c:v>
                </c:pt>
                <c:pt idx="156">
                  <c:v>-88.436018269508992</c:v>
                </c:pt>
                <c:pt idx="157">
                  <c:v>-88.421443985817234</c:v>
                </c:pt>
                <c:pt idx="158">
                  <c:v>-88.406628471124208</c:v>
                </c:pt>
                <c:pt idx="159">
                  <c:v>-88.391565249648778</c:v>
                </c:pt>
                <c:pt idx="160">
                  <c:v>-88.376247607362117</c:v>
                </c:pt>
                <c:pt idx="161">
                  <c:v>-88.36066858085691</c:v>
                </c:pt>
                <c:pt idx="162">
                  <c:v>-88.344820945587514</c:v>
                </c:pt>
                <c:pt idx="163">
                  <c:v>-88.328697203442346</c:v>
                </c:pt>
                <c:pt idx="164">
                  <c:v>-88.312289569594128</c:v>
                </c:pt>
                <c:pt idx="165">
                  <c:v>-88.295589958598939</c:v>
                </c:pt>
                <c:pt idx="166">
                  <c:v>-88.278589969668488</c:v>
                </c:pt>
                <c:pt idx="167">
                  <c:v>-88.261280871079308</c:v>
                </c:pt>
                <c:pt idx="168">
                  <c:v>-88.243653583650726</c:v>
                </c:pt>
                <c:pt idx="169">
                  <c:v>-88.225698663222488</c:v>
                </c:pt>
                <c:pt idx="170">
                  <c:v>-88.207406282070551</c:v>
                </c:pt>
                <c:pt idx="171">
                  <c:v>-88.188766209178411</c:v>
                </c:pt>
                <c:pt idx="172">
                  <c:v>-88.169767789288372</c:v>
                </c:pt>
                <c:pt idx="173">
                  <c:v>-88.150399920633077</c:v>
                </c:pt>
                <c:pt idx="174">
                  <c:v>-88.130651031265259</c:v>
                </c:pt>
                <c:pt idx="175">
                  <c:v>-88.110509053869393</c:v>
                </c:pt>
                <c:pt idx="176">
                  <c:v>-88.089961398952198</c:v>
                </c:pt>
                <c:pt idx="177">
                  <c:v>-88.06899492627609</c:v>
                </c:pt>
                <c:pt idx="178">
                  <c:v>-88.047595914419446</c:v>
                </c:pt>
                <c:pt idx="179">
                  <c:v>-88.025750028302213</c:v>
                </c:pt>
                <c:pt idx="180">
                  <c:v>-88.00344228453217</c:v>
                </c:pt>
                <c:pt idx="181">
                  <c:v>-87.980657014389934</c:v>
                </c:pt>
                <c:pt idx="182">
                  <c:v>-87.957377824272186</c:v>
                </c:pt>
                <c:pt idx="183">
                  <c:v>-87.933587553387042</c:v>
                </c:pt>
                <c:pt idx="184">
                  <c:v>-87.909268228474772</c:v>
                </c:pt>
                <c:pt idx="185">
                  <c:v>-87.884401015318431</c:v>
                </c:pt>
                <c:pt idx="186">
                  <c:v>-87.858966166768766</c:v>
                </c:pt>
                <c:pt idx="187">
                  <c:v>-87.832942966994224</c:v>
                </c:pt>
                <c:pt idx="188">
                  <c:v>-87.806309671644044</c:v>
                </c:pt>
                <c:pt idx="189">
                  <c:v>-87.77904344355818</c:v>
                </c:pt>
                <c:pt idx="190">
                  <c:v>-87.751120283651758</c:v>
                </c:pt>
                <c:pt idx="191">
                  <c:v>-87.722514956545595</c:v>
                </c:pt>
                <c:pt idx="192">
                  <c:v>-87.693200910473536</c:v>
                </c:pt>
                <c:pt idx="193">
                  <c:v>-87.663150190958874</c:v>
                </c:pt>
                <c:pt idx="194">
                  <c:v>-87.63233334768843</c:v>
                </c:pt>
                <c:pt idx="195">
                  <c:v>-87.600719333962303</c:v>
                </c:pt>
                <c:pt idx="196">
                  <c:v>-87.568275398023744</c:v>
                </c:pt>
                <c:pt idx="197">
                  <c:v>-87.534966965511003</c:v>
                </c:pt>
                <c:pt idx="198">
                  <c:v>-87.500757512177302</c:v>
                </c:pt>
                <c:pt idx="199">
                  <c:v>-87.465608425940914</c:v>
                </c:pt>
                <c:pt idx="200">
                  <c:v>-87.429478857224225</c:v>
                </c:pt>
                <c:pt idx="201">
                  <c:v>-87.392325556418015</c:v>
                </c:pt>
                <c:pt idx="202">
                  <c:v>-87.354102697175364</c:v>
                </c:pt>
                <c:pt idx="203">
                  <c:v>-87.314761684102791</c:v>
                </c:pt>
                <c:pt idx="204">
                  <c:v>-87.274250943228424</c:v>
                </c:pt>
                <c:pt idx="205">
                  <c:v>-87.232515693456008</c:v>
                </c:pt>
                <c:pt idx="206">
                  <c:v>-87.189497696984247</c:v>
                </c:pt>
                <c:pt idx="207">
                  <c:v>-87.145134986435409</c:v>
                </c:pt>
                <c:pt idx="208">
                  <c:v>-87.099361566154016</c:v>
                </c:pt>
                <c:pt idx="209">
                  <c:v>-87.05210708481782</c:v>
                </c:pt>
                <c:pt idx="210">
                  <c:v>-87.003296476149771</c:v>
                </c:pt>
                <c:pt idx="211">
                  <c:v>-86.95284956409607</c:v>
                </c:pt>
                <c:pt idx="212">
                  <c:v>-86.900680628368391</c:v>
                </c:pt>
                <c:pt idx="213">
                  <c:v>-86.846697925703467</c:v>
                </c:pt>
                <c:pt idx="214">
                  <c:v>-86.790803161561556</c:v>
                </c:pt>
                <c:pt idx="215">
                  <c:v>-86.73289090627982</c:v>
                </c:pt>
                <c:pt idx="216">
                  <c:v>-86.672847948846595</c:v>
                </c:pt>
                <c:pt idx="217">
                  <c:v>-86.610552580513627</c:v>
                </c:pt>
                <c:pt idx="218">
                  <c:v>-86.545873799339759</c:v>
                </c:pt>
                <c:pt idx="219">
                  <c:v>-86.478670425468351</c:v>
                </c:pt>
                <c:pt idx="220">
                  <c:v>-86.408790115418483</c:v>
                </c:pt>
                <c:pt idx="221">
                  <c:v>-86.336068261917646</c:v>
                </c:pt>
                <c:pt idx="222">
                  <c:v>-86.260326763722375</c:v>
                </c:pt>
                <c:pt idx="223">
                  <c:v>-86.181372647458744</c:v>
                </c:pt>
                <c:pt idx="224">
                  <c:v>-86.098996520644278</c:v>
                </c:pt>
                <c:pt idx="225">
                  <c:v>-86.012970831693536</c:v>
                </c:pt>
                <c:pt idx="226">
                  <c:v>-85.923047908707403</c:v>
                </c:pt>
                <c:pt idx="227">
                  <c:v>-85.828957744107527</c:v>
                </c:pt>
                <c:pt idx="228">
                  <c:v>-85.730405486542082</c:v>
                </c:pt>
                <c:pt idx="229">
                  <c:v>-85.627068594729678</c:v>
                </c:pt>
                <c:pt idx="230">
                  <c:v>-85.518593599839548</c:v>
                </c:pt>
                <c:pt idx="231">
                  <c:v>-85.404592413279673</c:v>
                </c:pt>
                <c:pt idx="232">
                  <c:v>-85.28463810502889</c:v>
                </c:pt>
                <c:pt idx="233">
                  <c:v>-85.158260063445198</c:v>
                </c:pt>
                <c:pt idx="234">
                  <c:v>-85.024938430196045</c:v>
                </c:pt>
                <c:pt idx="235">
                  <c:v>-84.884097682864592</c:v>
                </c:pt>
                <c:pt idx="236">
                  <c:v>-84.735099211935491</c:v>
                </c:pt>
                <c:pt idx="237">
                  <c:v>-84.577232707033176</c:v>
                </c:pt>
                <c:pt idx="238">
                  <c:v>-84.409706127952802</c:v>
                </c:pt>
                <c:pt idx="239">
                  <c:v>-84.231633987156073</c:v>
                </c:pt>
                <c:pt idx="240">
                  <c:v>-84.042023609442367</c:v>
                </c:pt>
                <c:pt idx="241">
                  <c:v>-83.83975895805699</c:v>
                </c:pt>
                <c:pt idx="242">
                  <c:v>-83.623581520144327</c:v>
                </c:pt>
                <c:pt idx="243">
                  <c:v>-83.392067622386847</c:v>
                </c:pt>
                <c:pt idx="244">
                  <c:v>-83.143601392161543</c:v>
                </c:pt>
                <c:pt idx="245">
                  <c:v>-82.876342380321375</c:v>
                </c:pt>
                <c:pt idx="246">
                  <c:v>-82.588186605009838</c:v>
                </c:pt>
                <c:pt idx="247">
                  <c:v>-82.276719443148963</c:v>
                </c:pt>
                <c:pt idx="248">
                  <c:v>-81.939158362247426</c:v>
                </c:pt>
                <c:pt idx="249">
                  <c:v>-81.572282915613457</c:v>
                </c:pt>
                <c:pt idx="250">
                  <c:v>-81.172348671878211</c:v>
                </c:pt>
                <c:pt idx="251">
                  <c:v>-80.734980750134923</c:v>
                </c:pt>
                <c:pt idx="252">
                  <c:v>-80.255041295419204</c:v>
                </c:pt>
                <c:pt idx="253">
                  <c:v>-79.726463431613013</c:v>
                </c:pt>
                <c:pt idx="254">
                  <c:v>-79.142041798196786</c:v>
                </c:pt>
                <c:pt idx="255">
                  <c:v>-78.493166476188364</c:v>
                </c:pt>
                <c:pt idx="256">
                  <c:v>-77.769482612140351</c:v>
                </c:pt>
                <c:pt idx="257">
                  <c:v>-76.958451920904722</c:v>
                </c:pt>
                <c:pt idx="258">
                  <c:v>-76.044783923469794</c:v>
                </c:pt>
                <c:pt idx="259">
                  <c:v>-75.009693578909761</c:v>
                </c:pt>
                <c:pt idx="260">
                  <c:v>-73.829927225965079</c:v>
                </c:pt>
                <c:pt idx="261">
                  <c:v>-72.476480166521938</c:v>
                </c:pt>
                <c:pt idx="262">
                  <c:v>-70.912907909076552</c:v>
                </c:pt>
                <c:pt idx="263">
                  <c:v>-69.093114113566131</c:v>
                </c:pt>
                <c:pt idx="264">
                  <c:v>-66.958496757702093</c:v>
                </c:pt>
                <c:pt idx="265">
                  <c:v>-64.434389041990727</c:v>
                </c:pt>
                <c:pt idx="266">
                  <c:v>-61.425936042118437</c:v>
                </c:pt>
                <c:pt idx="267">
                  <c:v>-57.814107348988891</c:v>
                </c:pt>
                <c:pt idx="268">
                  <c:v>-53.453866284820599</c:v>
                </c:pt>
                <c:pt idx="269">
                  <c:v>-48.179239334839465</c:v>
                </c:pt>
                <c:pt idx="270">
                  <c:v>-41.824574023841976</c:v>
                </c:pt>
                <c:pt idx="271">
                  <c:v>-34.275611865350633</c:v>
                </c:pt>
                <c:pt idx="272">
                  <c:v>-25.558399232472308</c:v>
                </c:pt>
                <c:pt idx="273">
                  <c:v>-15.939943679583573</c:v>
                </c:pt>
                <c:pt idx="274">
                  <c:v>-5.9559614581801306</c:v>
                </c:pt>
                <c:pt idx="275">
                  <c:v>3.7183091889838855</c:v>
                </c:pt>
                <c:pt idx="276">
                  <c:v>12.50100069663897</c:v>
                </c:pt>
                <c:pt idx="277">
                  <c:v>20.064826797494309</c:v>
                </c:pt>
                <c:pt idx="278">
                  <c:v>26.337510090968586</c:v>
                </c:pt>
                <c:pt idx="279">
                  <c:v>31.407458870303852</c:v>
                </c:pt>
                <c:pt idx="280">
                  <c:v>35.428283445365146</c:v>
                </c:pt>
                <c:pt idx="281">
                  <c:v>38.559731511888572</c:v>
                </c:pt>
                <c:pt idx="282">
                  <c:v>40.941144208516562</c:v>
                </c:pt>
                <c:pt idx="283">
                  <c:v>42.683605930775521</c:v>
                </c:pt>
                <c:pt idx="284">
                  <c:v>43.870406692208974</c:v>
                </c:pt>
                <c:pt idx="285">
                  <c:v>44.560263687581866</c:v>
                </c:pt>
                <c:pt idx="286">
                  <c:v>44.790849789220971</c:v>
                </c:pt>
                <c:pt idx="287">
                  <c:v>44.581742567983831</c:v>
                </c:pt>
                <c:pt idx="288">
                  <c:v>43.936610645809672</c:v>
                </c:pt>
                <c:pt idx="289">
                  <c:v>42.844765171886735</c:v>
                </c:pt>
                <c:pt idx="290">
                  <c:v>41.282381482433273</c:v>
                </c:pt>
                <c:pt idx="291">
                  <c:v>39.213877438530218</c:v>
                </c:pt>
                <c:pt idx="292">
                  <c:v>36.594197284495067</c:v>
                </c:pt>
                <c:pt idx="293">
                  <c:v>33.37311662686276</c:v>
                </c:pt>
                <c:pt idx="294">
                  <c:v>29.503067966540943</c:v>
                </c:pt>
                <c:pt idx="295">
                  <c:v>24.952050489753013</c:v>
                </c:pt>
                <c:pt idx="296">
                  <c:v>19.722189490554037</c:v>
                </c:pt>
                <c:pt idx="297">
                  <c:v>13.871460543735969</c:v>
                </c:pt>
                <c:pt idx="298">
                  <c:v>7.5309197797340532</c:v>
                </c:pt>
                <c:pt idx="299">
                  <c:v>0.905530229827748</c:v>
                </c:pt>
                <c:pt idx="300">
                  <c:v>-5.7503178240120896</c:v>
                </c:pt>
                <c:pt idx="301">
                  <c:v>-12.178231359524142</c:v>
                </c:pt>
                <c:pt idx="302">
                  <c:v>-18.163176985039769</c:v>
                </c:pt>
                <c:pt idx="303">
                  <c:v>-23.562308410397097</c:v>
                </c:pt>
                <c:pt idx="304">
                  <c:v>-28.308101219013071</c:v>
                </c:pt>
                <c:pt idx="305">
                  <c:v>-32.393111450855315</c:v>
                </c:pt>
                <c:pt idx="306">
                  <c:v>-35.84845964976644</c:v>
                </c:pt>
                <c:pt idx="307">
                  <c:v>-38.724640481365753</c:v>
                </c:pt>
                <c:pt idx="308">
                  <c:v>-41.077916386465191</c:v>
                </c:pt>
                <c:pt idx="309">
                  <c:v>-42.962101070829839</c:v>
                </c:pt>
                <c:pt idx="310">
                  <c:v>-44.424269577205806</c:v>
                </c:pt>
                <c:pt idx="311">
                  <c:v>-45.502893051905701</c:v>
                </c:pt>
                <c:pt idx="312">
                  <c:v>-46.227274729172628</c:v>
                </c:pt>
                <c:pt idx="313">
                  <c:v>-46.617561439790471</c:v>
                </c:pt>
                <c:pt idx="314">
                  <c:v>-46.684899487089126</c:v>
                </c:pt>
                <c:pt idx="315">
                  <c:v>-46.431491037860575</c:v>
                </c:pt>
                <c:pt idx="316">
                  <c:v>-45.850417486871095</c:v>
                </c:pt>
                <c:pt idx="317">
                  <c:v>-44.925162545794436</c:v>
                </c:pt>
                <c:pt idx="318">
                  <c:v>-43.628819805831704</c:v>
                </c:pt>
                <c:pt idx="319">
                  <c:v>-41.923038139106581</c:v>
                </c:pt>
                <c:pt idx="320">
                  <c:v>-39.756884790831542</c:v>
                </c:pt>
                <c:pt idx="321">
                  <c:v>-37.066053529234914</c:v>
                </c:pt>
                <c:pt idx="322">
                  <c:v>-33.773306493068915</c:v>
                </c:pt>
                <c:pt idx="323">
                  <c:v>-29.791814832603894</c:v>
                </c:pt>
                <c:pt idx="324">
                  <c:v>-25.034144551602843</c:v>
                </c:pt>
                <c:pt idx="325">
                  <c:v>-19.430539323451733</c:v>
                </c:pt>
                <c:pt idx="326">
                  <c:v>-12.959262086300351</c:v>
                </c:pt>
                <c:pt idx="327">
                  <c:v>-5.6860229416590489</c:v>
                </c:pt>
                <c:pt idx="328">
                  <c:v>2.2028741499536717</c:v>
                </c:pt>
                <c:pt idx="329">
                  <c:v>10.400901364037264</c:v>
                </c:pt>
                <c:pt idx="330">
                  <c:v>18.534511907946229</c:v>
                </c:pt>
                <c:pt idx="331">
                  <c:v>26.252558454574181</c:v>
                </c:pt>
                <c:pt idx="332">
                  <c:v>33.303367118884374</c:v>
                </c:pt>
                <c:pt idx="333">
                  <c:v>39.562302118832157</c:v>
                </c:pt>
                <c:pt idx="334">
                  <c:v>45.012682009504758</c:v>
                </c:pt>
                <c:pt idx="335">
                  <c:v>49.706853523877903</c:v>
                </c:pt>
                <c:pt idx="336">
                  <c:v>53.730145305898702</c:v>
                </c:pt>
                <c:pt idx="337">
                  <c:v>57.176497397331502</c:v>
                </c:pt>
                <c:pt idx="338">
                  <c:v>60.135207680761091</c:v>
                </c:pt>
                <c:pt idx="339">
                  <c:v>62.685226480801283</c:v>
                </c:pt>
                <c:pt idx="340">
                  <c:v>64.893695836843236</c:v>
                </c:pt>
                <c:pt idx="341">
                  <c:v>66.816534474936887</c:v>
                </c:pt>
                <c:pt idx="342">
                  <c:v>68.499826615646967</c:v>
                </c:pt>
                <c:pt idx="343">
                  <c:v>69.98139050658331</c:v>
                </c:pt>
                <c:pt idx="344">
                  <c:v>71.292248978725468</c:v>
                </c:pt>
                <c:pt idx="345">
                  <c:v>72.457901459587376</c:v>
                </c:pt>
                <c:pt idx="346">
                  <c:v>73.499380160523245</c:v>
                </c:pt>
                <c:pt idx="347">
                  <c:v>74.434108125427898</c:v>
                </c:pt>
                <c:pt idx="348">
                  <c:v>75.276588416544556</c:v>
                </c:pt>
                <c:pt idx="349">
                  <c:v>76.038954778158953</c:v>
                </c:pt>
                <c:pt idx="350">
                  <c:v>76.731410986687365</c:v>
                </c:pt>
                <c:pt idx="351">
                  <c:v>77.362581725686823</c:v>
                </c:pt>
                <c:pt idx="352">
                  <c:v>77.939793503560779</c:v>
                </c:pt>
                <c:pt idx="353">
                  <c:v>78.469300345703417</c:v>
                </c:pt>
                <c:pt idx="354">
                  <c:v>78.956465861188477</c:v>
                </c:pt>
                <c:pt idx="355">
                  <c:v>79.405910772647587</c:v>
                </c:pt>
                <c:pt idx="356">
                  <c:v>79.821633018357488</c:v>
                </c:pt>
                <c:pt idx="357">
                  <c:v>80.207105989844734</c:v>
                </c:pt>
                <c:pt idx="358">
                  <c:v>80.565359267055683</c:v>
                </c:pt>
                <c:pt idx="359">
                  <c:v>80.899045281099333</c:v>
                </c:pt>
                <c:pt idx="360">
                  <c:v>81.210494611144071</c:v>
                </c:pt>
                <c:pt idx="361">
                  <c:v>81.501762059560335</c:v>
                </c:pt>
                <c:pt idx="362">
                  <c:v>81.774665210901517</c:v>
                </c:pt>
                <c:pt idx="363">
                  <c:v>82.030816837339131</c:v>
                </c:pt>
                <c:pt idx="364">
                  <c:v>82.271652243934795</c:v>
                </c:pt>
                <c:pt idx="365">
                  <c:v>82.498452434937647</c:v>
                </c:pt>
                <c:pt idx="366">
                  <c:v>82.712363814379671</c:v>
                </c:pt>
                <c:pt idx="367">
                  <c:v>82.914415000799977</c:v>
                </c:pt>
                <c:pt idx="368">
                  <c:v>83.105531229441425</c:v>
                </c:pt>
                <c:pt idx="369">
                  <c:v>83.286546729921568</c:v>
                </c:pt>
                <c:pt idx="370">
                  <c:v>83.458215398709129</c:v>
                </c:pt>
                <c:pt idx="371">
                  <c:v>83.621220030240536</c:v>
                </c:pt>
                <c:pt idx="372">
                  <c:v>83.776180325493513</c:v>
                </c:pt>
                <c:pt idx="373">
                  <c:v>83.923659860164577</c:v>
                </c:pt>
                <c:pt idx="374">
                  <c:v>84.064172164614277</c:v>
                </c:pt>
                <c:pt idx="375">
                  <c:v>84.198186043137781</c:v>
                </c:pt>
                <c:pt idx="376">
                  <c:v>84.326130239850329</c:v>
                </c:pt>
                <c:pt idx="377">
                  <c:v>84.448397541719714</c:v>
                </c:pt>
                <c:pt idx="378">
                  <c:v>84.565348395380141</c:v>
                </c:pt>
                <c:pt idx="379">
                  <c:v>84.677314102797936</c:v>
                </c:pt>
                <c:pt idx="380">
                  <c:v>84.784599651194057</c:v>
                </c:pt>
                <c:pt idx="381">
                  <c:v>84.887486224545469</c:v>
                </c:pt>
                <c:pt idx="382">
                  <c:v>84.986233437183074</c:v>
                </c:pt>
                <c:pt idx="383">
                  <c:v>85.08108132428282</c:v>
                </c:pt>
                <c:pt idx="384">
                  <c:v>85.172252119197466</c:v>
                </c:pt>
                <c:pt idx="385">
                  <c:v>85.2599518434819</c:v>
                </c:pt>
                <c:pt idx="386">
                  <c:v>85.344371731970838</c:v>
                </c:pt>
                <c:pt idx="387">
                  <c:v>85.425689512303151</c:v>
                </c:pt>
                <c:pt idx="388">
                  <c:v>85.504070555744889</c:v>
                </c:pt>
                <c:pt idx="389">
                  <c:v>85.579668913994695</c:v>
                </c:pt>
                <c:pt idx="390">
                  <c:v>85.652628254783082</c:v>
                </c:pt>
                <c:pt idx="391">
                  <c:v>85.723082707480714</c:v>
                </c:pt>
                <c:pt idx="392">
                  <c:v>85.791157628538528</c:v>
                </c:pt>
                <c:pt idx="393">
                  <c:v>85.856970295392955</c:v>
                </c:pt>
                <c:pt idx="394">
                  <c:v>85.920630536428149</c:v>
                </c:pt>
                <c:pt idx="395">
                  <c:v>85.9822413036905</c:v>
                </c:pt>
                <c:pt idx="396">
                  <c:v>86.041899194269732</c:v>
                </c:pt>
                <c:pt idx="397">
                  <c:v>86.09969492557542</c:v>
                </c:pt>
                <c:pt idx="398">
                  <c:v>86.155713769146615</c:v>
                </c:pt>
                <c:pt idx="399">
                  <c:v>86.210035947108835</c:v>
                </c:pt>
                <c:pt idx="400">
                  <c:v>86.26273699493828</c:v>
                </c:pt>
                <c:pt idx="401">
                  <c:v>86.313888093793338</c:v>
                </c:pt>
                <c:pt idx="402">
                  <c:v>86.363556375315738</c:v>
                </c:pt>
                <c:pt idx="403">
                  <c:v>86.411805201502716</c:v>
                </c:pt>
                <c:pt idx="404">
                  <c:v>86.458694421971174</c:v>
                </c:pt>
                <c:pt idx="405">
                  <c:v>86.504280610690614</c:v>
                </c:pt>
                <c:pt idx="406">
                  <c:v>86.548617284056675</c:v>
                </c:pt>
                <c:pt idx="407">
                  <c:v>86.591755101981121</c:v>
                </c:pt>
                <c:pt idx="408">
                  <c:v>86.633742053501251</c:v>
                </c:pt>
                <c:pt idx="409">
                  <c:v>86.674623628274304</c:v>
                </c:pt>
                <c:pt idx="410">
                  <c:v>86.714442975175615</c:v>
                </c:pt>
                <c:pt idx="411">
                  <c:v>86.753241049110926</c:v>
                </c:pt>
                <c:pt idx="412">
                  <c:v>86.791056747039121</c:v>
                </c:pt>
                <c:pt idx="413">
                  <c:v>86.827927034111923</c:v>
                </c:pt>
                <c:pt idx="414">
                  <c:v>86.863887060750727</c:v>
                </c:pt>
                <c:pt idx="415">
                  <c:v>86.898970271401907</c:v>
                </c:pt>
                <c:pt idx="416">
                  <c:v>86.933208505648778</c:v>
                </c:pt>
                <c:pt idx="417">
                  <c:v>86.966632092291363</c:v>
                </c:pt>
                <c:pt idx="418">
                  <c:v>86.999269936954917</c:v>
                </c:pt>
                <c:pt idx="419">
                  <c:v>87.031149603732914</c:v>
                </c:pt>
                <c:pt idx="420">
                  <c:v>87.06229739133353</c:v>
                </c:pt>
                <c:pt idx="421">
                  <c:v>87.092738404145976</c:v>
                </c:pt>
                <c:pt idx="422">
                  <c:v>87.122496618621611</c:v>
                </c:pt>
                <c:pt idx="423">
                  <c:v>87.151594945316972</c:v>
                </c:pt>
                <c:pt idx="424">
                  <c:v>87.180055286926262</c:v>
                </c:pt>
                <c:pt idx="425">
                  <c:v>87.207898592599108</c:v>
                </c:pt>
                <c:pt idx="426">
                  <c:v>87.235144908816082</c:v>
                </c:pt>
                <c:pt idx="427">
                  <c:v>87.261813427069853</c:v>
                </c:pt>
                <c:pt idx="428">
                  <c:v>87.287922528585156</c:v>
                </c:pt>
                <c:pt idx="429">
                  <c:v>87.313489826283089</c:v>
                </c:pt>
                <c:pt idx="430">
                  <c:v>87.338532204189832</c:v>
                </c:pt>
                <c:pt idx="431">
                  <c:v>87.363065854463457</c:v>
                </c:pt>
                <c:pt idx="432">
                  <c:v>87.3871063122061</c:v>
                </c:pt>
                <c:pt idx="433">
                  <c:v>87.410668488212764</c:v>
                </c:pt>
                <c:pt idx="434">
                  <c:v>87.433766699796493</c:v>
                </c:pt>
                <c:pt idx="435">
                  <c:v>87.456414699820414</c:v>
                </c:pt>
                <c:pt idx="436">
                  <c:v>87.478625704054764</c:v>
                </c:pt>
                <c:pt idx="437">
                  <c:v>87.500412416971457</c:v>
                </c:pt>
                <c:pt idx="438">
                  <c:v>87.52178705607723</c:v>
                </c:pt>
                <c:pt idx="439">
                  <c:v>87.542761374879902</c:v>
                </c:pt>
                <c:pt idx="440">
                  <c:v>87.563346684577482</c:v>
                </c:pt>
                <c:pt idx="441">
                  <c:v>87.583553874552933</c:v>
                </c:pt>
                <c:pt idx="442">
                  <c:v>87.603393431741409</c:v>
                </c:pt>
                <c:pt idx="443">
                  <c:v>87.622875458956301</c:v>
                </c:pt>
                <c:pt idx="444">
                  <c:v>87.642009692222672</c:v>
                </c:pt>
                <c:pt idx="445">
                  <c:v>87.660805517191321</c:v>
                </c:pt>
                <c:pt idx="446">
                  <c:v>87.679271984681321</c:v>
                </c:pt>
                <c:pt idx="447">
                  <c:v>87.697417825411847</c:v>
                </c:pt>
                <c:pt idx="448">
                  <c:v>87.715251463964606</c:v>
                </c:pt>
                <c:pt idx="449">
                  <c:v>87.732781032028086</c:v>
                </c:pt>
                <c:pt idx="450">
                  <c:v>87.750014380963663</c:v>
                </c:pt>
                <c:pt idx="451">
                  <c:v>87.766959093734499</c:v>
                </c:pt>
                <c:pt idx="452">
                  <c:v>87.783622496233832</c:v>
                </c:pt>
                <c:pt idx="453">
                  <c:v>87.800011668046537</c:v>
                </c:pt>
                <c:pt idx="454">
                  <c:v>87.816133452680248</c:v>
                </c:pt>
                <c:pt idx="455">
                  <c:v>87.831994467290627</c:v>
                </c:pt>
                <c:pt idx="456">
                  <c:v>87.847601111934239</c:v>
                </c:pt>
                <c:pt idx="457">
                  <c:v>87.862959578372383</c:v>
                </c:pt>
                <c:pt idx="458">
                  <c:v>87.878075858452974</c:v>
                </c:pt>
                <c:pt idx="459">
                  <c:v>87.892955752092917</c:v>
                </c:pt>
                <c:pt idx="460">
                  <c:v>87.907604874881969</c:v>
                </c:pt>
                <c:pt idx="461">
                  <c:v>87.92202866533114</c:v>
                </c:pt>
                <c:pt idx="462">
                  <c:v>87.936232391781928</c:v>
                </c:pt>
                <c:pt idx="463">
                  <c:v>87.950221158996229</c:v>
                </c:pt>
                <c:pt idx="464">
                  <c:v>87.96399991444521</c:v>
                </c:pt>
                <c:pt idx="465">
                  <c:v>87.97757345430928</c:v>
                </c:pt>
                <c:pt idx="466">
                  <c:v>87.990946429208023</c:v>
                </c:pt>
                <c:pt idx="467">
                  <c:v>88.004123349672255</c:v>
                </c:pt>
                <c:pt idx="468">
                  <c:v>88.017108591373017</c:v>
                </c:pt>
                <c:pt idx="469">
                  <c:v>88.029906400117213</c:v>
                </c:pt>
                <c:pt idx="470">
                  <c:v>88.042520896624694</c:v>
                </c:pt>
                <c:pt idx="471">
                  <c:v>88.05495608109716</c:v>
                </c:pt>
                <c:pt idx="472">
                  <c:v>88.067215837588364</c:v>
                </c:pt>
                <c:pt idx="473">
                  <c:v>88.079303938185902</c:v>
                </c:pt>
                <c:pt idx="474">
                  <c:v>88.091224047015132</c:v>
                </c:pt>
                <c:pt idx="475">
                  <c:v>88.102979724071474</c:v>
                </c:pt>
                <c:pt idx="476">
                  <c:v>88.114574428893917</c:v>
                </c:pt>
                <c:pt idx="477">
                  <c:v>88.126011524081051</c:v>
                </c:pt>
                <c:pt idx="478">
                  <c:v>88.137294278663333</c:v>
                </c:pt>
                <c:pt idx="479">
                  <c:v>88.148425871335604</c:v>
                </c:pt>
                <c:pt idx="480">
                  <c:v>88.159409393555876</c:v>
                </c:pt>
                <c:pt idx="481">
                  <c:v>88.170247852519282</c:v>
                </c:pt>
                <c:pt idx="482">
                  <c:v>88.18094417400863</c:v>
                </c:pt>
                <c:pt idx="483">
                  <c:v>88.191501205135168</c:v>
                </c:pt>
                <c:pt idx="484">
                  <c:v>88.201921716964392</c:v>
                </c:pt>
                <c:pt idx="485">
                  <c:v>88.212208407040762</c:v>
                </c:pt>
                <c:pt idx="486">
                  <c:v>88.222363901811988</c:v>
                </c:pt>
                <c:pt idx="487">
                  <c:v>88.232390758958346</c:v>
                </c:pt>
                <c:pt idx="488">
                  <c:v>88.242291469629748</c:v>
                </c:pt>
                <c:pt idx="489">
                  <c:v>88.252068460599105</c:v>
                </c:pt>
                <c:pt idx="490">
                  <c:v>88.261724096329701</c:v>
                </c:pt>
                <c:pt idx="491">
                  <c:v>88.271260680965966</c:v>
                </c:pt>
                <c:pt idx="492">
                  <c:v>88.280680460246259</c:v>
                </c:pt>
                <c:pt idx="493">
                  <c:v>88.289985623345046</c:v>
                </c:pt>
                <c:pt idx="494">
                  <c:v>88.299178304646972</c:v>
                </c:pt>
                <c:pt idx="495">
                  <c:v>88.308260585450796</c:v>
                </c:pt>
                <c:pt idx="496">
                  <c:v>88.317234495613675</c:v>
                </c:pt>
                <c:pt idx="497">
                  <c:v>88.326102015133543</c:v>
                </c:pt>
                <c:pt idx="498">
                  <c:v>88.334865075674145</c:v>
                </c:pt>
                <c:pt idx="499">
                  <c:v>88.343525562033392</c:v>
                </c:pt>
                <c:pt idx="500">
                  <c:v>88.352085313558788</c:v>
                </c:pt>
                <c:pt idx="501">
                  <c:v>88.360546125513977</c:v>
                </c:pt>
                <c:pt idx="502">
                  <c:v>88.368909750391424</c:v>
                </c:pt>
                <c:pt idx="503">
                  <c:v>88.377177899185284</c:v>
                </c:pt>
                <c:pt idx="504">
                  <c:v>88.385352242613635</c:v>
                </c:pt>
                <c:pt idx="505">
                  <c:v>88.393434412298816</c:v>
                </c:pt>
                <c:pt idx="506">
                  <c:v>88.401426001909257</c:v>
                </c:pt>
                <c:pt idx="507">
                  <c:v>88.40932856825853</c:v>
                </c:pt>
                <c:pt idx="508">
                  <c:v>88.417143632368024</c:v>
                </c:pt>
                <c:pt idx="509">
                  <c:v>88.424872680492427</c:v>
                </c:pt>
                <c:pt idx="510">
                  <c:v>88.432517165109303</c:v>
                </c:pt>
                <c:pt idx="511">
                  <c:v>88.44007850587883</c:v>
                </c:pt>
                <c:pt idx="512">
                  <c:v>88.447558090564485</c:v>
                </c:pt>
                <c:pt idx="513">
                  <c:v>88.454957275930042</c:v>
                </c:pt>
                <c:pt idx="514">
                  <c:v>88.46227738860118</c:v>
                </c:pt>
                <c:pt idx="515">
                  <c:v>88.469519725901307</c:v>
                </c:pt>
                <c:pt idx="516">
                  <c:v>88.476685556658197</c:v>
                </c:pt>
                <c:pt idx="517">
                  <c:v>88.483776121984818</c:v>
                </c:pt>
                <c:pt idx="518">
                  <c:v>88.490792636034911</c:v>
                </c:pt>
                <c:pt idx="519">
                  <c:v>88.497736286734479</c:v>
                </c:pt>
                <c:pt idx="520">
                  <c:v>88.504608236486447</c:v>
                </c:pt>
                <c:pt idx="521">
                  <c:v>88.511409622856092</c:v>
                </c:pt>
                <c:pt idx="522">
                  <c:v>88.518141559235261</c:v>
                </c:pt>
                <c:pt idx="523">
                  <c:v>88.52480513547961</c:v>
                </c:pt>
                <c:pt idx="524">
                  <c:v>88.531401418533719</c:v>
                </c:pt>
                <c:pt idx="525">
                  <c:v>88.537931453028492</c:v>
                </c:pt>
                <c:pt idx="526">
                  <c:v>88.544396261867448</c:v>
                </c:pt>
                <c:pt idx="527">
                  <c:v>88.550796846787762</c:v>
                </c:pt>
                <c:pt idx="528">
                  <c:v>88.557134188909259</c:v>
                </c:pt>
                <c:pt idx="529">
                  <c:v>88.563409249263273</c:v>
                </c:pt>
                <c:pt idx="530">
                  <c:v>88.569622969306934</c:v>
                </c:pt>
                <c:pt idx="531">
                  <c:v>88.575776271419542</c:v>
                </c:pt>
                <c:pt idx="532">
                  <c:v>88.581870059388351</c:v>
                </c:pt>
                <c:pt idx="533">
                  <c:v>88.587905218873473</c:v>
                </c:pt>
                <c:pt idx="534">
                  <c:v>88.593882617864608</c:v>
                </c:pt>
                <c:pt idx="535">
                  <c:v>88.599803107118944</c:v>
                </c:pt>
                <c:pt idx="536">
                  <c:v>88.605667520591297</c:v>
                </c:pt>
                <c:pt idx="537">
                  <c:v>88.611476675847229</c:v>
                </c:pt>
                <c:pt idx="538">
                  <c:v>88.617231374465618</c:v>
                </c:pt>
                <c:pt idx="539">
                  <c:v>88.622932402429242</c:v>
                </c:pt>
                <c:pt idx="540">
                  <c:v>88.628580530504621</c:v>
                </c:pt>
                <c:pt idx="541">
                  <c:v>88.634176514609536</c:v>
                </c:pt>
                <c:pt idx="542">
                  <c:v>88.639721096170248</c:v>
                </c:pt>
                <c:pt idx="543">
                  <c:v>88.645215002470664</c:v>
                </c:pt>
                <c:pt idx="544">
                  <c:v>88.650658946987349</c:v>
                </c:pt>
                <c:pt idx="545">
                  <c:v>88.656053629717888</c:v>
                </c:pt>
                <c:pt idx="546">
                  <c:v>88.661399737499863</c:v>
                </c:pt>
                <c:pt idx="547">
                  <c:v>88.666697944320006</c:v>
                </c:pt>
                <c:pt idx="548">
                  <c:v>88.671948911612674</c:v>
                </c:pt>
                <c:pt idx="549">
                  <c:v>88.677153288557477</c:v>
                </c:pt>
                <c:pt idx="550">
                  <c:v>88.682311712357048</c:v>
                </c:pt>
                <c:pt idx="551">
                  <c:v>88.687424808516695</c:v>
                </c:pt>
                <c:pt idx="552">
                  <c:v>88.692493191113201</c:v>
                </c:pt>
                <c:pt idx="553">
                  <c:v>88.69751746305505</c:v>
                </c:pt>
                <c:pt idx="554">
                  <c:v>88.702498216335329</c:v>
                </c:pt>
                <c:pt idx="555">
                  <c:v>88.707436032282303</c:v>
                </c:pt>
                <c:pt idx="556">
                  <c:v>88.71233148179536</c:v>
                </c:pt>
                <c:pt idx="557">
                  <c:v>88.717185125583683</c:v>
                </c:pt>
                <c:pt idx="558">
                  <c:v>88.721997514390097</c:v>
                </c:pt>
                <c:pt idx="559">
                  <c:v>88.726769189213826</c:v>
                </c:pt>
                <c:pt idx="560">
                  <c:v>88.731500681527805</c:v>
                </c:pt>
                <c:pt idx="561">
                  <c:v>88.736192513486216</c:v>
                </c:pt>
                <c:pt idx="562">
                  <c:v>88.740845198129492</c:v>
                </c:pt>
                <c:pt idx="563">
                  <c:v>88.745459239585657</c:v>
                </c:pt>
                <c:pt idx="564">
                  <c:v>88.750035133260297</c:v>
                </c:pt>
                <c:pt idx="565">
                  <c:v>88.754573366028453</c:v>
                </c:pt>
                <c:pt idx="566">
                  <c:v>88.759074416416823</c:v>
                </c:pt>
                <c:pt idx="567">
                  <c:v>88.763538754784634</c:v>
                </c:pt>
                <c:pt idx="568">
                  <c:v>88.767966843495586</c:v>
                </c:pt>
                <c:pt idx="569">
                  <c:v>88.772359137090248</c:v>
                </c:pt>
                <c:pt idx="570">
                  <c:v>88.776716082450307</c:v>
                </c:pt>
                <c:pt idx="571">
                  <c:v>88.781038118961121</c:v>
                </c:pt>
                <c:pt idx="572">
                  <c:v>88.785325678668826</c:v>
                </c:pt>
                <c:pt idx="573">
                  <c:v>88.789579186433372</c:v>
                </c:pt>
                <c:pt idx="574">
                  <c:v>88.793799060078967</c:v>
                </c:pt>
                <c:pt idx="575">
                  <c:v>88.797985710538768</c:v>
                </c:pt>
                <c:pt idx="576">
                  <c:v>88.802139541998287</c:v>
                </c:pt>
                <c:pt idx="577">
                  <c:v>88.806260952034449</c:v>
                </c:pt>
                <c:pt idx="578">
                  <c:v>88.810350331749163</c:v>
                </c:pt>
                <c:pt idx="579">
                  <c:v>88.814408065902569</c:v>
                </c:pt>
                <c:pt idx="580">
                  <c:v>88.818434533042677</c:v>
                </c:pt>
                <c:pt idx="581">
                  <c:v>88.822430105628214</c:v>
                </c:pt>
                <c:pt idx="582">
                  <c:v>88.826395150155335</c:v>
                </c:pt>
                <c:pt idx="583">
                  <c:v>88.830330027271629</c:v>
                </c:pt>
                <c:pt idx="584">
                  <c:v>88.834235091900126</c:v>
                </c:pt>
                <c:pt idx="585">
                  <c:v>88.838110693346025</c:v>
                </c:pt>
                <c:pt idx="586">
                  <c:v>88.841957175413853</c:v>
                </c:pt>
                <c:pt idx="587">
                  <c:v>88.845774876511456</c:v>
                </c:pt>
                <c:pt idx="588">
                  <c:v>88.849564129758903</c:v>
                </c:pt>
                <c:pt idx="589">
                  <c:v>88.853325263091406</c:v>
                </c:pt>
                <c:pt idx="590">
                  <c:v>88.857058599359419</c:v>
                </c:pt>
                <c:pt idx="591">
                  <c:v>88.860764456428242</c:v>
                </c:pt>
                <c:pt idx="592">
                  <c:v>88.864443147275622</c:v>
                </c:pt>
                <c:pt idx="593">
                  <c:v>88.868094980083711</c:v>
                </c:pt>
                <c:pt idx="594">
                  <c:v>88.87172025833145</c:v>
                </c:pt>
                <c:pt idx="595">
                  <c:v>88.875319280886345</c:v>
                </c:pt>
                <c:pt idx="596">
                  <c:v>88.87889234209004</c:v>
                </c:pt>
                <c:pt idx="597">
                  <c:v>88.882439731846659</c:v>
                </c:pt>
                <c:pt idx="598">
                  <c:v>88.885961735703702</c:v>
                </c:pt>
                <c:pt idx="599">
                  <c:v>88.889458634936105</c:v>
                </c:pt>
                <c:pt idx="600">
                  <c:v>88.892930706626188</c:v>
                </c:pt>
                <c:pt idx="601">
                  <c:v>88.896378223741365</c:v>
                </c:pt>
                <c:pt idx="602">
                  <c:v>88.899801455211033</c:v>
                </c:pt>
                <c:pt idx="603">
                  <c:v>88.903200666000672</c:v>
                </c:pt>
                <c:pt idx="604">
                  <c:v>88.906576117186944</c:v>
                </c:pt>
                <c:pt idx="605">
                  <c:v>88.90992806602722</c:v>
                </c:pt>
                <c:pt idx="606">
                  <c:v>88.913256766030699</c:v>
                </c:pt>
                <c:pt idx="607">
                  <c:v>88.916562467026836</c:v>
                </c:pt>
                <c:pt idx="608">
                  <c:v>88.919845415232004</c:v>
                </c:pt>
                <c:pt idx="609">
                  <c:v>88.923105853315008</c:v>
                </c:pt>
                <c:pt idx="610">
                  <c:v>88.92634402046049</c:v>
                </c:pt>
                <c:pt idx="611">
                  <c:v>88.929560152432728</c:v>
                </c:pt>
                <c:pt idx="612">
                  <c:v>88.932754481638312</c:v>
                </c:pt>
                <c:pt idx="613">
                  <c:v>88.935927237181502</c:v>
                </c:pt>
                <c:pt idx="614">
                  <c:v>88.939078644927321</c:v>
                </c:pt>
                <c:pt idx="615">
                  <c:v>88.942208927558198</c:v>
                </c:pt>
                <c:pt idx="616">
                  <c:v>88.945318304628756</c:v>
                </c:pt>
                <c:pt idx="617">
                  <c:v>88.94840699262069</c:v>
                </c:pt>
                <c:pt idx="618">
                  <c:v>88.951475204999511</c:v>
                </c:pt>
                <c:pt idx="619">
                  <c:v>88.954523152264755</c:v>
                </c:pt>
                <c:pt idx="620">
                  <c:v>88.957551042001825</c:v>
                </c:pt>
                <c:pt idx="621">
                  <c:v>88.960559078933073</c:v>
                </c:pt>
                <c:pt idx="622">
                  <c:v>88.963547464967974</c:v>
                </c:pt>
                <c:pt idx="623">
                  <c:v>88.966516399250764</c:v>
                </c:pt>
                <c:pt idx="624">
                  <c:v>88.969466078206921</c:v>
                </c:pt>
                <c:pt idx="625">
                  <c:v>88.972396695592877</c:v>
                </c:pt>
                <c:pt idx="626">
                  <c:v>88.975308442537383</c:v>
                </c:pt>
                <c:pt idx="627">
                  <c:v>88.978201507588949</c:v>
                </c:pt>
                <c:pt idx="628">
                  <c:v>88.981076076761482</c:v>
                </c:pt>
                <c:pt idx="629">
                  <c:v>88.983932333569044</c:v>
                </c:pt>
                <c:pt idx="630">
                  <c:v>88.98677045907823</c:v>
                </c:pt>
                <c:pt idx="631">
                  <c:v>88.989590631941596</c:v>
                </c:pt>
                <c:pt idx="632">
                  <c:v>88.992393028441668</c:v>
                </c:pt>
                <c:pt idx="633">
                  <c:v>88.99517782252903</c:v>
                </c:pt>
                <c:pt idx="634">
                  <c:v>88.99794518586225</c:v>
                </c:pt>
                <c:pt idx="635">
                  <c:v>89.000695287842234</c:v>
                </c:pt>
                <c:pt idx="636">
                  <c:v>89.003428295654857</c:v>
                </c:pt>
                <c:pt idx="637">
                  <c:v>89.006144374303517</c:v>
                </c:pt>
                <c:pt idx="638">
                  <c:v>89.00884368664488</c:v>
                </c:pt>
                <c:pt idx="639">
                  <c:v>89.011526393427488</c:v>
                </c:pt>
                <c:pt idx="640">
                  <c:v>89.014192653320748</c:v>
                </c:pt>
                <c:pt idx="641">
                  <c:v>89.016842622951117</c:v>
                </c:pt>
                <c:pt idx="642">
                  <c:v>89.019476456938492</c:v>
                </c:pt>
                <c:pt idx="643">
                  <c:v>89.022094307921719</c:v>
                </c:pt>
                <c:pt idx="644">
                  <c:v>89.024696326596725</c:v>
                </c:pt>
                <c:pt idx="645">
                  <c:v>89.027282661742589</c:v>
                </c:pt>
                <c:pt idx="646">
                  <c:v>89.029853460256206</c:v>
                </c:pt>
                <c:pt idx="647">
                  <c:v>89.032408867178034</c:v>
                </c:pt>
                <c:pt idx="648">
                  <c:v>89.034949025726448</c:v>
                </c:pt>
                <c:pt idx="649">
                  <c:v>89.037474077320482</c:v>
                </c:pt>
                <c:pt idx="650">
                  <c:v>89.039984161616403</c:v>
                </c:pt>
                <c:pt idx="651">
                  <c:v>89.042479416524628</c:v>
                </c:pt>
                <c:pt idx="652">
                  <c:v>89.044959978247661</c:v>
                </c:pt>
                <c:pt idx="653">
                  <c:v>89.047425981298247</c:v>
                </c:pt>
                <c:pt idx="654">
                  <c:v>89.049877558531875</c:v>
                </c:pt>
                <c:pt idx="655">
                  <c:v>89.052314841168638</c:v>
                </c:pt>
                <c:pt idx="656">
                  <c:v>89.054737958818876</c:v>
                </c:pt>
                <c:pt idx="657">
                  <c:v>89.057147039509715</c:v>
                </c:pt>
                <c:pt idx="658">
                  <c:v>89.059542209708937</c:v>
                </c:pt>
                <c:pt idx="659">
                  <c:v>89.061923594346084</c:v>
                </c:pt>
                <c:pt idx="660">
                  <c:v>89.064291316840823</c:v>
                </c:pt>
                <c:pt idx="661">
                  <c:v>89.066645499119431</c:v>
                </c:pt>
                <c:pt idx="662">
                  <c:v>89.068986261645406</c:v>
                </c:pt>
                <c:pt idx="663">
                  <c:v>89.071313723433605</c:v>
                </c:pt>
                <c:pt idx="664">
                  <c:v>89.073628002078564</c:v>
                </c:pt>
                <c:pt idx="665">
                  <c:v>89.075929213769072</c:v>
                </c:pt>
                <c:pt idx="666">
                  <c:v>89.07821747331721</c:v>
                </c:pt>
                <c:pt idx="667">
                  <c:v>89.08049289417292</c:v>
                </c:pt>
                <c:pt idx="668">
                  <c:v>89.082755588445025</c:v>
                </c:pt>
                <c:pt idx="669">
                  <c:v>89.08500566692355</c:v>
                </c:pt>
                <c:pt idx="670">
                  <c:v>89.087243239097901</c:v>
                </c:pt>
                <c:pt idx="671">
                  <c:v>89.089468413175268</c:v>
                </c:pt>
                <c:pt idx="672">
                  <c:v>89.091681296099836</c:v>
                </c:pt>
                <c:pt idx="673">
                  <c:v>89.093881993572154</c:v>
                </c:pt>
                <c:pt idx="674">
                  <c:v>89.096070610067585</c:v>
                </c:pt>
                <c:pt idx="675">
                  <c:v>89.09824724885101</c:v>
                </c:pt>
                <c:pt idx="676">
                  <c:v>89.100412011998841</c:v>
                </c:pt>
                <c:pt idx="677">
                  <c:v>89.10256500041298</c:v>
                </c:pt>
                <c:pt idx="678">
                  <c:v>89.104706313838449</c:v>
                </c:pt>
                <c:pt idx="679">
                  <c:v>89.106836050882038</c:v>
                </c:pt>
                <c:pt idx="680">
                  <c:v>89.108954309024668</c:v>
                </c:pt>
                <c:pt idx="681">
                  <c:v>89.111061184641969</c:v>
                </c:pt>
                <c:pt idx="682">
                  <c:v>89.113156773016925</c:v>
                </c:pt>
                <c:pt idx="683">
                  <c:v>89.115241168356235</c:v>
                </c:pt>
                <c:pt idx="684">
                  <c:v>89.117314463806053</c:v>
                </c:pt>
                <c:pt idx="685">
                  <c:v>89.119376751466476</c:v>
                </c:pt>
                <c:pt idx="686">
                  <c:v>89.121428122407153</c:v>
                </c:pt>
                <c:pt idx="687">
                  <c:v>89.123468666680196</c:v>
                </c:pt>
                <c:pt idx="688">
                  <c:v>89.125498473335625</c:v>
                </c:pt>
                <c:pt idx="689">
                  <c:v>89.127517630435207</c:v>
                </c:pt>
                <c:pt idx="690">
                  <c:v>89.129526225065362</c:v>
                </c:pt>
                <c:pt idx="691">
                  <c:v>89.131524343352581</c:v>
                </c:pt>
                <c:pt idx="692">
                  <c:v>89.133512070475078</c:v>
                </c:pt>
                <c:pt idx="693">
                  <c:v>89.135489490676434</c:v>
                </c:pt>
                <c:pt idx="694">
                  <c:v>89.137456687278288</c:v>
                </c:pt>
              </c:numCache>
            </c:numRef>
          </c:yVal>
          <c:smooth val="1"/>
        </c:ser>
        <c:axId val="84040704"/>
        <c:axId val="76434048"/>
      </c:scatterChart>
      <c:valAx>
        <c:axId val="76358784"/>
        <c:scaling>
          <c:orientation val="minMax"/>
          <c:max val="1500"/>
          <c:min val="7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76361088"/>
        <c:crosses val="autoZero"/>
        <c:crossBetween val="midCat"/>
      </c:valAx>
      <c:valAx>
        <c:axId val="763610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Secondary </a:t>
                </a:r>
                <a:r>
                  <a:rPr lang="en-US" baseline="0">
                    <a:solidFill>
                      <a:schemeClr val="tx2"/>
                    </a:solidFill>
                  </a:rPr>
                  <a:t> mV</a:t>
                </a:r>
                <a:endParaRPr lang="en-US">
                  <a:solidFill>
                    <a:schemeClr val="tx2"/>
                  </a:solidFill>
                </a:endParaRP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76358784"/>
        <c:crosses val="autoZero"/>
        <c:crossBetween val="midCat"/>
      </c:valAx>
      <c:valAx>
        <c:axId val="7643404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 deg</a:t>
                </a:r>
              </a:p>
            </c:rich>
          </c:tx>
          <c:layout/>
        </c:title>
        <c:numFmt formatCode="0" sourceLinked="0"/>
        <c:tickLblPos val="nextTo"/>
        <c:crossAx val="84040704"/>
        <c:crosses val="max"/>
        <c:crossBetween val="midCat"/>
      </c:valAx>
      <c:valAx>
        <c:axId val="84040704"/>
        <c:scaling>
          <c:orientation val="minMax"/>
        </c:scaling>
        <c:delete val="1"/>
        <c:axPos val="b"/>
        <c:numFmt formatCode="General" sourceLinked="1"/>
        <c:tickLblPos val="none"/>
        <c:crossAx val="76434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33778058378141"/>
          <c:y val="0.24082466254218224"/>
          <c:w val="0.14400403429147776"/>
          <c:h val="0.1295170134983127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6</xdr:row>
      <xdr:rowOff>133350</xdr:rowOff>
    </xdr:from>
    <xdr:to>
      <xdr:col>20</xdr:col>
      <xdr:colOff>57150</xdr:colOff>
      <xdr:row>28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0.13919</cdr:x>
      <cdr:y>0.07366</cdr:y>
    </cdr:from>
    <cdr:to>
      <cdr:x>0.29804</cdr:x>
      <cdr:y>0.64955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6320" y="314309"/>
          <a:ext cx="1000124" cy="24574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Fr = 1098.3 KHz</a:t>
          </a:r>
        </a:p>
        <a:p xmlns:a="http://schemas.openxmlformats.org/drawingml/2006/main">
          <a:r>
            <a:rPr lang="en-US" sz="1100"/>
            <a:t>k = 0.100</a:t>
          </a:r>
        </a:p>
        <a:p xmlns:a="http://schemas.openxmlformats.org/drawingml/2006/main">
          <a:r>
            <a:rPr lang="en-US" sz="1100"/>
            <a:t>M = 19.44 uH</a:t>
          </a:r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1100"/>
            <a:t>Primary:</a:t>
          </a:r>
        </a:p>
        <a:p xmlns:a="http://schemas.openxmlformats.org/drawingml/2006/main">
          <a:r>
            <a:rPr lang="en-US" sz="1100"/>
            <a:t>R1</a:t>
          </a:r>
          <a:r>
            <a:rPr lang="en-US" sz="1100" baseline="0"/>
            <a:t> = 35 </a:t>
          </a:r>
          <a:r>
            <a:rPr lang="en-US" sz="1100" baseline="0">
              <a:latin typeface="Symbol" pitchFamily="18" charset="2"/>
            </a:rPr>
            <a:t>W</a:t>
          </a:r>
        </a:p>
        <a:p xmlns:a="http://schemas.openxmlformats.org/drawingml/2006/main">
          <a:r>
            <a:rPr lang="en-US" sz="1100" baseline="0"/>
            <a:t>L1 = 180 uH</a:t>
          </a:r>
        </a:p>
        <a:p xmlns:a="http://schemas.openxmlformats.org/drawingml/2006/main">
          <a:r>
            <a:rPr lang="en-US" sz="1100" baseline="0"/>
            <a:t>Ca = 116.6 pF</a:t>
          </a:r>
        </a:p>
        <a:p xmlns:a="http://schemas.openxmlformats.org/drawingml/2006/main">
          <a:r>
            <a:rPr lang="en-US" sz="1100" baseline="0"/>
            <a:t>Q = 35</a:t>
          </a:r>
        </a:p>
        <a:p xmlns:a="http://schemas.openxmlformats.org/drawingml/2006/main">
          <a:endParaRPr lang="en-US" sz="300" baseline="0"/>
        </a:p>
        <a:p xmlns:a="http://schemas.openxmlformats.org/drawingml/2006/main">
          <a:r>
            <a:rPr lang="en-US" sz="1100" baseline="0"/>
            <a:t>Secondary:</a:t>
          </a:r>
        </a:p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R2</a:t>
          </a:r>
          <a:r>
            <a:rPr lang="en-US" sz="1100" baseline="0">
              <a:latin typeface="+mn-lt"/>
              <a:ea typeface="+mn-ea"/>
              <a:cs typeface="+mn-cs"/>
            </a:rPr>
            <a:t> = 40 </a:t>
          </a:r>
          <a:r>
            <a:rPr lang="en-US" sz="1100" baseline="0">
              <a:latin typeface="Symbol" pitchFamily="18" charset="2"/>
              <a:ea typeface="+mn-ea"/>
              <a:cs typeface="+mn-cs"/>
            </a:rPr>
            <a:t>W</a:t>
          </a:r>
          <a:endParaRPr lang="en-US">
            <a:latin typeface="Symbol" pitchFamily="18" charset="2"/>
          </a:endParaRPr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L2 = 210 uH</a:t>
          </a:r>
          <a:endParaRPr lang="en-US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Cb = 100 pF</a:t>
          </a:r>
          <a:endParaRPr lang="en-US"/>
        </a:p>
        <a:p xmlns:a="http://schemas.openxmlformats.org/drawingml/2006/main">
          <a:r>
            <a:rPr lang="en-US" sz="1100"/>
            <a:t>Q = 36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00"/>
  <sheetViews>
    <sheetView tabSelected="1" workbookViewId="0">
      <pane xSplit="6" ySplit="5" topLeftCell="G6" activePane="bottomRight" state="frozenSplit"/>
      <selection pane="topRight" activeCell="F1" sqref="F1"/>
      <selection pane="bottomLeft" activeCell="A5" sqref="A5"/>
      <selection pane="bottomRight" activeCell="E2" sqref="E2"/>
    </sheetView>
  </sheetViews>
  <sheetFormatPr defaultRowHeight="15.75"/>
  <cols>
    <col min="1" max="1" width="4.7109375" style="1" customWidth="1"/>
    <col min="2" max="2" width="8.7109375" style="1" customWidth="1"/>
    <col min="3" max="3" width="5.7109375" style="1" customWidth="1"/>
    <col min="4" max="4" width="10.7109375" style="7" customWidth="1"/>
    <col min="5" max="5" width="5.7109375" style="1" customWidth="1"/>
    <col min="6" max="7" width="9.7109375" style="1" customWidth="1"/>
    <col min="8" max="8" width="1.7109375" style="1" customWidth="1"/>
    <col min="9" max="11" width="8.7109375" style="1" customWidth="1"/>
    <col min="12" max="12" width="1.7109375" style="1" customWidth="1"/>
    <col min="13" max="14" width="8.7109375" style="1" customWidth="1"/>
    <col min="15" max="15" width="1.7109375" style="1" customWidth="1"/>
    <col min="16" max="16" width="9.7109375" style="1" customWidth="1"/>
    <col min="17" max="18" width="9.140625" style="1"/>
    <col min="19" max="19" width="1.7109375" style="1" customWidth="1"/>
    <col min="20" max="20" width="8.7109375" style="55" customWidth="1"/>
    <col min="21" max="22" width="8.7109375" style="1" customWidth="1"/>
    <col min="23" max="23" width="8.7109375" style="52" customWidth="1"/>
    <col min="24" max="16384" width="9.140625" style="1"/>
  </cols>
  <sheetData>
    <row r="1" spans="1:26">
      <c r="A1" s="5" t="s">
        <v>13</v>
      </c>
      <c r="I1" s="71"/>
      <c r="J1" s="5"/>
      <c r="N1" s="20"/>
      <c r="T1" s="74"/>
      <c r="V1" s="74"/>
      <c r="W1" s="55"/>
    </row>
    <row r="2" spans="1:26" ht="5.0999999999999996" customHeight="1">
      <c r="A2" s="5"/>
      <c r="E2" s="1" t="s">
        <v>27</v>
      </c>
      <c r="F2" s="3"/>
      <c r="I2" s="3"/>
    </row>
    <row r="3" spans="1:26">
      <c r="A3" s="48" t="s">
        <v>42</v>
      </c>
      <c r="B3" s="13"/>
      <c r="F3" s="108" t="s">
        <v>22</v>
      </c>
      <c r="G3" s="109"/>
      <c r="H3" s="67"/>
      <c r="I3" s="95" t="s">
        <v>47</v>
      </c>
      <c r="J3" s="102" t="s">
        <v>25</v>
      </c>
      <c r="K3" s="103"/>
      <c r="L3" s="103"/>
      <c r="M3" s="104"/>
      <c r="N3" s="105" t="s">
        <v>39</v>
      </c>
      <c r="O3" s="106"/>
      <c r="P3" s="106"/>
      <c r="Q3" s="106"/>
      <c r="R3" s="107"/>
      <c r="S3" s="64"/>
      <c r="T3" s="100" t="s">
        <v>26</v>
      </c>
      <c r="U3" s="68" t="s">
        <v>51</v>
      </c>
      <c r="V3" s="100" t="s">
        <v>52</v>
      </c>
      <c r="W3" s="53"/>
      <c r="Y3" s="46"/>
      <c r="Z3" s="46"/>
    </row>
    <row r="4" spans="1:26">
      <c r="A4" s="1" t="s">
        <v>41</v>
      </c>
      <c r="D4" s="47">
        <f>2*PI()</f>
        <v>6.2831853071795862</v>
      </c>
      <c r="F4" s="51">
        <v>2</v>
      </c>
      <c r="G4" s="50" t="s">
        <v>43</v>
      </c>
      <c r="H4" s="29"/>
      <c r="I4" s="85"/>
      <c r="J4" s="78" t="s">
        <v>48</v>
      </c>
      <c r="K4" s="76" t="s">
        <v>49</v>
      </c>
      <c r="L4" s="76"/>
      <c r="M4" s="77" t="s">
        <v>50</v>
      </c>
      <c r="N4" s="89"/>
      <c r="O4" s="80"/>
      <c r="P4" s="80"/>
      <c r="Q4" s="69" t="s">
        <v>34</v>
      </c>
      <c r="R4" s="37" t="s">
        <v>8</v>
      </c>
      <c r="S4" s="52"/>
      <c r="T4" s="90"/>
      <c r="U4" s="76"/>
      <c r="V4" s="97"/>
      <c r="W4" s="45"/>
      <c r="X4" s="46"/>
      <c r="Y4" s="46"/>
    </row>
    <row r="5" spans="1:26">
      <c r="A5" s="1" t="s">
        <v>14</v>
      </c>
      <c r="B5" s="79">
        <v>0.1</v>
      </c>
      <c r="D5" s="21" t="s">
        <v>35</v>
      </c>
      <c r="F5" s="30" t="s">
        <v>7</v>
      </c>
      <c r="G5" s="28" t="s">
        <v>20</v>
      </c>
      <c r="H5" s="28"/>
      <c r="I5" s="86" t="s">
        <v>32</v>
      </c>
      <c r="J5" s="22" t="s">
        <v>33</v>
      </c>
      <c r="K5" s="23" t="s">
        <v>32</v>
      </c>
      <c r="L5" s="23"/>
      <c r="M5" s="24" t="s">
        <v>33</v>
      </c>
      <c r="N5" s="22" t="s">
        <v>32</v>
      </c>
      <c r="O5" s="23"/>
      <c r="P5" s="23" t="s">
        <v>33</v>
      </c>
      <c r="Q5" s="23" t="s">
        <v>2</v>
      </c>
      <c r="R5" s="31" t="s">
        <v>40</v>
      </c>
      <c r="S5" s="52"/>
      <c r="T5" s="91" t="s">
        <v>0</v>
      </c>
      <c r="U5" s="28" t="s">
        <v>45</v>
      </c>
      <c r="V5" s="91" t="s">
        <v>45</v>
      </c>
      <c r="W5" s="28"/>
      <c r="X5" s="46"/>
      <c r="Y5" s="46"/>
    </row>
    <row r="6" spans="1:26">
      <c r="B6" s="10"/>
      <c r="D6" s="16"/>
      <c r="F6" s="49">
        <v>500</v>
      </c>
      <c r="G6" s="36">
        <f>1000*F6</f>
        <v>500000</v>
      </c>
      <c r="H6" s="32"/>
      <c r="I6" s="87">
        <f>(D$4*G6*D$9)^2</f>
        <v>3730.7104636117788</v>
      </c>
      <c r="J6" s="39">
        <f>D$4*G6*D$24-1/(D$4*G6*D$25)</f>
        <v>-2523.3644045840501</v>
      </c>
      <c r="K6" s="27">
        <f t="shared" ref="K6:K69" si="0">I6*D$23/(D$23^2+J6^2)</f>
        <v>2.3430549573845532E-2</v>
      </c>
      <c r="L6" s="27" t="s">
        <v>21</v>
      </c>
      <c r="M6" s="38">
        <f t="shared" ref="M6:M69" si="1">-1*I6*J6/(D$23^2+J6^2)</f>
        <v>1.4780953693620953</v>
      </c>
      <c r="N6" s="39">
        <f t="shared" ref="N6:N69" si="2">D$14+K6</f>
        <v>20.023430549573845</v>
      </c>
      <c r="O6" s="25" t="s">
        <v>21</v>
      </c>
      <c r="P6" s="27">
        <f t="shared" ref="P6:P69" si="3">D$4*G6*D$15+M6-1/(D$4*G6*D$16)</f>
        <v>-2161.5615957808982</v>
      </c>
      <c r="Q6" s="25">
        <f>SQRT(N6^2+P6^2)</f>
        <v>2161.6543364113136</v>
      </c>
      <c r="R6" s="38">
        <f>DEGREES(ASIN(P6/Q6))</f>
        <v>-89.469260903738501</v>
      </c>
      <c r="S6" s="52"/>
      <c r="T6" s="92">
        <f>1000*D$17/Q6</f>
        <v>1.5266085536499416</v>
      </c>
      <c r="U6" s="58">
        <f t="shared" ref="U6:U69" si="4">T6*D$4*G6*D$15</f>
        <v>863.27679906971946</v>
      </c>
      <c r="V6" s="98">
        <f t="shared" ref="V6:V69" si="5">D$4*G6*D$9*T6</f>
        <v>93.2445514287066</v>
      </c>
      <c r="W6" s="25"/>
      <c r="X6" s="8"/>
      <c r="Y6" s="8"/>
      <c r="Z6" s="9"/>
    </row>
    <row r="7" spans="1:26">
      <c r="A7" s="5" t="s">
        <v>36</v>
      </c>
      <c r="B7" s="10"/>
      <c r="D7" s="16"/>
      <c r="F7" s="33">
        <f t="shared" ref="F7:F70" si="6">F6+F$4</f>
        <v>502</v>
      </c>
      <c r="G7" s="36">
        <f t="shared" ref="G7" si="7">1000*F7</f>
        <v>502000</v>
      </c>
      <c r="H7" s="32"/>
      <c r="I7" s="87">
        <f t="shared" ref="I7:I70" si="8">(D$4*G7*D$9)^2</f>
        <v>3760.6158386880907</v>
      </c>
      <c r="J7" s="39">
        <f t="shared" ref="J7:J70" si="9">D$4*G7*D$24-1/(D$4*G7*D$25)</f>
        <v>-2508.0437979827725</v>
      </c>
      <c r="K7" s="27">
        <f t="shared" si="0"/>
        <v>2.3907726349812284E-2</v>
      </c>
      <c r="L7" s="27" t="s">
        <v>21</v>
      </c>
      <c r="M7" s="38">
        <f t="shared" si="1"/>
        <v>1.4990406198879</v>
      </c>
      <c r="N7" s="39">
        <f t="shared" si="2"/>
        <v>20.023907726349812</v>
      </c>
      <c r="O7" s="25" t="s">
        <v>21</v>
      </c>
      <c r="P7" s="27">
        <f t="shared" si="3"/>
        <v>-2148.4080808365352</v>
      </c>
      <c r="Q7" s="25">
        <f t="shared" ref="Q7:Q70" si="10">SQRT(N7^2+P7^2)</f>
        <v>2148.5013936891824</v>
      </c>
      <c r="R7" s="38">
        <f t="shared" ref="R7:R70" si="11">DEGREES(ASIN(P7/Q7))</f>
        <v>-89.465998944557072</v>
      </c>
      <c r="S7" s="52"/>
      <c r="T7" s="92">
        <f t="shared" ref="T7:T70" si="12">1000*B$17/Q7</f>
        <v>1.5359543213204923</v>
      </c>
      <c r="U7" s="58">
        <f t="shared" si="4"/>
        <v>872.03595300451127</v>
      </c>
      <c r="V7" s="98">
        <f t="shared" si="5"/>
        <v>94.190648185187001</v>
      </c>
      <c r="W7" s="25"/>
      <c r="X7" s="8"/>
      <c r="Y7" s="8"/>
      <c r="Z7" s="9"/>
    </row>
    <row r="8" spans="1:26" ht="15.75" customHeight="1">
      <c r="A8" s="1" t="s">
        <v>46</v>
      </c>
      <c r="B8" s="11">
        <f>Q305/B23</f>
        <v>11.742205861111241</v>
      </c>
      <c r="C8" s="4" t="s">
        <v>2</v>
      </c>
      <c r="D8" s="10">
        <f>B8</f>
        <v>11.742205861111241</v>
      </c>
      <c r="E8" s="4" t="s">
        <v>2</v>
      </c>
      <c r="F8" s="33">
        <f t="shared" si="6"/>
        <v>504</v>
      </c>
      <c r="G8" s="36">
        <f t="shared" ref="G8:G71" si="13">1000*F8</f>
        <v>504000</v>
      </c>
      <c r="H8" s="32"/>
      <c r="I8" s="87">
        <f t="shared" si="8"/>
        <v>3790.6405964992387</v>
      </c>
      <c r="J8" s="39">
        <f t="shared" si="9"/>
        <v>-2492.8238395463532</v>
      </c>
      <c r="K8" s="27">
        <f t="shared" si="0"/>
        <v>2.4393696501976644E-2</v>
      </c>
      <c r="L8" s="27" t="s">
        <v>21</v>
      </c>
      <c r="M8" s="38">
        <f t="shared" si="1"/>
        <v>1.5202297043696467</v>
      </c>
      <c r="N8" s="39">
        <f t="shared" si="2"/>
        <v>20.024393696501978</v>
      </c>
      <c r="O8" s="25" t="s">
        <v>21</v>
      </c>
      <c r="P8" s="27">
        <f t="shared" si="3"/>
        <v>-2135.3405968437974</v>
      </c>
      <c r="Q8" s="25">
        <f t="shared" si="10"/>
        <v>2135.434485268077</v>
      </c>
      <c r="R8" s="38">
        <f t="shared" si="11"/>
        <v>-89.462718210777666</v>
      </c>
      <c r="S8" s="52"/>
      <c r="T8" s="92">
        <f t="shared" si="12"/>
        <v>1.5453529587379153</v>
      </c>
      <c r="U8" s="58">
        <f t="shared" si="4"/>
        <v>880.86752251079031</v>
      </c>
      <c r="V8" s="98">
        <f t="shared" si="5"/>
        <v>95.144566717356369</v>
      </c>
      <c r="W8" s="25"/>
      <c r="X8" s="8"/>
      <c r="Y8" s="8"/>
      <c r="Z8" s="9"/>
    </row>
    <row r="9" spans="1:26">
      <c r="A9" s="1" t="s">
        <v>38</v>
      </c>
      <c r="B9" s="70">
        <f>B5*SQRT(B15*B24)</f>
        <v>19.442222095223585</v>
      </c>
      <c r="C9" s="1" t="s">
        <v>6</v>
      </c>
      <c r="D9" s="17">
        <f>B9/1000000</f>
        <v>1.9442222095223585E-5</v>
      </c>
      <c r="E9" s="1" t="s">
        <v>19</v>
      </c>
      <c r="F9" s="33">
        <f t="shared" si="6"/>
        <v>506</v>
      </c>
      <c r="G9" s="36">
        <f t="shared" si="13"/>
        <v>506000</v>
      </c>
      <c r="H9" s="32"/>
      <c r="I9" s="87">
        <f t="shared" si="8"/>
        <v>3820.7847370452214</v>
      </c>
      <c r="J9" s="39">
        <f t="shared" si="9"/>
        <v>-2477.7033358182939</v>
      </c>
      <c r="K9" s="27">
        <f t="shared" si="0"/>
        <v>2.4888617645347628E-2</v>
      </c>
      <c r="L9" s="27" t="s">
        <v>21</v>
      </c>
      <c r="M9" s="38">
        <f t="shared" si="1"/>
        <v>1.5416652740945969</v>
      </c>
      <c r="N9" s="39">
        <f t="shared" si="2"/>
        <v>20.024888617645349</v>
      </c>
      <c r="O9" s="25" t="s">
        <v>21</v>
      </c>
      <c r="P9" s="27">
        <f t="shared" si="3"/>
        <v>-2122.3581181302247</v>
      </c>
      <c r="Q9" s="25">
        <f t="shared" si="10"/>
        <v>2122.4525855145544</v>
      </c>
      <c r="R9" s="38">
        <f t="shared" si="11"/>
        <v>-89.459418489095953</v>
      </c>
      <c r="S9" s="52"/>
      <c r="T9" s="92">
        <f t="shared" si="12"/>
        <v>1.5548050507804245</v>
      </c>
      <c r="U9" s="58">
        <f t="shared" si="4"/>
        <v>889.7722010639352</v>
      </c>
      <c r="V9" s="98">
        <f t="shared" si="5"/>
        <v>96.106381929116466</v>
      </c>
      <c r="W9" s="25"/>
      <c r="X9" s="8"/>
      <c r="Y9" s="8"/>
      <c r="Z9" s="9"/>
    </row>
    <row r="10" spans="1:26">
      <c r="A10" s="1" t="s">
        <v>9</v>
      </c>
      <c r="B10" s="12">
        <f>1000000/(6.283*SQRT(B9*B16))</f>
        <v>3341.9427380626216</v>
      </c>
      <c r="C10" s="1" t="s">
        <v>10</v>
      </c>
      <c r="D10" s="10">
        <f>B10*1000</f>
        <v>3341942.7380626216</v>
      </c>
      <c r="E10" s="1" t="s">
        <v>20</v>
      </c>
      <c r="F10" s="33">
        <f t="shared" si="6"/>
        <v>508</v>
      </c>
      <c r="G10" s="36">
        <f t="shared" si="13"/>
        <v>508000</v>
      </c>
      <c r="H10" s="32"/>
      <c r="I10" s="87">
        <f t="shared" si="8"/>
        <v>3851.0482603260402</v>
      </c>
      <c r="J10" s="39">
        <f t="shared" si="9"/>
        <v>-2462.6811121366832</v>
      </c>
      <c r="K10" s="27">
        <f t="shared" si="0"/>
        <v>2.5392650434253386E-2</v>
      </c>
      <c r="L10" s="27" t="s">
        <v>21</v>
      </c>
      <c r="M10" s="38">
        <f t="shared" si="1"/>
        <v>1.5633500152881288</v>
      </c>
      <c r="N10" s="39">
        <f t="shared" si="2"/>
        <v>20.025392650434252</v>
      </c>
      <c r="O10" s="25" t="s">
        <v>21</v>
      </c>
      <c r="P10" s="27">
        <f t="shared" si="3"/>
        <v>-2109.4596350989896</v>
      </c>
      <c r="Q10" s="25">
        <f t="shared" si="10"/>
        <v>2109.5546848713748</v>
      </c>
      <c r="R10" s="38">
        <f t="shared" si="11"/>
        <v>-89.456099563202272</v>
      </c>
      <c r="S10" s="52"/>
      <c r="T10" s="92">
        <f t="shared" si="12"/>
        <v>1.5643111902554021</v>
      </c>
      <c r="U10" s="58">
        <f t="shared" si="4"/>
        <v>898.75069198675772</v>
      </c>
      <c r="V10" s="98">
        <f t="shared" si="5"/>
        <v>97.076169788013473</v>
      </c>
      <c r="W10" s="25"/>
      <c r="X10" s="8"/>
      <c r="Y10" s="8"/>
      <c r="Z10" s="9"/>
    </row>
    <row r="11" spans="1:26">
      <c r="A11" s="1" t="s">
        <v>12</v>
      </c>
      <c r="B11" s="70">
        <f>D8/(6.283*B10*1000*D9)</f>
        <v>2.8763234773792709E-2</v>
      </c>
      <c r="D11" s="6" t="s">
        <v>44</v>
      </c>
      <c r="F11" s="33">
        <f t="shared" si="6"/>
        <v>510</v>
      </c>
      <c r="G11" s="36">
        <f t="shared" si="13"/>
        <v>510000</v>
      </c>
      <c r="H11" s="32"/>
      <c r="I11" s="87">
        <f t="shared" si="8"/>
        <v>3881.4311663416947</v>
      </c>
      <c r="J11" s="39">
        <f t="shared" si="9"/>
        <v>-2447.7560122656805</v>
      </c>
      <c r="K11" s="27">
        <f t="shared" si="0"/>
        <v>2.5905958629339237E-2</v>
      </c>
      <c r="L11" s="27" t="s">
        <v>21</v>
      </c>
      <c r="M11" s="38">
        <f t="shared" si="1"/>
        <v>1.5852866497117775</v>
      </c>
      <c r="N11" s="39">
        <f t="shared" si="2"/>
        <v>20.025905958629338</v>
      </c>
      <c r="O11" s="25" t="s">
        <v>21</v>
      </c>
      <c r="P11" s="27">
        <f t="shared" si="3"/>
        <v>-2096.6441539124016</v>
      </c>
      <c r="Q11" s="25">
        <f t="shared" si="10"/>
        <v>2096.7397895410186</v>
      </c>
      <c r="R11" s="38">
        <f t="shared" si="11"/>
        <v>-89.452761213714609</v>
      </c>
      <c r="S11" s="52"/>
      <c r="T11" s="92">
        <f t="shared" si="12"/>
        <v>1.5738719780399542</v>
      </c>
      <c r="U11" s="58">
        <f t="shared" si="4"/>
        <v>907.80370862025234</v>
      </c>
      <c r="V11" s="98">
        <f t="shared" si="5"/>
        <v>98.054007343681008</v>
      </c>
      <c r="W11" s="25"/>
      <c r="X11" s="8"/>
      <c r="Y11" s="8"/>
      <c r="Z11" s="9"/>
    </row>
    <row r="12" spans="1:26">
      <c r="B12" s="13"/>
      <c r="D12" s="10"/>
      <c r="F12" s="33">
        <f t="shared" si="6"/>
        <v>512</v>
      </c>
      <c r="G12" s="36">
        <f t="shared" si="13"/>
        <v>512000</v>
      </c>
      <c r="H12" s="32"/>
      <c r="I12" s="87">
        <f t="shared" si="8"/>
        <v>3911.9334550921844</v>
      </c>
      <c r="J12" s="39">
        <f t="shared" si="9"/>
        <v>-2432.9268980356319</v>
      </c>
      <c r="K12" s="27">
        <f t="shared" si="0"/>
        <v>2.6428709166252933E-2</v>
      </c>
      <c r="L12" s="27" t="s">
        <v>21</v>
      </c>
      <c r="M12" s="38">
        <f t="shared" si="1"/>
        <v>1.6074779352734407</v>
      </c>
      <c r="N12" s="39">
        <f t="shared" si="2"/>
        <v>20.026428709166254</v>
      </c>
      <c r="O12" s="25" t="s">
        <v>21</v>
      </c>
      <c r="P12" s="27">
        <f t="shared" si="3"/>
        <v>-2083.9106961828129</v>
      </c>
      <c r="Q12" s="25">
        <f t="shared" si="10"/>
        <v>2084.0069211766017</v>
      </c>
      <c r="R12" s="38">
        <f t="shared" si="11"/>
        <v>-89.44940321812841</v>
      </c>
      <c r="S12" s="52"/>
      <c r="T12" s="92">
        <f t="shared" si="12"/>
        <v>1.5834880232244455</v>
      </c>
      <c r="U12" s="58">
        <f t="shared" si="4"/>
        <v>916.93197449797788</v>
      </c>
      <c r="V12" s="98">
        <f t="shared" si="5"/>
        <v>99.039972746675403</v>
      </c>
      <c r="W12" s="25"/>
      <c r="X12" s="8"/>
      <c r="Y12" s="8"/>
      <c r="Z12" s="9"/>
    </row>
    <row r="13" spans="1:26">
      <c r="A13" s="5" t="s">
        <v>31</v>
      </c>
      <c r="D13" s="17"/>
      <c r="F13" s="33">
        <f t="shared" si="6"/>
        <v>514</v>
      </c>
      <c r="G13" s="36">
        <f t="shared" si="13"/>
        <v>514000</v>
      </c>
      <c r="H13" s="32"/>
      <c r="I13" s="87">
        <f t="shared" si="8"/>
        <v>3942.5551265775098</v>
      </c>
      <c r="J13" s="39">
        <f t="shared" si="9"/>
        <v>-2418.1926489915836</v>
      </c>
      <c r="K13" s="27">
        <f t="shared" si="0"/>
        <v>2.6961072226064923E-2</v>
      </c>
      <c r="L13" s="27" t="s">
        <v>21</v>
      </c>
      <c r="M13" s="38">
        <f t="shared" si="1"/>
        <v>1.6299266666500338</v>
      </c>
      <c r="N13" s="39">
        <f t="shared" si="2"/>
        <v>20.026961072226065</v>
      </c>
      <c r="O13" s="25" t="s">
        <v>21</v>
      </c>
      <c r="P13" s="27">
        <f t="shared" si="3"/>
        <v>-2071.2582986707048</v>
      </c>
      <c r="Q13" s="25">
        <f t="shared" si="10"/>
        <v>2071.3551165799772</v>
      </c>
      <c r="R13" s="38">
        <f t="shared" si="11"/>
        <v>-89.446025350744335</v>
      </c>
      <c r="S13" s="52"/>
      <c r="T13" s="92">
        <f t="shared" si="12"/>
        <v>1.5931599432590986</v>
      </c>
      <c r="U13" s="58">
        <f t="shared" si="4"/>
        <v>926.1362235241678</v>
      </c>
      <c r="V13" s="98">
        <f t="shared" si="5"/>
        <v>100.03414526771391</v>
      </c>
      <c r="W13" s="25"/>
      <c r="X13" s="8"/>
      <c r="Y13" s="8"/>
      <c r="Z13" s="9"/>
    </row>
    <row r="14" spans="1:26">
      <c r="A14" s="1" t="s">
        <v>16</v>
      </c>
      <c r="B14" s="48">
        <v>20</v>
      </c>
      <c r="C14" s="4" t="s">
        <v>2</v>
      </c>
      <c r="D14" s="17">
        <f>B14</f>
        <v>20</v>
      </c>
      <c r="E14" s="4" t="s">
        <v>2</v>
      </c>
      <c r="F14" s="33">
        <f t="shared" si="6"/>
        <v>516</v>
      </c>
      <c r="G14" s="36">
        <f t="shared" si="13"/>
        <v>516000</v>
      </c>
      <c r="H14" s="32"/>
      <c r="I14" s="87">
        <f t="shared" si="8"/>
        <v>3973.2961807976717</v>
      </c>
      <c r="J14" s="39">
        <f t="shared" si="9"/>
        <v>-2403.5521620499758</v>
      </c>
      <c r="K14" s="27">
        <f t="shared" si="0"/>
        <v>2.7503221307472875E-2</v>
      </c>
      <c r="L14" s="27" t="s">
        <v>21</v>
      </c>
      <c r="M14" s="38">
        <f t="shared" si="1"/>
        <v>1.6526356759228846</v>
      </c>
      <c r="N14" s="39">
        <f t="shared" si="2"/>
        <v>20.027503221307473</v>
      </c>
      <c r="O14" s="25" t="s">
        <v>21</v>
      </c>
      <c r="P14" s="27">
        <f t="shared" si="3"/>
        <v>-2058.6860129897705</v>
      </c>
      <c r="Q14" s="25">
        <f t="shared" si="10"/>
        <v>2058.7834274068259</v>
      </c>
      <c r="R14" s="38">
        <f t="shared" si="11"/>
        <v>-89.442627382630022</v>
      </c>
      <c r="S14" s="52"/>
      <c r="T14" s="92">
        <f t="shared" si="12"/>
        <v>1.6028883641037313</v>
      </c>
      <c r="U14" s="58">
        <f t="shared" si="4"/>
        <v>935.41720015566273</v>
      </c>
      <c r="V14" s="98">
        <f t="shared" si="5"/>
        <v>101.03660531732559</v>
      </c>
      <c r="W14" s="25"/>
      <c r="X14" s="8"/>
      <c r="Y14" s="8"/>
      <c r="Z14" s="9"/>
    </row>
    <row r="15" spans="1:26">
      <c r="A15" s="1" t="s">
        <v>15</v>
      </c>
      <c r="B15" s="48">
        <v>180</v>
      </c>
      <c r="C15" s="1" t="s">
        <v>6</v>
      </c>
      <c r="D15" s="17">
        <f>B15/1000000</f>
        <v>1.8000000000000001E-4</v>
      </c>
      <c r="E15" s="1" t="s">
        <v>19</v>
      </c>
      <c r="F15" s="33">
        <f t="shared" si="6"/>
        <v>518</v>
      </c>
      <c r="G15" s="36">
        <f t="shared" si="13"/>
        <v>518000</v>
      </c>
      <c r="H15" s="32"/>
      <c r="I15" s="87">
        <f t="shared" si="8"/>
        <v>4004.1566177526684</v>
      </c>
      <c r="J15" s="39">
        <f t="shared" si="9"/>
        <v>-2389.0043511632925</v>
      </c>
      <c r="K15" s="27">
        <f t="shared" si="0"/>
        <v>2.8055333300841642E-2</v>
      </c>
      <c r="L15" s="27" t="s">
        <v>21</v>
      </c>
      <c r="M15" s="38">
        <f t="shared" si="1"/>
        <v>1.6756078332261775</v>
      </c>
      <c r="N15" s="39">
        <f t="shared" si="2"/>
        <v>20.028055333300841</v>
      </c>
      <c r="O15" s="25" t="s">
        <v>21</v>
      </c>
      <c r="P15" s="27">
        <f t="shared" si="3"/>
        <v>-2046.1929053188078</v>
      </c>
      <c r="Q15" s="25">
        <f t="shared" si="10"/>
        <v>2046.2909198785635</v>
      </c>
      <c r="R15" s="38">
        <f t="shared" si="11"/>
        <v>-89.439209081536418</v>
      </c>
      <c r="S15" s="52"/>
      <c r="T15" s="92">
        <f t="shared" si="12"/>
        <v>1.6126739203807039</v>
      </c>
      <c r="U15" s="58">
        <f t="shared" si="4"/>
        <v>944.77565958775381</v>
      </c>
      <c r="V15" s="98">
        <f t="shared" si="5"/>
        <v>102.04743446592479</v>
      </c>
      <c r="W15" s="25"/>
      <c r="X15" s="8"/>
      <c r="Y15" s="8"/>
      <c r="Z15" s="9"/>
    </row>
    <row r="16" spans="1:26">
      <c r="A16" s="1" t="s">
        <v>23</v>
      </c>
      <c r="B16" s="48">
        <v>116.66</v>
      </c>
      <c r="C16" s="1" t="s">
        <v>5</v>
      </c>
      <c r="D16" s="17">
        <f>B16/1000000000000</f>
        <v>1.1665999999999999E-10</v>
      </c>
      <c r="E16" s="1" t="s">
        <v>18</v>
      </c>
      <c r="F16" s="33">
        <f t="shared" si="6"/>
        <v>520</v>
      </c>
      <c r="G16" s="36">
        <f t="shared" si="13"/>
        <v>520000</v>
      </c>
      <c r="H16" s="32"/>
      <c r="I16" s="87">
        <f t="shared" si="8"/>
        <v>4035.1364374425007</v>
      </c>
      <c r="J16" s="39">
        <f t="shared" si="9"/>
        <v>-2374.5481469924375</v>
      </c>
      <c r="K16" s="27">
        <f t="shared" si="0"/>
        <v>2.8617588564131755E-2</v>
      </c>
      <c r="L16" s="27" t="s">
        <v>21</v>
      </c>
      <c r="M16" s="38">
        <f t="shared" si="1"/>
        <v>1.6988460474087757</v>
      </c>
      <c r="N16" s="39">
        <f t="shared" si="2"/>
        <v>20.028617588564131</v>
      </c>
      <c r="O16" s="25" t="s">
        <v>21</v>
      </c>
      <c r="P16" s="27">
        <f t="shared" si="3"/>
        <v>-2033.7780561202194</v>
      </c>
      <c r="Q16" s="25">
        <f t="shared" si="10"/>
        <v>2033.8766745008525</v>
      </c>
      <c r="R16" s="38">
        <f t="shared" si="11"/>
        <v>-89.435770211850965</v>
      </c>
      <c r="S16" s="52"/>
      <c r="T16" s="92">
        <f t="shared" si="12"/>
        <v>1.6225172555311769</v>
      </c>
      <c r="U16" s="58">
        <f t="shared" si="4"/>
        <v>954.21236794405104</v>
      </c>
      <c r="V16" s="98">
        <f t="shared" si="5"/>
        <v>103.06671546431916</v>
      </c>
      <c r="W16" s="25"/>
      <c r="X16" s="8"/>
      <c r="Y16" s="8"/>
      <c r="Z16" s="9"/>
    </row>
    <row r="17" spans="1:26">
      <c r="A17" s="1" t="s">
        <v>1</v>
      </c>
      <c r="B17" s="101">
        <v>3.3</v>
      </c>
      <c r="C17" s="1" t="s">
        <v>3</v>
      </c>
      <c r="D17" s="96">
        <f>B17</f>
        <v>3.3</v>
      </c>
      <c r="E17" s="1" t="s">
        <v>3</v>
      </c>
      <c r="F17" s="33">
        <f t="shared" si="6"/>
        <v>522</v>
      </c>
      <c r="G17" s="36">
        <f t="shared" si="13"/>
        <v>522000</v>
      </c>
      <c r="H17" s="32"/>
      <c r="I17" s="87">
        <f t="shared" si="8"/>
        <v>4066.2356398671682</v>
      </c>
      <c r="J17" s="39">
        <f t="shared" si="9"/>
        <v>-2360.1824965866545</v>
      </c>
      <c r="K17" s="27">
        <f t="shared" si="0"/>
        <v>2.9190171000770117E-2</v>
      </c>
      <c r="L17" s="27" t="s">
        <v>21</v>
      </c>
      <c r="M17" s="38">
        <f t="shared" si="1"/>
        <v>1.7223532667097243</v>
      </c>
      <c r="N17" s="39">
        <f t="shared" si="2"/>
        <v>20.029190171000771</v>
      </c>
      <c r="O17" s="25" t="s">
        <v>21</v>
      </c>
      <c r="P17" s="27">
        <f t="shared" si="3"/>
        <v>-2021.440559864971</v>
      </c>
      <c r="Q17" s="25">
        <f t="shared" si="10"/>
        <v>2021.5397857885739</v>
      </c>
      <c r="R17" s="38">
        <f t="shared" si="11"/>
        <v>-89.432310534526849</v>
      </c>
      <c r="S17" s="52"/>
      <c r="T17" s="92">
        <f t="shared" si="12"/>
        <v>1.6324190219747354</v>
      </c>
      <c r="U17" s="58">
        <f t="shared" si="4"/>
        <v>963.72810247045868</v>
      </c>
      <c r="V17" s="98">
        <f t="shared" si="5"/>
        <v>104.09453226466141</v>
      </c>
      <c r="W17" s="25"/>
      <c r="X17" s="8"/>
      <c r="Y17" s="8"/>
      <c r="Z17" s="9"/>
    </row>
    <row r="18" spans="1:26">
      <c r="A18" s="1" t="s">
        <v>9</v>
      </c>
      <c r="B18" s="54">
        <f>1000000/(6.283*SQRT(B15*B16))</f>
        <v>1098.337221623764</v>
      </c>
      <c r="C18" s="1" t="s">
        <v>10</v>
      </c>
      <c r="D18" s="11">
        <f>1/(6.283*SQRT(D15*D16))</f>
        <v>1098337.2216237641</v>
      </c>
      <c r="E18" s="1" t="s">
        <v>20</v>
      </c>
      <c r="F18" s="33">
        <f t="shared" si="6"/>
        <v>524</v>
      </c>
      <c r="G18" s="36">
        <f t="shared" si="13"/>
        <v>524000</v>
      </c>
      <c r="H18" s="32"/>
      <c r="I18" s="87">
        <f t="shared" si="8"/>
        <v>4097.4542250266704</v>
      </c>
      <c r="J18" s="39">
        <f t="shared" si="9"/>
        <v>-2345.9063630707697</v>
      </c>
      <c r="K18" s="27">
        <f t="shared" si="0"/>
        <v>2.9773268139519599E-2</v>
      </c>
      <c r="L18" s="27" t="s">
        <v>21</v>
      </c>
      <c r="M18" s="38">
        <f t="shared" si="1"/>
        <v>1.7461324794477813</v>
      </c>
      <c r="N18" s="39">
        <f t="shared" si="2"/>
        <v>20.029773268139518</v>
      </c>
      <c r="O18" s="25" t="s">
        <v>21</v>
      </c>
      <c r="P18" s="27">
        <f t="shared" si="3"/>
        <v>-2009.1795247638076</v>
      </c>
      <c r="Q18" s="25">
        <f t="shared" si="10"/>
        <v>2009.2793619970553</v>
      </c>
      <c r="R18" s="38">
        <f t="shared" si="11"/>
        <v>-89.428829807016456</v>
      </c>
      <c r="S18" s="52"/>
      <c r="T18" s="92">
        <f t="shared" si="12"/>
        <v>1.6423798812724959</v>
      </c>
      <c r="U18" s="58">
        <f t="shared" si="4"/>
        <v>973.32365173337985</v>
      </c>
      <c r="V18" s="98">
        <f t="shared" si="5"/>
        <v>105.13097004185789</v>
      </c>
      <c r="W18" s="25"/>
      <c r="X18" s="8"/>
      <c r="Y18" s="8"/>
      <c r="Z18" s="9"/>
    </row>
    <row r="19" spans="1:26">
      <c r="A19" s="1" t="s">
        <v>12</v>
      </c>
      <c r="B19" s="13">
        <f>(6.283*B18*1000*D15)/D14</f>
        <v>62.107674871158984</v>
      </c>
      <c r="D19" s="6" t="s">
        <v>29</v>
      </c>
      <c r="F19" s="33">
        <f t="shared" si="6"/>
        <v>526</v>
      </c>
      <c r="G19" s="36">
        <f t="shared" si="13"/>
        <v>526000</v>
      </c>
      <c r="H19" s="32"/>
      <c r="I19" s="87">
        <f t="shared" si="8"/>
        <v>4128.7921929210097</v>
      </c>
      <c r="J19" s="39">
        <f t="shared" si="9"/>
        <v>-2331.7187253395764</v>
      </c>
      <c r="K19" s="27">
        <f t="shared" si="0"/>
        <v>3.0367071216405177E-2</v>
      </c>
      <c r="L19" s="27" t="s">
        <v>21</v>
      </c>
      <c r="M19" s="38">
        <f t="shared" si="1"/>
        <v>1.7701867147253105</v>
      </c>
      <c r="N19" s="39">
        <f t="shared" si="2"/>
        <v>20.030367071216403</v>
      </c>
      <c r="O19" s="25" t="s">
        <v>21</v>
      </c>
      <c r="P19" s="27">
        <f t="shared" si="3"/>
        <v>-1996.9940725045751</v>
      </c>
      <c r="Q19" s="25">
        <f t="shared" si="10"/>
        <v>1997.0945248594057</v>
      </c>
      <c r="R19" s="38">
        <f t="shared" si="11"/>
        <v>-89.425327783212623</v>
      </c>
      <c r="S19" s="52"/>
      <c r="T19" s="92">
        <f t="shared" si="12"/>
        <v>1.6524005042937655</v>
      </c>
      <c r="U19" s="58">
        <f t="shared" si="4"/>
        <v>982.9998158222495</v>
      </c>
      <c r="V19" s="98">
        <f t="shared" si="5"/>
        <v>106.17611521544474</v>
      </c>
      <c r="W19" s="25"/>
      <c r="X19" s="8"/>
      <c r="Y19" s="8"/>
      <c r="Z19" s="9"/>
    </row>
    <row r="20" spans="1:26">
      <c r="A20" s="1" t="s">
        <v>4</v>
      </c>
      <c r="B20" s="11">
        <f>1000*B17^2/B14</f>
        <v>544.49999999999989</v>
      </c>
      <c r="C20" s="1" t="s">
        <v>11</v>
      </c>
      <c r="D20" s="17">
        <f>B20/1000000</f>
        <v>5.4449999999999985E-4</v>
      </c>
      <c r="E20" s="1" t="s">
        <v>2</v>
      </c>
      <c r="F20" s="33">
        <f t="shared" si="6"/>
        <v>528</v>
      </c>
      <c r="G20" s="36">
        <f t="shared" si="13"/>
        <v>528000</v>
      </c>
      <c r="H20" s="32"/>
      <c r="I20" s="87">
        <f t="shared" si="8"/>
        <v>4160.2495435501842</v>
      </c>
      <c r="J20" s="39">
        <f t="shared" si="9"/>
        <v>-2317.6185777591572</v>
      </c>
      <c r="K20" s="27">
        <f t="shared" si="0"/>
        <v>3.0971775258756658E-2</v>
      </c>
      <c r="L20" s="27" t="s">
        <v>21</v>
      </c>
      <c r="M20" s="38">
        <f t="shared" si="1"/>
        <v>1.7945190431468965</v>
      </c>
      <c r="N20" s="39">
        <f t="shared" si="2"/>
        <v>20.030971775258756</v>
      </c>
      <c r="O20" s="25" t="s">
        <v>21</v>
      </c>
      <c r="P20" s="27">
        <f t="shared" si="3"/>
        <v>-1984.8833379954813</v>
      </c>
      <c r="Q20" s="25">
        <f t="shared" si="10"/>
        <v>1984.9844093297925</v>
      </c>
      <c r="R20" s="38">
        <f t="shared" si="11"/>
        <v>-89.421804213366073</v>
      </c>
      <c r="S20" s="52"/>
      <c r="T20" s="92">
        <f t="shared" si="12"/>
        <v>1.6624815713863503</v>
      </c>
      <c r="U20" s="58">
        <f t="shared" si="4"/>
        <v>992.75740655650861</v>
      </c>
      <c r="V20" s="98">
        <f t="shared" si="5"/>
        <v>107.23005547194342</v>
      </c>
      <c r="W20" s="25"/>
      <c r="X20" s="8"/>
      <c r="Y20" s="8"/>
      <c r="Z20" s="9"/>
    </row>
    <row r="21" spans="1:26">
      <c r="B21" s="2"/>
      <c r="D21" s="17"/>
      <c r="F21" s="33">
        <f t="shared" si="6"/>
        <v>530</v>
      </c>
      <c r="G21" s="36">
        <f t="shared" si="13"/>
        <v>530000</v>
      </c>
      <c r="H21" s="32"/>
      <c r="I21" s="87">
        <f t="shared" si="8"/>
        <v>4191.8262769141938</v>
      </c>
      <c r="J21" s="39">
        <f t="shared" si="9"/>
        <v>-2303.6049298749749</v>
      </c>
      <c r="K21" s="27">
        <f t="shared" si="0"/>
        <v>3.1587579171429611E-2</v>
      </c>
      <c r="L21" s="27" t="s">
        <v>21</v>
      </c>
      <c r="M21" s="38">
        <f t="shared" si="1"/>
        <v>1.8191325775530329</v>
      </c>
      <c r="N21" s="39">
        <f t="shared" si="2"/>
        <v>20.031587579171429</v>
      </c>
      <c r="O21" s="25" t="s">
        <v>21</v>
      </c>
      <c r="P21" s="27">
        <f t="shared" si="3"/>
        <v>-1972.8464691141401</v>
      </c>
      <c r="Q21" s="25">
        <f t="shared" si="10"/>
        <v>1972.9481633324965</v>
      </c>
      <c r="R21" s="38">
        <f t="shared" si="11"/>
        <v>-89.418258844031229</v>
      </c>
      <c r="S21" s="52"/>
      <c r="T21" s="92">
        <f t="shared" si="12"/>
        <v>1.6726237725506112</v>
      </c>
      <c r="U21" s="58">
        <f t="shared" si="4"/>
        <v>1002.5972476971343</v>
      </c>
      <c r="V21" s="98">
        <f t="shared" si="5"/>
        <v>108.29287978770876</v>
      </c>
      <c r="W21" s="25"/>
      <c r="X21" s="8"/>
      <c r="Y21" s="8"/>
      <c r="Z21" s="9"/>
    </row>
    <row r="22" spans="1:26">
      <c r="A22" s="5" t="s">
        <v>37</v>
      </c>
      <c r="D22" s="17"/>
      <c r="F22" s="33">
        <f t="shared" si="6"/>
        <v>532</v>
      </c>
      <c r="G22" s="36">
        <f t="shared" si="13"/>
        <v>532000</v>
      </c>
      <c r="H22" s="32"/>
      <c r="I22" s="87">
        <f t="shared" si="8"/>
        <v>4223.5223930130396</v>
      </c>
      <c r="J22" s="39">
        <f t="shared" si="9"/>
        <v>-2289.6768061265457</v>
      </c>
      <c r="K22" s="27">
        <f t="shared" si="0"/>
        <v>3.2214685825268354E-2</v>
      </c>
      <c r="L22" s="27" t="s">
        <v>21</v>
      </c>
      <c r="M22" s="38">
        <f t="shared" si="1"/>
        <v>1.8440304737692639</v>
      </c>
      <c r="N22" s="39">
        <f t="shared" si="2"/>
        <v>20.03221468582527</v>
      </c>
      <c r="O22" s="25" t="s">
        <v>21</v>
      </c>
      <c r="P22" s="27">
        <f t="shared" si="3"/>
        <v>-1960.8826264622392</v>
      </c>
      <c r="Q22" s="25">
        <f t="shared" si="10"/>
        <v>1960.9849475165965</v>
      </c>
      <c r="R22" s="38">
        <f t="shared" si="11"/>
        <v>-89.414691417977565</v>
      </c>
      <c r="S22" s="52"/>
      <c r="T22" s="92">
        <f t="shared" si="12"/>
        <v>1.6828278076173611</v>
      </c>
      <c r="U22" s="58">
        <f t="shared" si="4"/>
        <v>1012.5201751628449</v>
      </c>
      <c r="V22" s="98">
        <f t="shared" si="5"/>
        <v>109.36467845228177</v>
      </c>
      <c r="W22" s="25"/>
      <c r="X22" s="8"/>
      <c r="Y22" s="8"/>
      <c r="Z22" s="9"/>
    </row>
    <row r="23" spans="1:26">
      <c r="A23" s="1" t="s">
        <v>28</v>
      </c>
      <c r="B23" s="48">
        <v>40</v>
      </c>
      <c r="C23" s="4" t="s">
        <v>2</v>
      </c>
      <c r="D23" s="17">
        <f>B23</f>
        <v>40</v>
      </c>
      <c r="E23" s="4" t="s">
        <v>2</v>
      </c>
      <c r="F23" s="33">
        <f t="shared" si="6"/>
        <v>534</v>
      </c>
      <c r="G23" s="36">
        <f t="shared" si="13"/>
        <v>534000</v>
      </c>
      <c r="H23" s="32"/>
      <c r="I23" s="87">
        <f t="shared" si="8"/>
        <v>4255.3378918467206</v>
      </c>
      <c r="J23" s="39">
        <f t="shared" si="9"/>
        <v>-2275.833245568524</v>
      </c>
      <c r="K23" s="27">
        <f t="shared" si="0"/>
        <v>3.2853302147876955E-2</v>
      </c>
      <c r="L23" s="27" t="s">
        <v>21</v>
      </c>
      <c r="M23" s="38">
        <f t="shared" si="1"/>
        <v>1.8692159313711543</v>
      </c>
      <c r="N23" s="39">
        <f t="shared" si="2"/>
        <v>20.032853302147878</v>
      </c>
      <c r="O23" s="25" t="s">
        <v>21</v>
      </c>
      <c r="P23" s="27">
        <f t="shared" si="3"/>
        <v>-1948.9909831256946</v>
      </c>
      <c r="Q23" s="25">
        <f t="shared" si="10"/>
        <v>1949.0939350161364</v>
      </c>
      <c r="R23" s="38">
        <f t="shared" si="11"/>
        <v>-89.411101674134244</v>
      </c>
      <c r="S23" s="52"/>
      <c r="T23" s="92">
        <f t="shared" si="12"/>
        <v>1.6930943864297026</v>
      </c>
      <c r="U23" s="58">
        <f t="shared" si="4"/>
        <v>1022.5270372510992</v>
      </c>
      <c r="V23" s="98">
        <f t="shared" si="5"/>
        <v>110.44554309226014</v>
      </c>
      <c r="W23" s="25"/>
      <c r="X23" s="8"/>
      <c r="Y23" s="8"/>
      <c r="Z23" s="9"/>
    </row>
    <row r="24" spans="1:26">
      <c r="A24" s="1" t="s">
        <v>17</v>
      </c>
      <c r="B24" s="48">
        <v>210</v>
      </c>
      <c r="C24" s="1" t="s">
        <v>6</v>
      </c>
      <c r="D24" s="17">
        <f>B24/1000000</f>
        <v>2.1000000000000001E-4</v>
      </c>
      <c r="E24" s="1" t="s">
        <v>19</v>
      </c>
      <c r="F24" s="33">
        <f t="shared" si="6"/>
        <v>536</v>
      </c>
      <c r="G24" s="36">
        <f t="shared" si="13"/>
        <v>536000</v>
      </c>
      <c r="H24" s="32"/>
      <c r="I24" s="87">
        <f t="shared" si="8"/>
        <v>4287.2727734152377</v>
      </c>
      <c r="J24" s="39">
        <f t="shared" si="9"/>
        <v>-2262.0733015980322</v>
      </c>
      <c r="K24" s="27">
        <f t="shared" si="0"/>
        <v>3.3503639216766141E-2</v>
      </c>
      <c r="L24" s="27" t="s">
        <v>21</v>
      </c>
      <c r="M24" s="38">
        <f t="shared" si="1"/>
        <v>1.8946921944654875</v>
      </c>
      <c r="N24" s="39">
        <f t="shared" si="2"/>
        <v>20.033503639216764</v>
      </c>
      <c r="O24" s="25" t="s">
        <v>21</v>
      </c>
      <c r="P24" s="27">
        <f t="shared" si="3"/>
        <v>-1937.1707244401382</v>
      </c>
      <c r="Q24" s="25">
        <f t="shared" si="10"/>
        <v>1937.2743112156297</v>
      </c>
      <c r="R24" s="38">
        <f t="shared" si="11"/>
        <v>-89.407489347495968</v>
      </c>
      <c r="S24" s="52"/>
      <c r="T24" s="92">
        <f t="shared" si="12"/>
        <v>1.7034242290289117</v>
      </c>
      <c r="U24" s="58">
        <f t="shared" si="4"/>
        <v>1032.6186948640141</v>
      </c>
      <c r="V24" s="98">
        <f t="shared" si="5"/>
        <v>111.53556669570041</v>
      </c>
      <c r="W24" s="25"/>
      <c r="X24" s="8"/>
      <c r="Y24" s="8"/>
      <c r="Z24" s="9"/>
    </row>
    <row r="25" spans="1:26">
      <c r="A25" s="1" t="s">
        <v>24</v>
      </c>
      <c r="B25" s="48">
        <v>100</v>
      </c>
      <c r="C25" s="1" t="s">
        <v>5</v>
      </c>
      <c r="D25" s="17">
        <f>B25/1000000000000</f>
        <v>1E-10</v>
      </c>
      <c r="E25" s="1" t="s">
        <v>18</v>
      </c>
      <c r="F25" s="33">
        <f t="shared" si="6"/>
        <v>538</v>
      </c>
      <c r="G25" s="36">
        <f t="shared" si="13"/>
        <v>538000</v>
      </c>
      <c r="H25" s="32"/>
      <c r="I25" s="87">
        <f t="shared" si="8"/>
        <v>4319.32703771859</v>
      </c>
      <c r="J25" s="39">
        <f t="shared" si="9"/>
        <v>-2248.3960416880723</v>
      </c>
      <c r="K25" s="27">
        <f t="shared" si="0"/>
        <v>3.416591235494662E-2</v>
      </c>
      <c r="L25" s="27" t="s">
        <v>21</v>
      </c>
      <c r="M25" s="38">
        <f t="shared" si="1"/>
        <v>1.9204625524880892</v>
      </c>
      <c r="N25" s="39">
        <f t="shared" si="2"/>
        <v>20.034165912354947</v>
      </c>
      <c r="O25" s="25" t="s">
        <v>21</v>
      </c>
      <c r="P25" s="27">
        <f t="shared" si="3"/>
        <v>-1925.4210477616007</v>
      </c>
      <c r="Q25" s="25">
        <f t="shared" si="10"/>
        <v>1925.5252735207564</v>
      </c>
      <c r="R25" s="38">
        <f t="shared" si="11"/>
        <v>-89.403854169064957</v>
      </c>
      <c r="S25" s="52"/>
      <c r="T25" s="92">
        <f t="shared" si="12"/>
        <v>1.7138180658444768</v>
      </c>
      <c r="U25" s="58">
        <f t="shared" si="4"/>
        <v>1042.7960217393377</v>
      </c>
      <c r="V25" s="98">
        <f t="shared" si="5"/>
        <v>112.63484363706557</v>
      </c>
      <c r="W25" s="25"/>
      <c r="X25" s="8"/>
      <c r="Y25" s="8"/>
      <c r="Z25" s="9"/>
    </row>
    <row r="26" spans="1:26">
      <c r="A26" s="1" t="s">
        <v>9</v>
      </c>
      <c r="B26" s="54">
        <f>1000000/(6.283*SQRT(B24*B25))</f>
        <v>1098.3058401119754</v>
      </c>
      <c r="C26" s="1" t="s">
        <v>10</v>
      </c>
      <c r="D26" s="11">
        <f>1/(6.283*SQRT(D24*D25))</f>
        <v>1098305.8401119753</v>
      </c>
      <c r="E26" s="1" t="s">
        <v>20</v>
      </c>
      <c r="F26" s="33">
        <f t="shared" si="6"/>
        <v>540</v>
      </c>
      <c r="G26" s="36">
        <f t="shared" si="13"/>
        <v>540000</v>
      </c>
      <c r="H26" s="32"/>
      <c r="I26" s="87">
        <f t="shared" si="8"/>
        <v>4351.5006847567784</v>
      </c>
      <c r="J26" s="39">
        <f t="shared" si="9"/>
        <v>-2234.8005471268598</v>
      </c>
      <c r="K26" s="27">
        <f t="shared" si="0"/>
        <v>3.4840341229041248E-2</v>
      </c>
      <c r="L26" s="27" t="s">
        <v>21</v>
      </c>
      <c r="M26" s="38">
        <f t="shared" si="1"/>
        <v>1.9465303410186969</v>
      </c>
      <c r="N26" s="39">
        <f t="shared" si="2"/>
        <v>20.034840341229042</v>
      </c>
      <c r="O26" s="25" t="s">
        <v>21</v>
      </c>
      <c r="P26" s="27">
        <f t="shared" si="3"/>
        <v>-1913.7411622422578</v>
      </c>
      <c r="Q26" s="25">
        <f t="shared" si="10"/>
        <v>1913.8460311341262</v>
      </c>
      <c r="R26" s="38">
        <f t="shared" si="11"/>
        <v>-89.400195865756857</v>
      </c>
      <c r="S26" s="52"/>
      <c r="T26" s="92">
        <f t="shared" si="12"/>
        <v>1.7242766378883951</v>
      </c>
      <c r="U26" s="58">
        <f t="shared" si="4"/>
        <v>1053.0599046865966</v>
      </c>
      <c r="V26" s="98">
        <f t="shared" si="5"/>
        <v>113.74346970273216</v>
      </c>
      <c r="W26" s="25"/>
      <c r="X26" s="8"/>
      <c r="Y26" s="8"/>
      <c r="Z26" s="9"/>
    </row>
    <row r="27" spans="1:26">
      <c r="A27" s="1" t="s">
        <v>12</v>
      </c>
      <c r="B27" s="13">
        <f>(6.283*B26*1000*D24)/D23</f>
        <v>36.228441865473592</v>
      </c>
      <c r="D27" s="6" t="s">
        <v>30</v>
      </c>
      <c r="F27" s="33">
        <f t="shared" si="6"/>
        <v>542</v>
      </c>
      <c r="G27" s="36">
        <f t="shared" si="13"/>
        <v>542000</v>
      </c>
      <c r="H27" s="32"/>
      <c r="I27" s="87">
        <f t="shared" si="8"/>
        <v>4383.7937145298019</v>
      </c>
      <c r="J27" s="39">
        <f t="shared" si="9"/>
        <v>-2221.2859127629326</v>
      </c>
      <c r="K27" s="27">
        <f t="shared" si="0"/>
        <v>3.5527149949991253E-2</v>
      </c>
      <c r="L27" s="27" t="s">
        <v>21</v>
      </c>
      <c r="M27" s="38">
        <f t="shared" si="1"/>
        <v>1.9728989426132975</v>
      </c>
      <c r="N27" s="39">
        <f t="shared" si="2"/>
        <v>20.035527149949992</v>
      </c>
      <c r="O27" s="25" t="s">
        <v>21</v>
      </c>
      <c r="P27" s="27">
        <f t="shared" si="3"/>
        <v>-1902.130288611108</v>
      </c>
      <c r="Q27" s="25">
        <f t="shared" si="10"/>
        <v>1902.2358048359708</v>
      </c>
      <c r="R27" s="38">
        <f t="shared" si="11"/>
        <v>-89.396514160326021</v>
      </c>
      <c r="S27" s="52"/>
      <c r="T27" s="92">
        <f t="shared" si="12"/>
        <v>1.7348006969538448</v>
      </c>
      <c r="U27" s="58">
        <f t="shared" si="4"/>
        <v>1063.4112438285663</v>
      </c>
      <c r="V27" s="98">
        <f t="shared" si="5"/>
        <v>114.86154211707191</v>
      </c>
      <c r="W27" s="25"/>
      <c r="X27" s="8"/>
      <c r="Y27" s="8"/>
      <c r="Z27" s="9"/>
    </row>
    <row r="28" spans="1:26">
      <c r="B28" s="11"/>
      <c r="D28" s="17"/>
      <c r="F28" s="33">
        <f t="shared" si="6"/>
        <v>544</v>
      </c>
      <c r="G28" s="36">
        <f t="shared" si="13"/>
        <v>544000</v>
      </c>
      <c r="H28" s="32"/>
      <c r="I28" s="87">
        <f t="shared" si="8"/>
        <v>4416.2061270376607</v>
      </c>
      <c r="J28" s="39">
        <f t="shared" si="9"/>
        <v>-2207.8512467558799</v>
      </c>
      <c r="K28" s="27">
        <f t="shared" si="0"/>
        <v>3.6226567176433869E-2</v>
      </c>
      <c r="L28" s="27" t="s">
        <v>21</v>
      </c>
      <c r="M28" s="38">
        <f t="shared" si="1"/>
        <v>1.9995717876543788</v>
      </c>
      <c r="N28" s="39">
        <f t="shared" si="2"/>
        <v>20.036226567176435</v>
      </c>
      <c r="O28" s="25" t="s">
        <v>21</v>
      </c>
      <c r="P28" s="27">
        <f t="shared" si="3"/>
        <v>-1890.5876589594445</v>
      </c>
      <c r="Q28" s="25">
        <f t="shared" si="10"/>
        <v>1890.6938267696344</v>
      </c>
      <c r="R28" s="38">
        <f t="shared" si="11"/>
        <v>-89.392808771284876</v>
      </c>
      <c r="S28" s="52"/>
      <c r="T28" s="92">
        <f t="shared" si="12"/>
        <v>1.7453910058183515</v>
      </c>
      <c r="U28" s="58">
        <f t="shared" si="4"/>
        <v>1073.8509528482007</v>
      </c>
      <c r="V28" s="98">
        <f t="shared" si="5"/>
        <v>115.98915956912326</v>
      </c>
      <c r="W28" s="25"/>
      <c r="X28" s="8"/>
      <c r="Y28" s="8"/>
      <c r="Z28" s="9"/>
    </row>
    <row r="29" spans="1:26">
      <c r="B29" s="74"/>
      <c r="C29" s="72"/>
      <c r="D29" s="72"/>
      <c r="F29" s="33">
        <f t="shared" si="6"/>
        <v>546</v>
      </c>
      <c r="G29" s="36">
        <f t="shared" si="13"/>
        <v>546000</v>
      </c>
      <c r="H29" s="32"/>
      <c r="I29" s="87">
        <f t="shared" si="8"/>
        <v>4448.7379222803556</v>
      </c>
      <c r="J29" s="39">
        <f t="shared" si="9"/>
        <v>-2194.4956703325497</v>
      </c>
      <c r="K29" s="27">
        <f t="shared" si="0"/>
        <v>3.6938826220831777E-2</v>
      </c>
      <c r="L29" s="27" t="s">
        <v>21</v>
      </c>
      <c r="M29" s="38">
        <f t="shared" si="1"/>
        <v>2.026552355219545</v>
      </c>
      <c r="N29" s="39">
        <f t="shared" si="2"/>
        <v>20.036938826220833</v>
      </c>
      <c r="O29" s="25" t="s">
        <v>21</v>
      </c>
      <c r="P29" s="27">
        <f t="shared" si="3"/>
        <v>-1879.1125165310159</v>
      </c>
      <c r="Q29" s="25">
        <f t="shared" si="10"/>
        <v>1879.2193402317498</v>
      </c>
      <c r="R29" s="38">
        <f t="shared" si="11"/>
        <v>-89.389079412813217</v>
      </c>
      <c r="S29" s="52"/>
      <c r="T29" s="92">
        <f t="shared" si="12"/>
        <v>1.7560483384515595</v>
      </c>
      <c r="U29" s="58">
        <f t="shared" si="4"/>
        <v>1084.3799592411642</v>
      </c>
      <c r="V29" s="98">
        <f t="shared" si="5"/>
        <v>117.12642223986784</v>
      </c>
      <c r="W29" s="25"/>
      <c r="X29" s="8"/>
      <c r="Y29" s="8"/>
      <c r="Z29" s="9"/>
    </row>
    <row r="30" spans="1:26">
      <c r="B30" s="73"/>
      <c r="C30" s="74"/>
      <c r="D30" s="75"/>
      <c r="E30" s="43"/>
      <c r="F30" s="33">
        <f t="shared" si="6"/>
        <v>548</v>
      </c>
      <c r="G30" s="36">
        <f t="shared" si="13"/>
        <v>548000</v>
      </c>
      <c r="H30" s="32"/>
      <c r="I30" s="87">
        <f t="shared" si="8"/>
        <v>4481.3891002578857</v>
      </c>
      <c r="J30" s="39">
        <f t="shared" si="9"/>
        <v>-2181.2183175485934</v>
      </c>
      <c r="K30" s="27">
        <f t="shared" si="0"/>
        <v>3.7664165158436985E-2</v>
      </c>
      <c r="L30" s="27" t="s">
        <v>21</v>
      </c>
      <c r="M30" s="38">
        <f t="shared" si="1"/>
        <v>2.0538441739689568</v>
      </c>
      <c r="N30" s="39">
        <f t="shared" si="2"/>
        <v>20.037664165158436</v>
      </c>
      <c r="O30" s="25" t="s">
        <v>21</v>
      </c>
      <c r="P30" s="27">
        <f t="shared" si="3"/>
        <v>-1867.7041155167335</v>
      </c>
      <c r="Q30" s="25">
        <f t="shared" si="10"/>
        <v>1867.8115994669643</v>
      </c>
      <c r="R30" s="38">
        <f t="shared" si="11"/>
        <v>-89.385325794683013</v>
      </c>
      <c r="S30" s="52"/>
      <c r="T30" s="92">
        <f t="shared" si="12"/>
        <v>1.7667734802277453</v>
      </c>
      <c r="U30" s="58">
        <f t="shared" si="4"/>
        <v>1094.9992045741205</v>
      </c>
      <c r="V30" s="98">
        <f t="shared" si="5"/>
        <v>118.27343183012896</v>
      </c>
      <c r="W30" s="25"/>
      <c r="X30" s="8"/>
      <c r="Y30" s="8"/>
      <c r="Z30" s="9"/>
    </row>
    <row r="31" spans="1:26">
      <c r="B31" s="75"/>
      <c r="C31" s="74"/>
      <c r="D31" s="74"/>
      <c r="E31" s="43"/>
      <c r="F31" s="33">
        <f t="shared" si="6"/>
        <v>550</v>
      </c>
      <c r="G31" s="36">
        <f t="shared" si="13"/>
        <v>550000</v>
      </c>
      <c r="H31" s="32"/>
      <c r="I31" s="87">
        <f t="shared" si="8"/>
        <v>4514.1596609702519</v>
      </c>
      <c r="J31" s="39">
        <f t="shared" si="9"/>
        <v>-2168.0183350552184</v>
      </c>
      <c r="K31" s="27">
        <f t="shared" si="0"/>
        <v>3.8402826939174704E-2</v>
      </c>
      <c r="L31" s="27" t="s">
        <v>21</v>
      </c>
      <c r="M31" s="38">
        <f t="shared" si="1"/>
        <v>2.0814508230520805</v>
      </c>
      <c r="N31" s="39">
        <f t="shared" si="2"/>
        <v>20.038402826939176</v>
      </c>
      <c r="O31" s="25" t="s">
        <v>21</v>
      </c>
      <c r="P31" s="27">
        <f t="shared" si="3"/>
        <v>-1856.3617208538258</v>
      </c>
      <c r="Q31" s="25">
        <f t="shared" si="10"/>
        <v>1856.4698694671108</v>
      </c>
      <c r="R31" s="38">
        <f t="shared" si="11"/>
        <v>-89.381547622151928</v>
      </c>
      <c r="S31" s="52"/>
      <c r="T31" s="92">
        <f t="shared" si="12"/>
        <v>1.7775672281431889</v>
      </c>
      <c r="U31" s="58">
        <f t="shared" si="4"/>
        <v>1105.7096447489298</v>
      </c>
      <c r="V31" s="98">
        <f t="shared" si="5"/>
        <v>119.43029158910809</v>
      </c>
      <c r="W31" s="25"/>
      <c r="X31" s="8"/>
      <c r="Y31" s="8"/>
      <c r="Z31" s="9"/>
    </row>
    <row r="32" spans="1:26">
      <c r="B32" s="42"/>
      <c r="D32" s="42"/>
      <c r="E32" s="42"/>
      <c r="F32" s="33">
        <f t="shared" si="6"/>
        <v>552</v>
      </c>
      <c r="G32" s="36">
        <f t="shared" si="13"/>
        <v>552000</v>
      </c>
      <c r="H32" s="32"/>
      <c r="I32" s="87">
        <f t="shared" si="8"/>
        <v>4547.0496044174533</v>
      </c>
      <c r="J32" s="39">
        <f t="shared" si="9"/>
        <v>-2154.8948818710055</v>
      </c>
      <c r="K32" s="27">
        <f t="shared" si="0"/>
        <v>3.915505950253597E-2</v>
      </c>
      <c r="L32" s="27" t="s">
        <v>21</v>
      </c>
      <c r="M32" s="38">
        <f t="shared" si="1"/>
        <v>2.1093759330342361</v>
      </c>
      <c r="N32" s="39">
        <f t="shared" si="2"/>
        <v>20.039155059502537</v>
      </c>
      <c r="O32" s="25" t="s">
        <v>21</v>
      </c>
      <c r="P32" s="27">
        <f t="shared" si="3"/>
        <v>-1845.0846080293186</v>
      </c>
      <c r="Q32" s="25">
        <f t="shared" si="10"/>
        <v>1845.1934257747082</v>
      </c>
      <c r="R32" s="38">
        <f t="shared" si="11"/>
        <v>-89.377744595889467</v>
      </c>
      <c r="S32" s="52"/>
      <c r="T32" s="92">
        <f t="shared" si="12"/>
        <v>1.7884303910385375</v>
      </c>
      <c r="U32" s="58">
        <f t="shared" si="4"/>
        <v>1116.5122502729105</v>
      </c>
      <c r="V32" s="98">
        <f t="shared" si="5"/>
        <v>120.59710634357658</v>
      </c>
      <c r="W32" s="25"/>
      <c r="X32" s="8"/>
      <c r="Y32" s="8"/>
      <c r="Z32" s="9"/>
    </row>
    <row r="33" spans="6:26">
      <c r="F33" s="33">
        <f t="shared" si="6"/>
        <v>554</v>
      </c>
      <c r="G33" s="36">
        <f t="shared" si="13"/>
        <v>554000</v>
      </c>
      <c r="H33" s="32"/>
      <c r="I33" s="87">
        <f t="shared" si="8"/>
        <v>4580.0589305994899</v>
      </c>
      <c r="J33" s="39">
        <f t="shared" si="9"/>
        <v>-2141.847129158672</v>
      </c>
      <c r="K33" s="27">
        <f t="shared" si="0"/>
        <v>3.9921115895570465E-2</v>
      </c>
      <c r="L33" s="27" t="s">
        <v>21</v>
      </c>
      <c r="M33" s="38">
        <f t="shared" si="1"/>
        <v>2.1376231868434554</v>
      </c>
      <c r="N33" s="39">
        <f t="shared" si="2"/>
        <v>20.03992111589557</v>
      </c>
      <c r="O33" s="25" t="s">
        <v>21</v>
      </c>
      <c r="P33" s="27">
        <f t="shared" si="3"/>
        <v>-1833.8720628877277</v>
      </c>
      <c r="Q33" s="25">
        <f t="shared" si="10"/>
        <v>1833.9815542906699</v>
      </c>
      <c r="R33" s="38">
        <f t="shared" si="11"/>
        <v>-89.373916411874873</v>
      </c>
      <c r="S33" s="52"/>
      <c r="T33" s="92">
        <f t="shared" si="12"/>
        <v>1.7993637898263066</v>
      </c>
      <c r="U33" s="58">
        <f t="shared" si="4"/>
        <v>1127.4080065353407</v>
      </c>
      <c r="V33" s="98">
        <f t="shared" si="5"/>
        <v>121.77398252774096</v>
      </c>
      <c r="W33" s="25"/>
      <c r="X33" s="8"/>
      <c r="Y33" s="8"/>
      <c r="Z33" s="9"/>
    </row>
    <row r="34" spans="6:26">
      <c r="F34" s="33">
        <f t="shared" si="6"/>
        <v>556</v>
      </c>
      <c r="G34" s="36">
        <f t="shared" si="13"/>
        <v>556000</v>
      </c>
      <c r="H34" s="32"/>
      <c r="I34" s="87">
        <f t="shared" si="8"/>
        <v>4613.1876395163627</v>
      </c>
      <c r="J34" s="39">
        <f t="shared" si="9"/>
        <v>-2128.8742600066494</v>
      </c>
      <c r="K34" s="27">
        <f t="shared" si="0"/>
        <v>4.0701254394074078E-2</v>
      </c>
      <c r="L34" s="27" t="s">
        <v>21</v>
      </c>
      <c r="M34" s="38">
        <f t="shared" si="1"/>
        <v>2.1661963207381709</v>
      </c>
      <c r="N34" s="39">
        <f t="shared" si="2"/>
        <v>20.040701254394072</v>
      </c>
      <c r="O34" s="25" t="s">
        <v>21</v>
      </c>
      <c r="P34" s="27">
        <f t="shared" si="3"/>
        <v>-1822.7233814428646</v>
      </c>
      <c r="Q34" s="25">
        <f t="shared" si="10"/>
        <v>1822.833551086132</v>
      </c>
      <c r="R34" s="38">
        <f t="shared" si="11"/>
        <v>-89.370062761305263</v>
      </c>
      <c r="S34" s="52"/>
      <c r="T34" s="92">
        <f t="shared" si="12"/>
        <v>1.810368257723642</v>
      </c>
      <c r="U34" s="58">
        <f t="shared" si="4"/>
        <v>1138.3979140903505</v>
      </c>
      <c r="V34" s="98">
        <f t="shared" si="5"/>
        <v>122.96102821379917</v>
      </c>
      <c r="W34" s="25"/>
      <c r="X34" s="8"/>
      <c r="Y34" s="8"/>
      <c r="Z34" s="9"/>
    </row>
    <row r="35" spans="6:26">
      <c r="F35" s="33">
        <f t="shared" si="6"/>
        <v>558</v>
      </c>
      <c r="G35" s="36">
        <f t="shared" si="13"/>
        <v>558000</v>
      </c>
      <c r="H35" s="32"/>
      <c r="I35" s="87">
        <f t="shared" si="8"/>
        <v>4646.4357311680706</v>
      </c>
      <c r="J35" s="39">
        <f t="shared" si="9"/>
        <v>-2115.9754692153656</v>
      </c>
      <c r="K35" s="27">
        <f t="shared" si="0"/>
        <v>4.1495738627068915E-2</v>
      </c>
      <c r="L35" s="27" t="s">
        <v>21</v>
      </c>
      <c r="M35" s="38">
        <f t="shared" si="1"/>
        <v>2.1950991252962577</v>
      </c>
      <c r="N35" s="39">
        <f t="shared" si="2"/>
        <v>20.04149573862707</v>
      </c>
      <c r="O35" s="25" t="s">
        <v>21</v>
      </c>
      <c r="P35" s="27">
        <f t="shared" si="3"/>
        <v>-1811.6378696936497</v>
      </c>
      <c r="Q35" s="25">
        <f t="shared" si="10"/>
        <v>1811.7487222182845</v>
      </c>
      <c r="R35" s="38">
        <f t="shared" si="11"/>
        <v>-89.366183330488411</v>
      </c>
      <c r="S35" s="52"/>
      <c r="T35" s="92">
        <f t="shared" si="12"/>
        <v>1.8214446404904967</v>
      </c>
      <c r="U35" s="58">
        <f t="shared" si="4"/>
        <v>1149.4829889463965</v>
      </c>
      <c r="V35" s="98">
        <f t="shared" si="5"/>
        <v>124.15835314320708</v>
      </c>
      <c r="W35" s="25"/>
      <c r="X35" s="8"/>
      <c r="Y35" s="8"/>
      <c r="Z35" s="9"/>
    </row>
    <row r="36" spans="6:26">
      <c r="F36" s="33">
        <f t="shared" si="6"/>
        <v>560</v>
      </c>
      <c r="G36" s="36">
        <f t="shared" si="13"/>
        <v>560000</v>
      </c>
      <c r="H36" s="32"/>
      <c r="I36" s="87">
        <f t="shared" si="8"/>
        <v>4679.8032055546146</v>
      </c>
      <c r="J36" s="39">
        <f t="shared" si="9"/>
        <v>-2103.1499630880976</v>
      </c>
      <c r="K36" s="27">
        <f t="shared" si="0"/>
        <v>4.2304837704677641E-2</v>
      </c>
      <c r="L36" s="27" t="s">
        <v>21</v>
      </c>
      <c r="M36" s="38">
        <f t="shared" si="1"/>
        <v>2.2243354464260183</v>
      </c>
      <c r="N36" s="39">
        <f t="shared" si="2"/>
        <v>20.042304837704677</v>
      </c>
      <c r="O36" s="25" t="s">
        <v>21</v>
      </c>
      <c r="P36" s="27">
        <f t="shared" si="3"/>
        <v>-1800.6148434438205</v>
      </c>
      <c r="Q36" s="25">
        <f t="shared" si="10"/>
        <v>1800.7263835501001</v>
      </c>
      <c r="R36" s="38">
        <f t="shared" si="11"/>
        <v>-89.362277800759827</v>
      </c>
      <c r="S36" s="52"/>
      <c r="T36" s="92">
        <f t="shared" si="12"/>
        <v>1.8325937966733783</v>
      </c>
      <c r="U36" s="58">
        <f t="shared" si="4"/>
        <v>1160.6642628624918</v>
      </c>
      <c r="V36" s="98">
        <f t="shared" si="5"/>
        <v>125.36606875867517</v>
      </c>
      <c r="W36" s="25"/>
      <c r="X36" s="8"/>
      <c r="Y36" s="8"/>
      <c r="Z36" s="9"/>
    </row>
    <row r="37" spans="6:26">
      <c r="F37" s="33">
        <f t="shared" si="6"/>
        <v>562</v>
      </c>
      <c r="G37" s="36">
        <f t="shared" si="13"/>
        <v>562000</v>
      </c>
      <c r="H37" s="32"/>
      <c r="I37" s="87">
        <f t="shared" si="8"/>
        <v>4713.2900626759938</v>
      </c>
      <c r="J37" s="39">
        <f t="shared" si="9"/>
        <v>-2090.3969592262974</v>
      </c>
      <c r="K37" s="27">
        <f t="shared" si="0"/>
        <v>4.3128826349495969E-2</v>
      </c>
      <c r="L37" s="27" t="s">
        <v>21</v>
      </c>
      <c r="M37" s="38">
        <f t="shared" si="1"/>
        <v>2.2539091863996346</v>
      </c>
      <c r="N37" s="39">
        <f t="shared" si="2"/>
        <v>20.043128826349495</v>
      </c>
      <c r="O37" s="25" t="s">
        <v>21</v>
      </c>
      <c r="P37" s="27">
        <f t="shared" si="3"/>
        <v>-1789.6536281254553</v>
      </c>
      <c r="Q37" s="25">
        <f t="shared" si="10"/>
        <v>1789.7658605738782</v>
      </c>
      <c r="R37" s="38">
        <f t="shared" si="11"/>
        <v>-89.358345848364337</v>
      </c>
      <c r="S37" s="52"/>
      <c r="T37" s="92">
        <f t="shared" si="12"/>
        <v>1.843816597854802</v>
      </c>
      <c r="U37" s="58">
        <f t="shared" si="4"/>
        <v>1171.9427836513735</v>
      </c>
      <c r="V37" s="98">
        <f t="shared" si="5"/>
        <v>126.58428823691425</v>
      </c>
      <c r="W37" s="25"/>
      <c r="X37" s="8"/>
      <c r="Y37" s="8"/>
      <c r="Z37" s="9"/>
    </row>
    <row r="38" spans="6:26">
      <c r="F38" s="33">
        <f t="shared" si="6"/>
        <v>564</v>
      </c>
      <c r="G38" s="36">
        <f t="shared" si="13"/>
        <v>564000</v>
      </c>
      <c r="H38" s="32"/>
      <c r="I38" s="87">
        <f t="shared" si="8"/>
        <v>4746.8963025322082</v>
      </c>
      <c r="J38" s="39">
        <f t="shared" si="9"/>
        <v>-2077.7156863292694</v>
      </c>
      <c r="K38" s="27">
        <f t="shared" si="0"/>
        <v>4.3967985031572364E-2</v>
      </c>
      <c r="L38" s="27" t="s">
        <v>21</v>
      </c>
      <c r="M38" s="38">
        <f t="shared" si="1"/>
        <v>2.2838243049097104</v>
      </c>
      <c r="N38" s="39">
        <f t="shared" si="2"/>
        <v>20.043967985031571</v>
      </c>
      <c r="O38" s="25" t="s">
        <v>21</v>
      </c>
      <c r="P38" s="27">
        <f t="shared" si="3"/>
        <v>-1778.7535586261968</v>
      </c>
      <c r="Q38" s="25">
        <f t="shared" si="10"/>
        <v>1778.8664882384917</v>
      </c>
      <c r="R38" s="38">
        <f t="shared" si="11"/>
        <v>-89.354387144357716</v>
      </c>
      <c r="S38" s="52"/>
      <c r="T38" s="92">
        <f t="shared" si="12"/>
        <v>1.8551139289086269</v>
      </c>
      <c r="U38" s="58">
        <f t="shared" si="4"/>
        <v>1183.3196154898076</v>
      </c>
      <c r="V38" s="98">
        <f t="shared" si="5"/>
        <v>127.81312652215229</v>
      </c>
      <c r="W38" s="25"/>
      <c r="X38" s="8"/>
      <c r="Y38" s="8"/>
      <c r="Z38" s="9"/>
    </row>
    <row r="39" spans="6:26">
      <c r="F39" s="33">
        <f t="shared" si="6"/>
        <v>566</v>
      </c>
      <c r="G39" s="36">
        <f t="shared" si="13"/>
        <v>566000</v>
      </c>
      <c r="H39" s="32"/>
      <c r="I39" s="87">
        <f t="shared" si="8"/>
        <v>4780.6219251232587</v>
      </c>
      <c r="J39" s="39">
        <f t="shared" si="9"/>
        <v>-2065.1053839980927</v>
      </c>
      <c r="K39" s="27">
        <f t="shared" si="0"/>
        <v>4.4822600107106779E-2</v>
      </c>
      <c r="L39" s="27" t="s">
        <v>21</v>
      </c>
      <c r="M39" s="38">
        <f t="shared" si="1"/>
        <v>2.3140848201494926</v>
      </c>
      <c r="N39" s="39">
        <f t="shared" si="2"/>
        <v>20.044822600107107</v>
      </c>
      <c r="O39" s="25" t="s">
        <v>21</v>
      </c>
      <c r="P39" s="27">
        <f t="shared" si="3"/>
        <v>-1767.9139791201039</v>
      </c>
      <c r="Q39" s="25">
        <f t="shared" si="10"/>
        <v>1768.0276107802586</v>
      </c>
      <c r="R39" s="38">
        <f t="shared" si="11"/>
        <v>-89.350401354498914</v>
      </c>
      <c r="S39" s="52"/>
      <c r="T39" s="92">
        <f t="shared" si="12"/>
        <v>1.8664866882614224</v>
      </c>
      <c r="U39" s="58">
        <f t="shared" si="4"/>
        <v>1194.7958392362186</v>
      </c>
      <c r="V39" s="98">
        <f t="shared" si="5"/>
        <v>129.05270036044229</v>
      </c>
      <c r="W39" s="25"/>
      <c r="X39" s="8"/>
      <c r="Y39" s="8"/>
      <c r="Z39" s="9"/>
    </row>
    <row r="40" spans="6:26">
      <c r="F40" s="33">
        <f t="shared" si="6"/>
        <v>568</v>
      </c>
      <c r="G40" s="36">
        <f t="shared" si="13"/>
        <v>568000</v>
      </c>
      <c r="H40" s="32"/>
      <c r="I40" s="87">
        <f t="shared" si="8"/>
        <v>4814.4669304491445</v>
      </c>
      <c r="J40" s="39">
        <f t="shared" si="9"/>
        <v>-2052.5653025436923</v>
      </c>
      <c r="K40" s="27">
        <f t="shared" si="0"/>
        <v>4.5692963960984143E-2</v>
      </c>
      <c r="L40" s="27" t="s">
        <v>21</v>
      </c>
      <c r="M40" s="38">
        <f t="shared" si="1"/>
        <v>2.3446948099173865</v>
      </c>
      <c r="N40" s="39">
        <f t="shared" si="2"/>
        <v>20.045692963960985</v>
      </c>
      <c r="O40" s="25" t="s">
        <v>21</v>
      </c>
      <c r="P40" s="27">
        <f t="shared" si="3"/>
        <v>-1757.1342429020199</v>
      </c>
      <c r="Q40" s="25">
        <f t="shared" si="10"/>
        <v>1757.2485815573334</v>
      </c>
      <c r="R40" s="38">
        <f t="shared" si="11"/>
        <v>-89.346388139135414</v>
      </c>
      <c r="S40" s="52"/>
      <c r="T40" s="92">
        <f t="shared" si="12"/>
        <v>1.8779357881600496</v>
      </c>
      <c r="U40" s="58">
        <f t="shared" si="4"/>
        <v>1206.3725527558604</v>
      </c>
      <c r="V40" s="98">
        <f t="shared" si="5"/>
        <v>130.30312833478482</v>
      </c>
      <c r="W40" s="25"/>
      <c r="X40" s="8"/>
      <c r="Y40" s="8"/>
      <c r="Z40" s="9"/>
    </row>
    <row r="41" spans="6:26">
      <c r="F41" s="33">
        <f t="shared" si="6"/>
        <v>570</v>
      </c>
      <c r="G41" s="36">
        <f t="shared" si="13"/>
        <v>570000</v>
      </c>
      <c r="H41" s="32"/>
      <c r="I41" s="87">
        <f t="shared" si="8"/>
        <v>4848.4313185098681</v>
      </c>
      <c r="J41" s="39">
        <f t="shared" si="9"/>
        <v>-2040.0947027989423</v>
      </c>
      <c r="K41" s="27">
        <f t="shared" si="0"/>
        <v>4.657937515326336E-2</v>
      </c>
      <c r="L41" s="27" t="s">
        <v>21</v>
      </c>
      <c r="M41" s="38">
        <f t="shared" si="1"/>
        <v>2.3756584127464313</v>
      </c>
      <c r="N41" s="39">
        <f t="shared" si="2"/>
        <v>20.046579375153264</v>
      </c>
      <c r="O41" s="25" t="s">
        <v>21</v>
      </c>
      <c r="P41" s="27">
        <f t="shared" si="3"/>
        <v>-1746.4137122253849</v>
      </c>
      <c r="Q41" s="25">
        <f t="shared" si="10"/>
        <v>1746.5287628875437</v>
      </c>
      <c r="R41" s="38">
        <f t="shared" si="11"/>
        <v>-89.342347153095659</v>
      </c>
      <c r="S41" s="52"/>
      <c r="T41" s="92">
        <f t="shared" si="12"/>
        <v>1.8894621549456165</v>
      </c>
      <c r="U41" s="58">
        <f t="shared" si="4"/>
        <v>1218.0508712537257</v>
      </c>
      <c r="V41" s="98">
        <f t="shared" si="5"/>
        <v>131.56453090108624</v>
      </c>
      <c r="W41" s="25"/>
      <c r="X41" s="8"/>
      <c r="Y41" s="8"/>
      <c r="Z41" s="9"/>
    </row>
    <row r="42" spans="6:26">
      <c r="F42" s="33">
        <f t="shared" si="6"/>
        <v>572</v>
      </c>
      <c r="G42" s="36">
        <f t="shared" si="13"/>
        <v>572000</v>
      </c>
      <c r="H42" s="32"/>
      <c r="I42" s="87">
        <f t="shared" si="8"/>
        <v>4882.515089305426</v>
      </c>
      <c r="J42" s="39">
        <f t="shared" si="9"/>
        <v>-2027.6928559347232</v>
      </c>
      <c r="K42" s="27">
        <f t="shared" si="0"/>
        <v>4.7482138569744856E-2</v>
      </c>
      <c r="L42" s="27" t="s">
        <v>21</v>
      </c>
      <c r="M42" s="38">
        <f t="shared" si="1"/>
        <v>2.4069798290593556</v>
      </c>
      <c r="N42" s="39">
        <f t="shared" si="2"/>
        <v>20.047482138569745</v>
      </c>
      <c r="O42" s="25" t="s">
        <v>21</v>
      </c>
      <c r="P42" s="27">
        <f t="shared" si="3"/>
        <v>-1735.7517581434008</v>
      </c>
      <c r="Q42" s="25">
        <f t="shared" si="10"/>
        <v>1735.8675258895776</v>
      </c>
      <c r="R42" s="38">
        <f t="shared" si="11"/>
        <v>-89.338278045566227</v>
      </c>
      <c r="S42" s="52"/>
      <c r="T42" s="92">
        <f t="shared" si="12"/>
        <v>1.9010667293339989</v>
      </c>
      <c r="U42" s="58">
        <f t="shared" si="4"/>
        <v>1229.8319276154227</v>
      </c>
      <c r="V42" s="98">
        <f t="shared" si="5"/>
        <v>132.83703042497768</v>
      </c>
      <c r="W42" s="25"/>
      <c r="X42" s="8"/>
      <c r="Y42" s="8"/>
      <c r="Z42" s="9"/>
    </row>
    <row r="43" spans="6:26">
      <c r="F43" s="33">
        <f t="shared" si="6"/>
        <v>574</v>
      </c>
      <c r="G43" s="36">
        <f t="shared" si="13"/>
        <v>574000</v>
      </c>
      <c r="H43" s="32"/>
      <c r="I43" s="87">
        <f t="shared" si="8"/>
        <v>4916.7182428358183</v>
      </c>
      <c r="J43" s="39">
        <f t="shared" si="9"/>
        <v>-2015.3590432798082</v>
      </c>
      <c r="K43" s="27">
        <f t="shared" si="0"/>
        <v>4.8401565576747081E-2</v>
      </c>
      <c r="L43" s="27" t="s">
        <v>21</v>
      </c>
      <c r="M43" s="38">
        <f t="shared" si="1"/>
        <v>2.4386633223499472</v>
      </c>
      <c r="N43" s="39">
        <f t="shared" si="2"/>
        <v>20.048401565576746</v>
      </c>
      <c r="O43" s="25" t="s">
        <v>21</v>
      </c>
      <c r="P43" s="27">
        <f t="shared" si="3"/>
        <v>-1725.1477603534638</v>
      </c>
      <c r="Q43" s="25">
        <f t="shared" si="10"/>
        <v>1725.264250327441</v>
      </c>
      <c r="R43" s="38">
        <f t="shared" si="11"/>
        <v>-89.33418045997459</v>
      </c>
      <c r="S43" s="52"/>
      <c r="T43" s="92">
        <f t="shared" si="12"/>
        <v>1.9127504667031077</v>
      </c>
      <c r="U43" s="58">
        <f t="shared" si="4"/>
        <v>1241.7168727562366</v>
      </c>
      <c r="V43" s="98">
        <f t="shared" si="5"/>
        <v>134.12075121951798</v>
      </c>
      <c r="W43" s="25"/>
      <c r="X43" s="8"/>
      <c r="Y43" s="8"/>
      <c r="Z43" s="9"/>
    </row>
    <row r="44" spans="6:26">
      <c r="F44" s="33">
        <f t="shared" si="6"/>
        <v>576</v>
      </c>
      <c r="G44" s="36">
        <f t="shared" si="13"/>
        <v>576000</v>
      </c>
      <c r="H44" s="32"/>
      <c r="I44" s="87">
        <f t="shared" si="8"/>
        <v>4951.0407791010466</v>
      </c>
      <c r="J44" s="39">
        <f t="shared" si="9"/>
        <v>-2003.0925561445179</v>
      </c>
      <c r="K44" s="27">
        <f t="shared" si="0"/>
        <v>4.9337974180223197E-2</v>
      </c>
      <c r="L44" s="27" t="s">
        <v>21</v>
      </c>
      <c r="M44" s="38">
        <f t="shared" si="1"/>
        <v>2.4707132203913877</v>
      </c>
      <c r="N44" s="39">
        <f t="shared" si="2"/>
        <v>20.049337974180222</v>
      </c>
      <c r="O44" s="25" t="s">
        <v>21</v>
      </c>
      <c r="P44" s="27">
        <f t="shared" si="3"/>
        <v>-1714.6011070447903</v>
      </c>
      <c r="Q44" s="25">
        <f t="shared" si="10"/>
        <v>1714.7183244581086</v>
      </c>
      <c r="R44" s="38">
        <f t="shared" si="11"/>
        <v>-89.33005403387277</v>
      </c>
      <c r="S44" s="52"/>
      <c r="T44" s="92">
        <f t="shared" si="12"/>
        <v>1.9245143373870912</v>
      </c>
      <c r="U44" s="58">
        <f t="shared" si="4"/>
        <v>1253.7068759786102</v>
      </c>
      <c r="V44" s="98">
        <f t="shared" si="5"/>
        <v>135.41581958380596</v>
      </c>
      <c r="W44" s="25"/>
      <c r="X44" s="8"/>
      <c r="Y44" s="8"/>
      <c r="Z44" s="9"/>
    </row>
    <row r="45" spans="6:26">
      <c r="F45" s="33">
        <f t="shared" si="6"/>
        <v>578</v>
      </c>
      <c r="G45" s="36">
        <f t="shared" si="13"/>
        <v>578000</v>
      </c>
      <c r="H45" s="32"/>
      <c r="I45" s="87">
        <f t="shared" si="8"/>
        <v>4985.4826981011101</v>
      </c>
      <c r="J45" s="39">
        <f t="shared" si="9"/>
        <v>-1990.892695648025</v>
      </c>
      <c r="K45" s="27">
        <f t="shared" si="0"/>
        <v>5.0291689189357211E-2</v>
      </c>
      <c r="L45" s="27" t="s">
        <v>21</v>
      </c>
      <c r="M45" s="38">
        <f t="shared" si="1"/>
        <v>2.5031339164722999</v>
      </c>
      <c r="N45" s="39">
        <f t="shared" si="2"/>
        <v>20.050291689189358</v>
      </c>
      <c r="O45" s="25" t="s">
        <v>21</v>
      </c>
      <c r="P45" s="27">
        <f t="shared" si="3"/>
        <v>-1704.1111947491509</v>
      </c>
      <c r="Q45" s="25">
        <f t="shared" si="10"/>
        <v>1704.2291448822837</v>
      </c>
      <c r="R45" s="38">
        <f t="shared" si="11"/>
        <v>-89.325898398800732</v>
      </c>
      <c r="S45" s="52"/>
      <c r="T45" s="92">
        <f t="shared" si="12"/>
        <v>1.9363593269776764</v>
      </c>
      <c r="U45" s="58">
        <f t="shared" si="4"/>
        <v>1265.8031253382815</v>
      </c>
      <c r="V45" s="98">
        <f t="shared" si="5"/>
        <v>136.72236384252781</v>
      </c>
      <c r="W45" s="25"/>
      <c r="X45" s="8"/>
      <c r="Y45" s="8"/>
      <c r="Z45" s="9"/>
    </row>
    <row r="46" spans="6:26">
      <c r="F46" s="33">
        <f t="shared" si="6"/>
        <v>580</v>
      </c>
      <c r="G46" s="36">
        <f t="shared" si="13"/>
        <v>580000</v>
      </c>
      <c r="H46" s="32"/>
      <c r="I46" s="87">
        <f t="shared" si="8"/>
        <v>5020.0439998360098</v>
      </c>
      <c r="J46" s="39">
        <f t="shared" si="9"/>
        <v>-1978.758772549239</v>
      </c>
      <c r="K46" s="27">
        <f t="shared" si="0"/>
        <v>5.1263042384781708E-2</v>
      </c>
      <c r="L46" s="27" t="s">
        <v>21</v>
      </c>
      <c r="M46" s="38">
        <f t="shared" si="1"/>
        <v>2.5359298706612567</v>
      </c>
      <c r="N46" s="39">
        <f t="shared" si="2"/>
        <v>20.051263042384782</v>
      </c>
      <c r="O46" s="25" t="s">
        <v>21</v>
      </c>
      <c r="P46" s="27">
        <f t="shared" si="3"/>
        <v>-1693.6774281946373</v>
      </c>
      <c r="Q46" s="25">
        <f t="shared" si="10"/>
        <v>1693.7961163981915</v>
      </c>
      <c r="R46" s="38">
        <f t="shared" si="11"/>
        <v>-89.321713180163641</v>
      </c>
      <c r="S46" s="52"/>
      <c r="T46" s="92">
        <f t="shared" si="12"/>
        <v>1.9482864366328543</v>
      </c>
      <c r="U46" s="58">
        <f t="shared" si="4"/>
        <v>1278.0068280193289</v>
      </c>
      <c r="V46" s="98">
        <f t="shared" si="5"/>
        <v>138.0405143864667</v>
      </c>
      <c r="W46" s="25"/>
      <c r="X46" s="8"/>
      <c r="Y46" s="8"/>
      <c r="Z46" s="9"/>
    </row>
    <row r="47" spans="6:26">
      <c r="F47" s="33">
        <f t="shared" si="6"/>
        <v>582</v>
      </c>
      <c r="G47" s="36">
        <f t="shared" si="13"/>
        <v>582000</v>
      </c>
      <c r="H47" s="32"/>
      <c r="I47" s="87">
        <f t="shared" si="8"/>
        <v>5054.7246843057455</v>
      </c>
      <c r="J47" s="39">
        <f t="shared" si="9"/>
        <v>-1966.690107081173</v>
      </c>
      <c r="K47" s="27">
        <f t="shared" si="0"/>
        <v>5.2252372691565317E-2</v>
      </c>
      <c r="L47" s="27" t="s">
        <v>21</v>
      </c>
      <c r="M47" s="38">
        <f t="shared" si="1"/>
        <v>2.5691056111004991</v>
      </c>
      <c r="N47" s="39">
        <f t="shared" si="2"/>
        <v>20.052252372691566</v>
      </c>
      <c r="O47" s="25" t="s">
        <v>21</v>
      </c>
      <c r="P47" s="27">
        <f t="shared" si="3"/>
        <v>-1683.299220162394</v>
      </c>
      <c r="Q47" s="25">
        <f t="shared" si="10"/>
        <v>1683.4186518583374</v>
      </c>
      <c r="R47" s="38">
        <f t="shared" si="11"/>
        <v>-89.317497997104667</v>
      </c>
      <c r="S47" s="52"/>
      <c r="T47" s="92">
        <f t="shared" si="12"/>
        <v>1.9602966833931104</v>
      </c>
      <c r="U47" s="58">
        <f t="shared" si="4"/>
        <v>1290.319210718375</v>
      </c>
      <c r="V47" s="98">
        <f t="shared" si="5"/>
        <v>139.37040371400136</v>
      </c>
      <c r="W47" s="25"/>
      <c r="X47" s="8"/>
      <c r="Y47" s="8"/>
      <c r="Z47" s="9"/>
    </row>
    <row r="48" spans="6:26">
      <c r="F48" s="33">
        <f t="shared" si="6"/>
        <v>584</v>
      </c>
      <c r="G48" s="36">
        <f t="shared" si="13"/>
        <v>584000</v>
      </c>
      <c r="H48" s="32"/>
      <c r="I48" s="87">
        <f t="shared" si="8"/>
        <v>5089.5247515103156</v>
      </c>
      <c r="J48" s="39">
        <f t="shared" si="9"/>
        <v>-1954.6860287887168</v>
      </c>
      <c r="K48" s="27">
        <f t="shared" si="0"/>
        <v>5.3260026357122951E-2</v>
      </c>
      <c r="L48" s="27" t="s">
        <v>21</v>
      </c>
      <c r="M48" s="38">
        <f t="shared" si="1"/>
        <v>2.6026657353296763</v>
      </c>
      <c r="N48" s="39">
        <f t="shared" si="2"/>
        <v>20.053260026357123</v>
      </c>
      <c r="O48" s="25" t="s">
        <v>21</v>
      </c>
      <c r="P48" s="27">
        <f t="shared" si="3"/>
        <v>-1672.9759913462319</v>
      </c>
      <c r="Q48" s="25">
        <f t="shared" si="10"/>
        <v>1673.0961720291491</v>
      </c>
      <c r="R48" s="38">
        <f t="shared" si="11"/>
        <v>-89.313252462355564</v>
      </c>
      <c r="S48" s="52"/>
      <c r="T48" s="92">
        <f t="shared" si="12"/>
        <v>1.9723911005054326</v>
      </c>
      <c r="U48" s="58">
        <f t="shared" si="4"/>
        <v>1302.7415200382134</v>
      </c>
      <c r="V48" s="98">
        <f t="shared" si="5"/>
        <v>140.71216647362283</v>
      </c>
      <c r="W48" s="25"/>
      <c r="X48" s="8"/>
      <c r="Y48" s="8"/>
      <c r="Z48" s="9"/>
    </row>
    <row r="49" spans="6:26">
      <c r="F49" s="33">
        <f t="shared" si="6"/>
        <v>586</v>
      </c>
      <c r="G49" s="36">
        <f t="shared" si="13"/>
        <v>586000</v>
      </c>
      <c r="H49" s="32"/>
      <c r="I49" s="87">
        <f t="shared" si="8"/>
        <v>5124.4442014497217</v>
      </c>
      <c r="J49" s="39">
        <f t="shared" si="9"/>
        <v>-1942.7458763697314</v>
      </c>
      <c r="K49" s="27">
        <f t="shared" si="0"/>
        <v>5.4286357134207652E-2</v>
      </c>
      <c r="L49" s="27" t="s">
        <v>21</v>
      </c>
      <c r="M49" s="38">
        <f t="shared" si="1"/>
        <v>2.6366149116404118</v>
      </c>
      <c r="N49" s="39">
        <f t="shared" si="2"/>
        <v>20.054286357134206</v>
      </c>
      <c r="O49" s="25" t="s">
        <v>21</v>
      </c>
      <c r="P49" s="27">
        <f t="shared" si="3"/>
        <v>-1662.7071702150624</v>
      </c>
      <c r="Q49" s="25">
        <f t="shared" si="10"/>
        <v>1662.8281054534395</v>
      </c>
      <c r="R49" s="38">
        <f t="shared" si="11"/>
        <v>-89.308976182111849</v>
      </c>
      <c r="S49" s="52"/>
      <c r="T49" s="92">
        <f t="shared" si="12"/>
        <v>1.9845707377553119</v>
      </c>
      <c r="U49" s="58">
        <f t="shared" si="4"/>
        <v>1315.2750228911373</v>
      </c>
      <c r="V49" s="98">
        <f t="shared" si="5"/>
        <v>142.06593950749877</v>
      </c>
      <c r="W49" s="25"/>
      <c r="X49" s="8"/>
      <c r="Y49" s="8"/>
      <c r="Z49" s="9"/>
    </row>
    <row r="50" spans="6:26">
      <c r="F50" s="33">
        <f t="shared" si="6"/>
        <v>588</v>
      </c>
      <c r="G50" s="36">
        <f t="shared" si="13"/>
        <v>588000</v>
      </c>
      <c r="H50" s="32"/>
      <c r="I50" s="87">
        <f t="shared" si="8"/>
        <v>5159.483034123964</v>
      </c>
      <c r="J50" s="39">
        <f t="shared" si="9"/>
        <v>-1930.8689975193856</v>
      </c>
      <c r="K50" s="27">
        <f t="shared" si="0"/>
        <v>5.5331726469148385E-2</v>
      </c>
      <c r="L50" s="27" t="s">
        <v>21</v>
      </c>
      <c r="M50" s="38">
        <f t="shared" si="1"/>
        <v>2.6709578804625349</v>
      </c>
      <c r="N50" s="39">
        <f t="shared" si="2"/>
        <v>20.055331726469149</v>
      </c>
      <c r="O50" s="25" t="s">
        <v>21</v>
      </c>
      <c r="P50" s="27">
        <f t="shared" si="3"/>
        <v>-1652.4921928780782</v>
      </c>
      <c r="Q50" s="25">
        <f t="shared" si="10"/>
        <v>1652.6138883156157</v>
      </c>
      <c r="R50" s="38">
        <f t="shared" si="11"/>
        <v>-89.304668755879945</v>
      </c>
      <c r="S50" s="52"/>
      <c r="T50" s="92">
        <f t="shared" si="12"/>
        <v>1.9968366618069755</v>
      </c>
      <c r="U50" s="58">
        <f t="shared" si="4"/>
        <v>1327.9210069122423</v>
      </c>
      <c r="V50" s="98">
        <f t="shared" si="5"/>
        <v>143.43186189611527</v>
      </c>
      <c r="W50" s="25"/>
      <c r="X50" s="8"/>
      <c r="Y50" s="8"/>
      <c r="Z50" s="9"/>
    </row>
    <row r="51" spans="6:26">
      <c r="F51" s="33">
        <f t="shared" si="6"/>
        <v>590</v>
      </c>
      <c r="G51" s="36">
        <f t="shared" si="13"/>
        <v>590000</v>
      </c>
      <c r="H51" s="32"/>
      <c r="I51" s="87">
        <f t="shared" si="8"/>
        <v>5194.6412495330414</v>
      </c>
      <c r="J51" s="39">
        <f t="shared" si="9"/>
        <v>-1919.054748777658</v>
      </c>
      <c r="K51" s="27">
        <f t="shared" si="0"/>
        <v>5.6396503695504356E-2</v>
      </c>
      <c r="L51" s="27" t="s">
        <v>21</v>
      </c>
      <c r="M51" s="38">
        <f t="shared" si="1"/>
        <v>2.7056994557828595</v>
      </c>
      <c r="N51" s="39">
        <f t="shared" si="2"/>
        <v>20.056396503695506</v>
      </c>
      <c r="O51" s="25" t="s">
        <v>21</v>
      </c>
      <c r="P51" s="27">
        <f t="shared" si="3"/>
        <v>-1642.3305029526123</v>
      </c>
      <c r="Q51" s="25">
        <f t="shared" si="10"/>
        <v>1642.45296430957</v>
      </c>
      <c r="R51" s="38">
        <f t="shared" si="11"/>
        <v>-89.300329776334735</v>
      </c>
      <c r="S51" s="52"/>
      <c r="T51" s="92">
        <f t="shared" si="12"/>
        <v>2.0091899565520923</v>
      </c>
      <c r="U51" s="58">
        <f t="shared" si="4"/>
        <v>1340.6807808830033</v>
      </c>
      <c r="V51" s="98">
        <f t="shared" si="5"/>
        <v>144.81007500402853</v>
      </c>
      <c r="W51" s="25"/>
      <c r="X51" s="8"/>
      <c r="Y51" s="8"/>
      <c r="Z51" s="9"/>
    </row>
    <row r="52" spans="6:26">
      <c r="F52" s="33">
        <f t="shared" si="6"/>
        <v>592</v>
      </c>
      <c r="G52" s="36">
        <f t="shared" si="13"/>
        <v>592000</v>
      </c>
      <c r="H52" s="32"/>
      <c r="I52" s="87">
        <f t="shared" si="8"/>
        <v>5229.9188476769541</v>
      </c>
      <c r="J52" s="39">
        <f t="shared" si="9"/>
        <v>-1907.3024953799359</v>
      </c>
      <c r="K52" s="27">
        <f t="shared" si="0"/>
        <v>5.7481066233311923E-2</v>
      </c>
      <c r="L52" s="27" t="s">
        <v>21</v>
      </c>
      <c r="M52" s="38">
        <f t="shared" si="1"/>
        <v>2.74084452659738</v>
      </c>
      <c r="N52" s="39">
        <f t="shared" si="2"/>
        <v>20.057481066233311</v>
      </c>
      <c r="O52" s="25" t="s">
        <v>21</v>
      </c>
      <c r="P52" s="27">
        <f t="shared" si="3"/>
        <v>-1632.2215514346221</v>
      </c>
      <c r="Q52" s="25">
        <f t="shared" si="10"/>
        <v>1632.3447845091941</v>
      </c>
      <c r="R52" s="38">
        <f t="shared" si="11"/>
        <v>-89.295958829165201</v>
      </c>
      <c r="S52" s="52"/>
      <c r="T52" s="92">
        <f t="shared" si="12"/>
        <v>2.0216317234671894</v>
      </c>
      <c r="U52" s="58">
        <f t="shared" si="4"/>
        <v>1353.5556751654158</v>
      </c>
      <c r="V52" s="98">
        <f t="shared" si="5"/>
        <v>146.20072252675735</v>
      </c>
      <c r="W52" s="25"/>
      <c r="X52" s="8"/>
      <c r="Y52" s="8"/>
      <c r="Z52" s="9"/>
    </row>
    <row r="53" spans="6:26">
      <c r="F53" s="33">
        <f t="shared" si="6"/>
        <v>594</v>
      </c>
      <c r="G53" s="36">
        <f t="shared" si="13"/>
        <v>594000</v>
      </c>
      <c r="H53" s="32"/>
      <c r="I53" s="87">
        <f t="shared" si="8"/>
        <v>5265.3158285557029</v>
      </c>
      <c r="J53" s="39">
        <f t="shared" si="9"/>
        <v>-1895.6116111106223</v>
      </c>
      <c r="K53" s="27">
        <f t="shared" si="0"/>
        <v>5.8585799794108148E-2</v>
      </c>
      <c r="L53" s="27" t="s">
        <v>21</v>
      </c>
      <c r="M53" s="38">
        <f t="shared" si="1"/>
        <v>2.7763980583978429</v>
      </c>
      <c r="N53" s="39">
        <f t="shared" si="2"/>
        <v>20.058585799794109</v>
      </c>
      <c r="O53" s="25" t="s">
        <v>21</v>
      </c>
      <c r="P53" s="27">
        <f t="shared" si="3"/>
        <v>-1622.1647965717177</v>
      </c>
      <c r="Q53" s="25">
        <f t="shared" si="10"/>
        <v>1622.2888072414387</v>
      </c>
      <c r="R53" s="38">
        <f t="shared" si="11"/>
        <v>-89.291555492930783</v>
      </c>
      <c r="S53" s="52"/>
      <c r="T53" s="92">
        <f t="shared" si="12"/>
        <v>2.0341630819800596</v>
      </c>
      <c r="U53" s="58">
        <f t="shared" si="4"/>
        <v>1366.547042147027</v>
      </c>
      <c r="V53" s="98">
        <f t="shared" si="5"/>
        <v>147.60395053885202</v>
      </c>
      <c r="W53" s="25"/>
      <c r="X53" s="8"/>
      <c r="Y53" s="8"/>
      <c r="Z53" s="9"/>
    </row>
    <row r="54" spans="6:26">
      <c r="F54" s="33">
        <f t="shared" si="6"/>
        <v>596</v>
      </c>
      <c r="G54" s="36">
        <f t="shared" si="13"/>
        <v>596000</v>
      </c>
      <c r="H54" s="32"/>
      <c r="I54" s="87">
        <f t="shared" si="8"/>
        <v>5300.8321921692868</v>
      </c>
      <c r="J54" s="39">
        <f t="shared" si="9"/>
        <v>-1883.9814781597006</v>
      </c>
      <c r="K54" s="27">
        <f t="shared" si="0"/>
        <v>5.9711098591919608E-2</v>
      </c>
      <c r="L54" s="27" t="s">
        <v>21</v>
      </c>
      <c r="M54" s="38">
        <f t="shared" si="1"/>
        <v>2.8123650946936078</v>
      </c>
      <c r="N54" s="39">
        <f t="shared" si="2"/>
        <v>20.059711098591919</v>
      </c>
      <c r="O54" s="25" t="s">
        <v>21</v>
      </c>
      <c r="P54" s="27">
        <f t="shared" si="3"/>
        <v>-1612.1597037386837</v>
      </c>
      <c r="Q54" s="25">
        <f t="shared" si="10"/>
        <v>1612.2844979618699</v>
      </c>
      <c r="R54" s="38">
        <f t="shared" si="11"/>
        <v>-89.287119338883187</v>
      </c>
      <c r="S54" s="52"/>
      <c r="T54" s="92">
        <f t="shared" si="12"/>
        <v>2.0467851698454056</v>
      </c>
      <c r="U54" s="58">
        <f t="shared" si="4"/>
        <v>1379.6562566971679</v>
      </c>
      <c r="V54" s="98">
        <f t="shared" si="5"/>
        <v>149.01990754317299</v>
      </c>
      <c r="W54" s="25"/>
      <c r="X54" s="8"/>
      <c r="Y54" s="8"/>
      <c r="Z54" s="9"/>
    </row>
    <row r="55" spans="6:26">
      <c r="F55" s="33">
        <f t="shared" si="6"/>
        <v>598</v>
      </c>
      <c r="G55" s="36">
        <f t="shared" si="13"/>
        <v>598000</v>
      </c>
      <c r="H55" s="32"/>
      <c r="I55" s="87">
        <f t="shared" si="8"/>
        <v>5336.467938517706</v>
      </c>
      <c r="J55" s="39">
        <f t="shared" si="9"/>
        <v>-1872.4114869821692</v>
      </c>
      <c r="K55" s="27">
        <f t="shared" si="0"/>
        <v>6.0857365560414198E-2</v>
      </c>
      <c r="L55" s="27" t="s">
        <v>21</v>
      </c>
      <c r="M55" s="38">
        <f t="shared" si="1"/>
        <v>2.8487507585698149</v>
      </c>
      <c r="N55" s="39">
        <f t="shared" si="2"/>
        <v>20.060857365560413</v>
      </c>
      <c r="O55" s="25" t="s">
        <v>21</v>
      </c>
      <c r="P55" s="27">
        <f t="shared" si="3"/>
        <v>-1602.2057453154343</v>
      </c>
      <c r="Q55" s="25">
        <f t="shared" si="10"/>
        <v>1602.3313291326572</v>
      </c>
      <c r="R55" s="38">
        <f t="shared" si="11"/>
        <v>-89.282649930818465</v>
      </c>
      <c r="S55" s="52"/>
      <c r="T55" s="92">
        <f t="shared" si="12"/>
        <v>2.0594991435300036</v>
      </c>
      <c r="U55" s="58">
        <f t="shared" si="4"/>
        <v>1392.8847166347198</v>
      </c>
      <c r="V55" s="98">
        <f t="shared" si="5"/>
        <v>150.44874452141551</v>
      </c>
      <c r="W55" s="25"/>
      <c r="X55" s="8"/>
      <c r="Y55" s="8"/>
      <c r="Z55" s="9"/>
    </row>
    <row r="56" spans="6:26">
      <c r="F56" s="33">
        <f t="shared" si="6"/>
        <v>600</v>
      </c>
      <c r="G56" s="36">
        <f t="shared" si="13"/>
        <v>600000</v>
      </c>
      <c r="H56" s="32"/>
      <c r="I56" s="87">
        <f t="shared" si="8"/>
        <v>5372.2230676009613</v>
      </c>
      <c r="J56" s="39">
        <f t="shared" si="9"/>
        <v>-1860.9010361602946</v>
      </c>
      <c r="K56" s="27">
        <f t="shared" si="0"/>
        <v>6.2025012576419146E-2</v>
      </c>
      <c r="L56" s="27" t="s">
        <v>21</v>
      </c>
      <c r="M56" s="38">
        <f t="shared" si="1"/>
        <v>2.8855602542828422</v>
      </c>
      <c r="N56" s="39">
        <f t="shared" si="2"/>
        <v>20.06202501257642</v>
      </c>
      <c r="O56" s="25" t="s">
        <v>21</v>
      </c>
      <c r="P56" s="27">
        <f t="shared" si="3"/>
        <v>-1592.302400567341</v>
      </c>
      <c r="Q56" s="25">
        <f t="shared" si="10"/>
        <v>1592.428780102935</v>
      </c>
      <c r="R56" s="38">
        <f t="shared" si="11"/>
        <v>-89.278146824909882</v>
      </c>
      <c r="S56" s="52"/>
      <c r="T56" s="92">
        <f t="shared" si="12"/>
        <v>2.0723061786076782</v>
      </c>
      <c r="U56" s="58">
        <f t="shared" si="4"/>
        <v>1406.2338432077659</v>
      </c>
      <c r="V56" s="98">
        <f t="shared" si="5"/>
        <v>151.89061498591778</v>
      </c>
      <c r="W56" s="25"/>
      <c r="X56" s="8"/>
      <c r="Y56" s="8"/>
      <c r="Z56" s="9"/>
    </row>
    <row r="57" spans="6:26">
      <c r="F57" s="33">
        <f t="shared" si="6"/>
        <v>602</v>
      </c>
      <c r="G57" s="36">
        <f t="shared" si="13"/>
        <v>602000</v>
      </c>
      <c r="H57" s="32"/>
      <c r="I57" s="87">
        <f t="shared" si="8"/>
        <v>5408.0975794190526</v>
      </c>
      <c r="J57" s="39">
        <f t="shared" si="9"/>
        <v>-1849.4495322686048</v>
      </c>
      <c r="K57" s="27">
        <f t="shared" si="0"/>
        <v>6.3214460690017571E-2</v>
      </c>
      <c r="L57" s="27" t="s">
        <v>21</v>
      </c>
      <c r="M57" s="38">
        <f t="shared" si="1"/>
        <v>2.9227988688941275</v>
      </c>
      <c r="N57" s="39">
        <f t="shared" si="2"/>
        <v>20.063214460690016</v>
      </c>
      <c r="O57" s="25" t="s">
        <v>21</v>
      </c>
      <c r="P57" s="27">
        <f t="shared" si="3"/>
        <v>-1582.4491555278694</v>
      </c>
      <c r="Q57" s="25">
        <f t="shared" si="10"/>
        <v>1582.5763369914775</v>
      </c>
      <c r="R57" s="38">
        <f t="shared" si="11"/>
        <v>-89.273609569520673</v>
      </c>
      <c r="S57" s="52"/>
      <c r="T57" s="92">
        <f t="shared" si="12"/>
        <v>2.0852074701643737</v>
      </c>
      <c r="U57" s="58">
        <f t="shared" si="4"/>
        <v>1419.7050815854791</v>
      </c>
      <c r="V57" s="98">
        <f t="shared" si="5"/>
        <v>153.34567503279112</v>
      </c>
      <c r="W57" s="25"/>
      <c r="X57" s="8"/>
      <c r="Y57" s="8"/>
      <c r="Z57" s="9"/>
    </row>
    <row r="58" spans="6:26">
      <c r="F58" s="33">
        <f t="shared" si="6"/>
        <v>604</v>
      </c>
      <c r="G58" s="36">
        <f t="shared" si="13"/>
        <v>604000</v>
      </c>
      <c r="H58" s="32"/>
      <c r="I58" s="87">
        <f t="shared" si="8"/>
        <v>5444.0914739719792</v>
      </c>
      <c r="J58" s="39">
        <f t="shared" si="9"/>
        <v>-1838.0563897415689</v>
      </c>
      <c r="K58" s="27">
        <f t="shared" si="0"/>
        <v>6.4426140361442424E-2</v>
      </c>
      <c r="L58" s="27" t="s">
        <v>21</v>
      </c>
      <c r="M58" s="38">
        <f t="shared" si="1"/>
        <v>2.9604719739434109</v>
      </c>
      <c r="N58" s="39">
        <f t="shared" si="2"/>
        <v>20.064426140361441</v>
      </c>
      <c r="O58" s="25" t="s">
        <v>21</v>
      </c>
      <c r="P58" s="27">
        <f t="shared" si="3"/>
        <v>-1572.6455028834844</v>
      </c>
      <c r="Q58" s="25">
        <f t="shared" si="10"/>
        <v>1572.7734925716384</v>
      </c>
      <c r="R58" s="38">
        <f t="shared" si="11"/>
        <v>-89.269037705043871</v>
      </c>
      <c r="S58" s="52"/>
      <c r="T58" s="92">
        <f t="shared" si="12"/>
        <v>2.0982042332136319</v>
      </c>
      <c r="U58" s="58">
        <f t="shared" si="4"/>
        <v>1433.2999013626143</v>
      </c>
      <c r="V58" s="98">
        <f t="shared" si="5"/>
        <v>154.81408339641112</v>
      </c>
      <c r="W58" s="25"/>
      <c r="X58" s="8"/>
      <c r="Y58" s="8"/>
      <c r="Z58" s="9"/>
    </row>
    <row r="59" spans="6:26">
      <c r="F59" s="33">
        <f t="shared" si="6"/>
        <v>606</v>
      </c>
      <c r="G59" s="36">
        <f t="shared" si="13"/>
        <v>606000</v>
      </c>
      <c r="H59" s="32"/>
      <c r="I59" s="87">
        <f t="shared" si="8"/>
        <v>5480.204751259741</v>
      </c>
      <c r="J59" s="39">
        <f t="shared" si="9"/>
        <v>-1826.7210307438925</v>
      </c>
      <c r="K59" s="27">
        <f t="shared" si="0"/>
        <v>6.5660491704996077E-2</v>
      </c>
      <c r="L59" s="27" t="s">
        <v>21</v>
      </c>
      <c r="M59" s="38">
        <f t="shared" si="1"/>
        <v>2.9985850271625307</v>
      </c>
      <c r="N59" s="39">
        <f t="shared" si="2"/>
        <v>20.065660491704996</v>
      </c>
      <c r="O59" s="25" t="s">
        <v>21</v>
      </c>
      <c r="P59" s="27">
        <f t="shared" si="3"/>
        <v>-1562.8909418607566</v>
      </c>
      <c r="Q59" s="25">
        <f t="shared" si="10"/>
        <v>1563.0197461584967</v>
      </c>
      <c r="R59" s="38">
        <f t="shared" si="11"/>
        <v>-89.264430763712767</v>
      </c>
      <c r="S59" s="52"/>
      <c r="T59" s="92">
        <f t="shared" si="12"/>
        <v>2.1112977031227897</v>
      </c>
      <c r="U59" s="58">
        <f t="shared" si="4"/>
        <v>1447.0197970769875</v>
      </c>
      <c r="V59" s="98">
        <f t="shared" si="5"/>
        <v>156.29600150531198</v>
      </c>
      <c r="W59" s="25"/>
      <c r="X59" s="8"/>
      <c r="Y59" s="8"/>
      <c r="Z59" s="9"/>
    </row>
    <row r="60" spans="6:26">
      <c r="F60" s="33">
        <f t="shared" si="6"/>
        <v>608</v>
      </c>
      <c r="G60" s="36">
        <f t="shared" si="13"/>
        <v>608000</v>
      </c>
      <c r="H60" s="32"/>
      <c r="I60" s="87">
        <f t="shared" si="8"/>
        <v>5516.437411282338</v>
      </c>
      <c r="J60" s="39">
        <f t="shared" si="9"/>
        <v>-1815.4428850433787</v>
      </c>
      <c r="K60" s="27">
        <f t="shared" si="0"/>
        <v>6.6917964740231262E-2</v>
      </c>
      <c r="L60" s="27" t="s">
        <v>21</v>
      </c>
      <c r="M60" s="38">
        <f t="shared" si="1"/>
        <v>3.0371435742309134</v>
      </c>
      <c r="N60" s="39">
        <f t="shared" si="2"/>
        <v>20.066917964740231</v>
      </c>
      <c r="O60" s="25" t="s">
        <v>21</v>
      </c>
      <c r="P60" s="27">
        <f t="shared" si="3"/>
        <v>-1553.1849781156202</v>
      </c>
      <c r="Q60" s="25">
        <f t="shared" si="10"/>
        <v>1553.3146034981526</v>
      </c>
      <c r="R60" s="38">
        <f t="shared" si="11"/>
        <v>-89.259788269413221</v>
      </c>
      <c r="S60" s="52"/>
      <c r="T60" s="92">
        <f t="shared" si="12"/>
        <v>2.1244891360502329</v>
      </c>
      <c r="U60" s="58">
        <f t="shared" si="4"/>
        <v>1460.866288740342</v>
      </c>
      <c r="V60" s="98">
        <f t="shared" si="5"/>
        <v>157.79159353952642</v>
      </c>
      <c r="W60" s="25"/>
      <c r="X60" s="8"/>
      <c r="Y60" s="8"/>
      <c r="Z60" s="9"/>
    </row>
    <row r="61" spans="6:26">
      <c r="F61" s="33">
        <f t="shared" si="6"/>
        <v>610</v>
      </c>
      <c r="G61" s="36">
        <f t="shared" si="13"/>
        <v>610000</v>
      </c>
      <c r="H61" s="32"/>
      <c r="I61" s="87">
        <f t="shared" si="8"/>
        <v>5552.789454039771</v>
      </c>
      <c r="J61" s="39">
        <f t="shared" si="9"/>
        <v>-1804.2213898862842</v>
      </c>
      <c r="K61" s="27">
        <f t="shared" si="0"/>
        <v>6.8199019650639084E-2</v>
      </c>
      <c r="L61" s="27" t="s">
        <v>21</v>
      </c>
      <c r="M61" s="38">
        <f t="shared" si="1"/>
        <v>3.0761532505739515</v>
      </c>
      <c r="N61" s="39">
        <f t="shared" si="2"/>
        <v>20.068199019650638</v>
      </c>
      <c r="O61" s="25" t="s">
        <v>21</v>
      </c>
      <c r="P61" s="27">
        <f t="shared" si="3"/>
        <v>-1543.5271236247331</v>
      </c>
      <c r="Q61" s="25">
        <f t="shared" si="10"/>
        <v>1543.6575766591288</v>
      </c>
      <c r="R61" s="38">
        <f t="shared" si="11"/>
        <v>-89.255109737490244</v>
      </c>
      <c r="S61" s="52"/>
      <c r="T61" s="92">
        <f t="shared" si="12"/>
        <v>2.1377798093940283</v>
      </c>
      <c r="U61" s="58">
        <f t="shared" si="4"/>
        <v>1474.840922382997</v>
      </c>
      <c r="V61" s="98">
        <f t="shared" si="5"/>
        <v>159.30102648941462</v>
      </c>
      <c r="W61" s="25"/>
      <c r="X61" s="8"/>
      <c r="Y61" s="8"/>
      <c r="Z61" s="9"/>
    </row>
    <row r="62" spans="6:26">
      <c r="F62" s="33">
        <f t="shared" si="6"/>
        <v>612</v>
      </c>
      <c r="G62" s="36">
        <f t="shared" si="13"/>
        <v>612000</v>
      </c>
      <c r="H62" s="32"/>
      <c r="I62" s="87">
        <f t="shared" si="8"/>
        <v>5589.2608795320402</v>
      </c>
      <c r="J62" s="39">
        <f t="shared" si="9"/>
        <v>-1793.0559898751253</v>
      </c>
      <c r="K62" s="27">
        <f t="shared" si="0"/>
        <v>6.950412705009773E-2</v>
      </c>
      <c r="L62" s="27" t="s">
        <v>21</v>
      </c>
      <c r="M62" s="38">
        <f t="shared" si="1"/>
        <v>3.1156197832054859</v>
      </c>
      <c r="N62" s="39">
        <f t="shared" si="2"/>
        <v>20.069504127050099</v>
      </c>
      <c r="O62" s="25" t="s">
        <v>21</v>
      </c>
      <c r="P62" s="27">
        <f t="shared" si="3"/>
        <v>-1533.9168965788908</v>
      </c>
      <c r="Q62" s="25">
        <f t="shared" si="10"/>
        <v>1534.0481839258248</v>
      </c>
      <c r="R62" s="38">
        <f t="shared" si="11"/>
        <v>-89.250394674560198</v>
      </c>
      <c r="S62" s="52"/>
      <c r="T62" s="92">
        <f t="shared" si="12"/>
        <v>2.1511710222522993</v>
      </c>
      <c r="U62" s="58">
        <f t="shared" si="4"/>
        <v>1488.9452706127147</v>
      </c>
      <c r="V62" s="98">
        <f t="shared" si="5"/>
        <v>160.82447021602877</v>
      </c>
      <c r="W62" s="25"/>
      <c r="X62" s="8"/>
      <c r="Y62" s="8"/>
      <c r="Z62" s="9"/>
    </row>
    <row r="63" spans="6:26">
      <c r="F63" s="33">
        <f t="shared" si="6"/>
        <v>614</v>
      </c>
      <c r="G63" s="36">
        <f t="shared" si="13"/>
        <v>614000</v>
      </c>
      <c r="H63" s="32"/>
      <c r="I63" s="87">
        <f t="shared" si="8"/>
        <v>5625.8516877591446</v>
      </c>
      <c r="J63" s="39">
        <f t="shared" si="9"/>
        <v>-1781.9461368488655</v>
      </c>
      <c r="K63" s="27">
        <f t="shared" si="0"/>
        <v>7.0833768257347093E-2</v>
      </c>
      <c r="L63" s="27" t="s">
        <v>21</v>
      </c>
      <c r="M63" s="38">
        <f t="shared" si="1"/>
        <v>3.1555489926156861</v>
      </c>
      <c r="N63" s="39">
        <f t="shared" si="2"/>
        <v>20.070833768257348</v>
      </c>
      <c r="O63" s="25" t="s">
        <v>21</v>
      </c>
      <c r="P63" s="27">
        <f t="shared" si="3"/>
        <v>-1524.3538212784367</v>
      </c>
      <c r="Q63" s="25">
        <f t="shared" si="10"/>
        <v>1524.4859496939698</v>
      </c>
      <c r="R63" s="38">
        <f t="shared" si="11"/>
        <v>-89.245642578294024</v>
      </c>
      <c r="S63" s="52"/>
      <c r="T63" s="92">
        <f t="shared" si="12"/>
        <v>2.1646640958957035</v>
      </c>
      <c r="U63" s="58">
        <f t="shared" si="4"/>
        <v>1503.1809331882193</v>
      </c>
      <c r="V63" s="98">
        <f t="shared" si="5"/>
        <v>162.36209751306001</v>
      </c>
      <c r="W63" s="25"/>
      <c r="X63" s="8"/>
      <c r="Y63" s="8"/>
      <c r="Z63" s="9"/>
    </row>
    <row r="64" spans="6:26">
      <c r="F64" s="33">
        <f t="shared" si="6"/>
        <v>616</v>
      </c>
      <c r="G64" s="36">
        <f t="shared" si="13"/>
        <v>616000</v>
      </c>
      <c r="H64" s="32"/>
      <c r="I64" s="87">
        <f t="shared" si="8"/>
        <v>5662.5618787210842</v>
      </c>
      <c r="J64" s="39">
        <f t="shared" si="9"/>
        <v>-1770.8912897654457</v>
      </c>
      <c r="K64" s="27">
        <f t="shared" si="0"/>
        <v>7.2188435578762117E-2</v>
      </c>
      <c r="L64" s="27" t="s">
        <v>21</v>
      </c>
      <c r="M64" s="38">
        <f t="shared" si="1"/>
        <v>3.1959467947055957</v>
      </c>
      <c r="N64" s="39">
        <f t="shared" si="2"/>
        <v>20.072188435578763</v>
      </c>
      <c r="O64" s="25" t="s">
        <v>21</v>
      </c>
      <c r="P64" s="27">
        <f t="shared" si="3"/>
        <v>-1514.8374280306305</v>
      </c>
      <c r="Q64" s="25">
        <f t="shared" si="10"/>
        <v>1514.9704043680356</v>
      </c>
      <c r="R64" s="38">
        <f t="shared" si="11"/>
        <v>-89.240852937217156</v>
      </c>
      <c r="S64" s="52"/>
      <c r="T64" s="92">
        <f t="shared" si="12"/>
        <v>2.1782603742523823</v>
      </c>
      <c r="U64" s="58">
        <f t="shared" si="4"/>
        <v>1517.5495376078168</v>
      </c>
      <c r="V64" s="98">
        <f t="shared" si="5"/>
        <v>163.9140841704168</v>
      </c>
      <c r="W64" s="25"/>
      <c r="X64" s="8"/>
      <c r="Y64" s="8"/>
      <c r="Z64" s="9"/>
    </row>
    <row r="65" spans="6:26">
      <c r="F65" s="33">
        <f t="shared" si="6"/>
        <v>618</v>
      </c>
      <c r="G65" s="36">
        <f t="shared" si="13"/>
        <v>618000</v>
      </c>
      <c r="H65" s="32"/>
      <c r="I65" s="87">
        <f t="shared" si="8"/>
        <v>5699.3914524178599</v>
      </c>
      <c r="J65" s="39">
        <f t="shared" si="9"/>
        <v>-1759.890914586585</v>
      </c>
      <c r="K65" s="27">
        <f t="shared" si="0"/>
        <v>7.3568632599711026E-2</v>
      </c>
      <c r="L65" s="27" t="s">
        <v>21</v>
      </c>
      <c r="M65" s="38">
        <f t="shared" si="1"/>
        <v>3.2368192027697469</v>
      </c>
      <c r="N65" s="39">
        <f t="shared" si="2"/>
        <v>20.073568632599709</v>
      </c>
      <c r="O65" s="25" t="s">
        <v>21</v>
      </c>
      <c r="P65" s="27">
        <f t="shared" si="3"/>
        <v>-1505.3672530489221</v>
      </c>
      <c r="Q65" s="25">
        <f t="shared" si="10"/>
        <v>1505.5010842605545</v>
      </c>
      <c r="R65" s="38">
        <f t="shared" si="11"/>
        <v>-89.236025230493581</v>
      </c>
      <c r="S65" s="52"/>
      <c r="T65" s="92">
        <f t="shared" si="12"/>
        <v>2.1919612244057838</v>
      </c>
      <c r="U65" s="58">
        <f t="shared" si="4"/>
        <v>1532.0527397135941</v>
      </c>
      <c r="V65" s="98">
        <f t="shared" si="5"/>
        <v>165.4806090394859</v>
      </c>
      <c r="W65" s="25"/>
      <c r="X65" s="8"/>
      <c r="Y65" s="8"/>
      <c r="Z65" s="9"/>
    </row>
    <row r="66" spans="6:26">
      <c r="F66" s="33">
        <f t="shared" si="6"/>
        <v>620</v>
      </c>
      <c r="G66" s="36">
        <f t="shared" si="13"/>
        <v>620000</v>
      </c>
      <c r="H66" s="32"/>
      <c r="I66" s="87">
        <f t="shared" si="8"/>
        <v>5736.3404088494708</v>
      </c>
      <c r="J66" s="39">
        <f t="shared" si="9"/>
        <v>-1748.9444841648206</v>
      </c>
      <c r="K66" s="27">
        <f t="shared" si="0"/>
        <v>7.4974874484792647E-2</v>
      </c>
      <c r="L66" s="27" t="s">
        <v>21</v>
      </c>
      <c r="M66" s="38">
        <f t="shared" si="1"/>
        <v>3.2781723295281959</v>
      </c>
      <c r="N66" s="39">
        <f t="shared" si="2"/>
        <v>20.074974874484791</v>
      </c>
      <c r="O66" s="25" t="s">
        <v>21</v>
      </c>
      <c r="P66" s="27">
        <f t="shared" si="3"/>
        <v>-1495.9428383540874</v>
      </c>
      <c r="Q66" s="25">
        <f t="shared" si="10"/>
        <v>1496.0775314933028</v>
      </c>
      <c r="R66" s="38">
        <f t="shared" si="11"/>
        <v>-89.231158927702651</v>
      </c>
      <c r="S66" s="52"/>
      <c r="T66" s="92">
        <f t="shared" si="12"/>
        <v>2.2057680371057513</v>
      </c>
      <c r="U66" s="58">
        <f t="shared" si="4"/>
        <v>1546.6922243116762</v>
      </c>
      <c r="V66" s="98">
        <f t="shared" si="5"/>
        <v>167.06185410012768</v>
      </c>
      <c r="W66" s="25"/>
      <c r="X66" s="8"/>
      <c r="Y66" s="8"/>
      <c r="Z66" s="9"/>
    </row>
    <row r="67" spans="6:26">
      <c r="F67" s="33">
        <f t="shared" si="6"/>
        <v>622</v>
      </c>
      <c r="G67" s="36">
        <f t="shared" si="13"/>
        <v>622000</v>
      </c>
      <c r="H67" s="32"/>
      <c r="I67" s="87">
        <f t="shared" si="8"/>
        <v>5773.4087480159178</v>
      </c>
      <c r="J67" s="39">
        <f t="shared" si="9"/>
        <v>-1738.0514781327192</v>
      </c>
      <c r="K67" s="27">
        <f t="shared" si="0"/>
        <v>7.6407688287261008E-2</v>
      </c>
      <c r="L67" s="27" t="s">
        <v>21</v>
      </c>
      <c r="M67" s="38">
        <f t="shared" si="1"/>
        <v>3.3200123892094515</v>
      </c>
      <c r="N67" s="39">
        <f t="shared" si="2"/>
        <v>20.076407688287262</v>
      </c>
      <c r="O67" s="25" t="s">
        <v>21</v>
      </c>
      <c r="P67" s="27">
        <f t="shared" si="3"/>
        <v>-1486.5637316771822</v>
      </c>
      <c r="Q67" s="25">
        <f t="shared" si="10"/>
        <v>1486.6992939003017</v>
      </c>
      <c r="R67" s="38">
        <f t="shared" si="11"/>
        <v>-89.2262534886151</v>
      </c>
      <c r="S67" s="52"/>
      <c r="T67" s="92">
        <f t="shared" si="12"/>
        <v>2.2196822272933012</v>
      </c>
      <c r="U67" s="58">
        <f t="shared" si="4"/>
        <v>1561.4697058090508</v>
      </c>
      <c r="V67" s="98">
        <f t="shared" si="5"/>
        <v>168.65800452946107</v>
      </c>
      <c r="W67" s="25"/>
      <c r="X67" s="8"/>
      <c r="Y67" s="8"/>
      <c r="Z67" s="9"/>
    </row>
    <row r="68" spans="6:26">
      <c r="F68" s="33">
        <f t="shared" si="6"/>
        <v>624</v>
      </c>
      <c r="G68" s="36">
        <f t="shared" si="13"/>
        <v>624000</v>
      </c>
      <c r="H68" s="32"/>
      <c r="I68" s="87">
        <f t="shared" si="8"/>
        <v>5810.5964699171991</v>
      </c>
      <c r="J68" s="39">
        <f t="shared" si="9"/>
        <v>-1727.2113827942276</v>
      </c>
      <c r="K68" s="27">
        <f t="shared" si="0"/>
        <v>7.7867613267955035E-2</v>
      </c>
      <c r="L68" s="27" t="s">
        <v>21</v>
      </c>
      <c r="M68" s="38">
        <f t="shared" si="1"/>
        <v>3.3623456996857692</v>
      </c>
      <c r="N68" s="39">
        <f t="shared" si="2"/>
        <v>20.077867613267955</v>
      </c>
      <c r="O68" s="25" t="s">
        <v>21</v>
      </c>
      <c r="P68" s="27">
        <f t="shared" si="3"/>
        <v>-1477.2294863642676</v>
      </c>
      <c r="Q68" s="25">
        <f t="shared" si="10"/>
        <v>1477.3659249325924</v>
      </c>
      <c r="R68" s="38">
        <f t="shared" si="11"/>
        <v>-89.221308362951731</v>
      </c>
      <c r="S68" s="52"/>
      <c r="T68" s="92">
        <f t="shared" si="12"/>
        <v>2.2337052346395283</v>
      </c>
      <c r="U68" s="58">
        <f t="shared" si="4"/>
        <v>1576.3869288674825</v>
      </c>
      <c r="V68" s="98">
        <f t="shared" si="5"/>
        <v>170.26924877249451</v>
      </c>
      <c r="W68" s="25"/>
      <c r="X68" s="8"/>
      <c r="Y68" s="8"/>
      <c r="Z68" s="9"/>
    </row>
    <row r="69" spans="6:26">
      <c r="F69" s="33">
        <f t="shared" si="6"/>
        <v>626</v>
      </c>
      <c r="G69" s="36">
        <f t="shared" si="13"/>
        <v>626000</v>
      </c>
      <c r="H69" s="32"/>
      <c r="I69" s="87">
        <f t="shared" si="8"/>
        <v>5847.9035745533174</v>
      </c>
      <c r="J69" s="39">
        <f t="shared" si="9"/>
        <v>-1716.4236910180966</v>
      </c>
      <c r="K69" s="27">
        <f t="shared" si="0"/>
        <v>7.9355201224066099E-2</v>
      </c>
      <c r="L69" s="27" t="s">
        <v>21</v>
      </c>
      <c r="M69" s="38">
        <f t="shared" si="1"/>
        <v>3.4051786846623826</v>
      </c>
      <c r="N69" s="39">
        <f t="shared" si="2"/>
        <v>20.079355201224065</v>
      </c>
      <c r="O69" s="25" t="s">
        <v>21</v>
      </c>
      <c r="P69" s="27">
        <f t="shared" si="3"/>
        <v>-1467.9396612828714</v>
      </c>
      <c r="Q69" s="25">
        <f t="shared" si="10"/>
        <v>1468.0769835647477</v>
      </c>
      <c r="R69" s="38">
        <f t="shared" si="11"/>
        <v>-89.216322990154296</v>
      </c>
      <c r="S69" s="52"/>
      <c r="T69" s="92">
        <f t="shared" si="12"/>
        <v>2.2478385240990719</v>
      </c>
      <c r="U69" s="58">
        <f t="shared" si="4"/>
        <v>1591.4456690750535</v>
      </c>
      <c r="V69" s="98">
        <f t="shared" si="5"/>
        <v>171.89577861466046</v>
      </c>
      <c r="W69" s="25"/>
      <c r="X69" s="8"/>
      <c r="Y69" s="8"/>
      <c r="Z69" s="9"/>
    </row>
    <row r="70" spans="6:26">
      <c r="F70" s="33">
        <f t="shared" si="6"/>
        <v>628</v>
      </c>
      <c r="G70" s="36">
        <f t="shared" si="13"/>
        <v>628000</v>
      </c>
      <c r="H70" s="32"/>
      <c r="I70" s="87">
        <f t="shared" si="8"/>
        <v>5885.3300619242709</v>
      </c>
      <c r="J70" s="39">
        <f t="shared" si="9"/>
        <v>-1705.6879021333493</v>
      </c>
      <c r="K70" s="27">
        <f t="shared" ref="K70:K133" si="14">I70*D$23/(D$23^2+J70^2)</f>
        <v>8.0871016828086312E-2</v>
      </c>
      <c r="L70" s="27" t="s">
        <v>21</v>
      </c>
      <c r="M70" s="38">
        <f t="shared" ref="M70:M133" si="15">-1*I70*J70/(D$23^2+J70^2)</f>
        <v>3.4485178759222337</v>
      </c>
      <c r="N70" s="39">
        <f t="shared" ref="N70:N133" si="16">D$14+K70</f>
        <v>20.080871016828088</v>
      </c>
      <c r="O70" s="25" t="s">
        <v>21</v>
      </c>
      <c r="P70" s="27">
        <f t="shared" ref="P70:P133" si="17">D$4*G70*D$15+M70-1/(D$4*G70*D$16)</f>
        <v>-1458.6938207301332</v>
      </c>
      <c r="Q70" s="25">
        <f t="shared" si="10"/>
        <v>1458.8320342030704</v>
      </c>
      <c r="R70" s="38">
        <f t="shared" si="11"/>
        <v>-89.211296799128419</v>
      </c>
      <c r="S70" s="52"/>
      <c r="T70" s="92">
        <f t="shared" si="12"/>
        <v>2.2620835864786319</v>
      </c>
      <c r="U70" s="58">
        <f t="shared" ref="U70:U133" si="18">T70*D$4*G70*D$15</f>
        <v>1606.6477336359017</v>
      </c>
      <c r="V70" s="98">
        <f t="shared" ref="V70:V133" si="19">D$4*G70*D$9*T70</f>
        <v>173.53778925631568</v>
      </c>
      <c r="W70" s="25"/>
      <c r="X70" s="8"/>
      <c r="Y70" s="8"/>
      <c r="Z70" s="9"/>
    </row>
    <row r="71" spans="6:26">
      <c r="F71" s="33">
        <f t="shared" ref="F71:F134" si="20">F70+F$4</f>
        <v>630</v>
      </c>
      <c r="G71" s="36">
        <f t="shared" si="13"/>
        <v>630000</v>
      </c>
      <c r="H71" s="32"/>
      <c r="I71" s="87">
        <f t="shared" ref="I71:I134" si="21">(D$4*G71*D$9)^2</f>
        <v>5922.8759320300596</v>
      </c>
      <c r="J71" s="39">
        <f t="shared" ref="J71:J134" si="22">D$4*G71*D$24-1/(D$4*G71*D$25)</f>
        <v>-1695.0035218267333</v>
      </c>
      <c r="K71" s="27">
        <f t="shared" si="14"/>
        <v>8.2415637977296549E-2</v>
      </c>
      <c r="L71" s="27" t="s">
        <v>21</v>
      </c>
      <c r="M71" s="38">
        <f t="shared" si="15"/>
        <v>3.4923699156278682</v>
      </c>
      <c r="N71" s="39">
        <f t="shared" si="16"/>
        <v>20.082415637977295</v>
      </c>
      <c r="O71" s="25" t="s">
        <v>21</v>
      </c>
      <c r="P71" s="27">
        <f t="shared" si="17"/>
        <v>-1449.491534342606</v>
      </c>
      <c r="Q71" s="25">
        <f t="shared" ref="Q71:Q134" si="23">SQRT(N71^2+P71^2)</f>
        <v>1449.6306465954485</v>
      </c>
      <c r="R71" s="38">
        <f t="shared" ref="R71:R134" si="24">DEGREES(ASIN(P71/Q71))</f>
        <v>-89.206229207992621</v>
      </c>
      <c r="S71" s="52"/>
      <c r="T71" s="92">
        <f t="shared" ref="T71:T134" si="25">1000*B$17/Q71</f>
        <v>2.276441939020994</v>
      </c>
      <c r="U71" s="58">
        <f t="shared" si="18"/>
        <v>1621.994962078727</v>
      </c>
      <c r="V71" s="98">
        <f t="shared" si="19"/>
        <v>175.19547938926868</v>
      </c>
      <c r="W71" s="25"/>
      <c r="X71" s="8"/>
      <c r="Y71" s="8"/>
      <c r="Z71" s="9"/>
    </row>
    <row r="72" spans="6:26">
      <c r="F72" s="33">
        <f t="shared" si="20"/>
        <v>632</v>
      </c>
      <c r="G72" s="36">
        <f t="shared" ref="G72:G135" si="26">1000*F72</f>
        <v>632000</v>
      </c>
      <c r="H72" s="32"/>
      <c r="I72" s="87">
        <f t="shared" si="21"/>
        <v>5960.5411848706835</v>
      </c>
      <c r="J72" s="39">
        <f t="shared" si="22"/>
        <v>-1684.3700620421273</v>
      </c>
      <c r="K72" s="27">
        <f t="shared" si="14"/>
        <v>8.3989656154165232E-2</v>
      </c>
      <c r="L72" s="27" t="s">
        <v>21</v>
      </c>
      <c r="M72" s="38">
        <f t="shared" si="15"/>
        <v>3.5367415586822064</v>
      </c>
      <c r="N72" s="39">
        <f t="shared" si="16"/>
        <v>20.083989656154166</v>
      </c>
      <c r="O72" s="25" t="s">
        <v>21</v>
      </c>
      <c r="P72" s="27">
        <f t="shared" si="17"/>
        <v>-1440.3323770076618</v>
      </c>
      <c r="Q72" s="25">
        <f t="shared" si="23"/>
        <v>1440.4723957428166</v>
      </c>
      <c r="R72" s="38">
        <f t="shared" si="24"/>
        <v>-89.201119623813725</v>
      </c>
      <c r="S72" s="52"/>
      <c r="T72" s="92">
        <f t="shared" si="25"/>
        <v>2.2909151260050842</v>
      </c>
      <c r="U72" s="58">
        <f t="shared" si="18"/>
        <v>1637.4892269846796</v>
      </c>
      <c r="V72" s="98">
        <f t="shared" si="19"/>
        <v>176.86905127540069</v>
      </c>
      <c r="W72" s="25"/>
      <c r="X72" s="8"/>
      <c r="Y72" s="8"/>
      <c r="Z72" s="9"/>
    </row>
    <row r="73" spans="6:26">
      <c r="F73" s="33">
        <f t="shared" si="20"/>
        <v>634</v>
      </c>
      <c r="G73" s="36">
        <f t="shared" si="26"/>
        <v>634000</v>
      </c>
      <c r="H73" s="32"/>
      <c r="I73" s="87">
        <f t="shared" si="21"/>
        <v>5998.3258204461445</v>
      </c>
      <c r="J73" s="39">
        <f t="shared" si="22"/>
        <v>-1673.7870408818467</v>
      </c>
      <c r="K73" s="27">
        <f t="shared" si="14"/>
        <v>8.5593676798045207E-2</v>
      </c>
      <c r="L73" s="27" t="s">
        <v>21</v>
      </c>
      <c r="M73" s="38">
        <f t="shared" si="15"/>
        <v>3.5816396751499311</v>
      </c>
      <c r="N73" s="39">
        <f t="shared" si="16"/>
        <v>20.085593676798045</v>
      </c>
      <c r="O73" s="25" t="s">
        <v>21</v>
      </c>
      <c r="P73" s="27">
        <f t="shared" si="17"/>
        <v>-1431.2159287764734</v>
      </c>
      <c r="Q73" s="25">
        <f t="shared" si="23"/>
        <v>1431.3568618121942</v>
      </c>
      <c r="R73" s="38">
        <f t="shared" si="24"/>
        <v>-89.195967442340361</v>
      </c>
      <c r="S73" s="52"/>
      <c r="T73" s="92">
        <f t="shared" si="25"/>
        <v>2.305504719362562</v>
      </c>
      <c r="U73" s="58">
        <f t="shared" si="18"/>
        <v>1653.1324347352531</v>
      </c>
      <c r="V73" s="98">
        <f t="shared" si="19"/>
        <v>178.55871082744719</v>
      </c>
      <c r="W73" s="25"/>
      <c r="X73" s="8"/>
      <c r="Y73" s="8"/>
      <c r="Z73" s="9"/>
    </row>
    <row r="74" spans="6:26">
      <c r="F74" s="33">
        <f t="shared" si="20"/>
        <v>636</v>
      </c>
      <c r="G74" s="36">
        <f t="shared" si="26"/>
        <v>636000</v>
      </c>
      <c r="H74" s="32"/>
      <c r="I74" s="87">
        <f t="shared" si="21"/>
        <v>6036.2298387564397</v>
      </c>
      <c r="J74" s="39">
        <f t="shared" si="22"/>
        <v>-1663.2539825098138</v>
      </c>
      <c r="K74" s="27">
        <f t="shared" si="14"/>
        <v>8.7228319688570269E-2</v>
      </c>
      <c r="L74" s="27" t="s">
        <v>21</v>
      </c>
      <c r="M74" s="38">
        <f t="shared" si="15"/>
        <v>3.627071252741342</v>
      </c>
      <c r="N74" s="39">
        <f t="shared" si="16"/>
        <v>20.08722831968857</v>
      </c>
      <c r="O74" s="25" t="s">
        <v>21</v>
      </c>
      <c r="P74" s="27">
        <f t="shared" si="17"/>
        <v>-1422.1417747785274</v>
      </c>
      <c r="Q74" s="25">
        <f t="shared" si="23"/>
        <v>1422.283630051259</v>
      </c>
      <c r="R74" s="38">
        <f t="shared" si="24"/>
        <v>-89.190772047722135</v>
      </c>
      <c r="S74" s="52"/>
      <c r="T74" s="92">
        <f t="shared" si="25"/>
        <v>2.3202123193114921</v>
      </c>
      <c r="U74" s="58">
        <f t="shared" si="18"/>
        <v>1668.9265262808269</v>
      </c>
      <c r="V74" s="98">
        <f t="shared" si="19"/>
        <v>180.26466769201022</v>
      </c>
      <c r="W74" s="25"/>
      <c r="X74" s="8"/>
      <c r="Y74" s="8"/>
      <c r="Z74" s="9"/>
    </row>
    <row r="75" spans="6:26">
      <c r="F75" s="33">
        <f t="shared" si="20"/>
        <v>638</v>
      </c>
      <c r="G75" s="36">
        <f t="shared" si="26"/>
        <v>638000</v>
      </c>
      <c r="H75" s="32"/>
      <c r="I75" s="87">
        <f t="shared" si="21"/>
        <v>6074.253239801571</v>
      </c>
      <c r="J75" s="39">
        <f t="shared" si="22"/>
        <v>-1652.7704170565448</v>
      </c>
      <c r="K75" s="27">
        <f t="shared" si="14"/>
        <v>8.8894219341170269E-2</v>
      </c>
      <c r="L75" s="27" t="s">
        <v>21</v>
      </c>
      <c r="M75" s="38">
        <f t="shared" si="15"/>
        <v>3.6730433993605489</v>
      </c>
      <c r="N75" s="39">
        <f t="shared" si="16"/>
        <v>20.088894219341171</v>
      </c>
      <c r="O75" s="25" t="s">
        <v>21</v>
      </c>
      <c r="P75" s="27">
        <f t="shared" si="17"/>
        <v>-1413.1095051376333</v>
      </c>
      <c r="Q75" s="25">
        <f t="shared" si="23"/>
        <v>1413.2522907044172</v>
      </c>
      <c r="R75" s="38">
        <f t="shared" si="24"/>
        <v>-89.185532812219876</v>
      </c>
      <c r="S75" s="52"/>
      <c r="T75" s="92">
        <f t="shared" si="25"/>
        <v>2.3350395550076612</v>
      </c>
      <c r="U75" s="58">
        <f t="shared" si="18"/>
        <v>1684.873477930546</v>
      </c>
      <c r="V75" s="98">
        <f t="shared" si="19"/>
        <v>181.98713533487481</v>
      </c>
      <c r="W75" s="25"/>
      <c r="X75" s="8"/>
      <c r="Y75" s="8"/>
      <c r="Z75" s="9"/>
    </row>
    <row r="76" spans="6:26">
      <c r="F76" s="33">
        <f t="shared" si="20"/>
        <v>640</v>
      </c>
      <c r="G76" s="36">
        <f t="shared" si="26"/>
        <v>640000</v>
      </c>
      <c r="H76" s="32"/>
      <c r="I76" s="87">
        <f t="shared" si="21"/>
        <v>6112.3960235815375</v>
      </c>
      <c r="J76" s="39">
        <f t="shared" si="22"/>
        <v>-1642.3358805259284</v>
      </c>
      <c r="K76" s="27">
        <f t="shared" si="14"/>
        <v>9.0592025415137889E-2</v>
      </c>
      <c r="L76" s="27" t="s">
        <v>21</v>
      </c>
      <c r="M76" s="38">
        <f t="shared" si="15"/>
        <v>3.7195633457199442</v>
      </c>
      <c r="N76" s="39">
        <f t="shared" si="16"/>
        <v>20.090592025415138</v>
      </c>
      <c r="O76" s="25" t="s">
        <v>21</v>
      </c>
      <c r="P76" s="27">
        <f t="shared" si="17"/>
        <v>-1404.1187148893973</v>
      </c>
      <c r="Q76" s="25">
        <f t="shared" si="23"/>
        <v>1404.2624389303392</v>
      </c>
      <c r="R76" s="38">
        <f t="shared" si="24"/>
        <v>-89.180249095917816</v>
      </c>
      <c r="S76" s="52"/>
      <c r="T76" s="92">
        <f t="shared" si="25"/>
        <v>2.3499880852141075</v>
      </c>
      <c r="U76" s="58">
        <f t="shared" si="18"/>
        <v>1700.9753021642157</v>
      </c>
      <c r="V76" s="98">
        <f t="shared" si="19"/>
        <v>183.726331128704</v>
      </c>
      <c r="W76" s="25"/>
      <c r="X76" s="8"/>
      <c r="Y76" s="8"/>
      <c r="Z76" s="9"/>
    </row>
    <row r="77" spans="6:26">
      <c r="F77" s="33">
        <f t="shared" si="20"/>
        <v>642</v>
      </c>
      <c r="G77" s="36">
        <f t="shared" si="26"/>
        <v>642000</v>
      </c>
      <c r="H77" s="32"/>
      <c r="I77" s="87">
        <f t="shared" si="21"/>
        <v>6150.6581900963401</v>
      </c>
      <c r="J77" s="39">
        <f t="shared" si="22"/>
        <v>-1631.9499147037325</v>
      </c>
      <c r="K77" s="27">
        <f t="shared" si="14"/>
        <v>9.2322403134701941E-2</v>
      </c>
      <c r="L77" s="27" t="s">
        <v>21</v>
      </c>
      <c r="M77" s="38">
        <f t="shared" si="15"/>
        <v>3.7666384480230115</v>
      </c>
      <c r="N77" s="39">
        <f t="shared" si="16"/>
        <v>20.092322403134702</v>
      </c>
      <c r="O77" s="25" t="s">
        <v>21</v>
      </c>
      <c r="P77" s="27">
        <f t="shared" si="17"/>
        <v>-1395.1690039001164</v>
      </c>
      <c r="Q77" s="25">
        <f t="shared" si="23"/>
        <v>1395.3136747209192</v>
      </c>
      <c r="R77" s="38">
        <f t="shared" si="24"/>
        <v>-89.174920246414487</v>
      </c>
      <c r="S77" s="52"/>
      <c r="T77" s="92">
        <f t="shared" si="25"/>
        <v>2.3650595989894838</v>
      </c>
      <c r="U77" s="58">
        <f t="shared" si="18"/>
        <v>1717.2340484669644</v>
      </c>
      <c r="V77" s="98">
        <f t="shared" si="19"/>
        <v>185.48247644319255</v>
      </c>
      <c r="W77" s="25"/>
      <c r="X77" s="8"/>
      <c r="Y77" s="8"/>
      <c r="Z77" s="9"/>
    </row>
    <row r="78" spans="6:26">
      <c r="F78" s="33">
        <f t="shared" si="20"/>
        <v>644</v>
      </c>
      <c r="G78" s="36">
        <f t="shared" si="26"/>
        <v>644000</v>
      </c>
      <c r="H78" s="32"/>
      <c r="I78" s="87">
        <f t="shared" si="21"/>
        <v>6189.039739345978</v>
      </c>
      <c r="J78" s="39">
        <f t="shared" si="22"/>
        <v>-1621.6120670678301</v>
      </c>
      <c r="K78" s="27">
        <f t="shared" si="14"/>
        <v>9.4086033723575296E-2</v>
      </c>
      <c r="L78" s="27" t="s">
        <v>21</v>
      </c>
      <c r="M78" s="38">
        <f t="shared" si="15"/>
        <v>3.8142761907175124</v>
      </c>
      <c r="N78" s="39">
        <f t="shared" si="16"/>
        <v>20.094086033723574</v>
      </c>
      <c r="O78" s="25" t="s">
        <v>21</v>
      </c>
      <c r="P78" s="27">
        <f t="shared" si="17"/>
        <v>-1386.2599767870674</v>
      </c>
      <c r="Q78" s="25">
        <f t="shared" si="23"/>
        <v>1386.4056028216314</v>
      </c>
      <c r="R78" s="38">
        <f t="shared" si="24"/>
        <v>-89.169545598509657</v>
      </c>
      <c r="S78" s="52"/>
      <c r="T78" s="92">
        <f t="shared" si="25"/>
        <v>2.3802558163958625</v>
      </c>
      <c r="U78" s="58">
        <f t="shared" si="18"/>
        <v>1733.6518041874067</v>
      </c>
      <c r="V78" s="98">
        <f t="shared" si="19"/>
        <v>187.25579673775903</v>
      </c>
      <c r="W78" s="25"/>
      <c r="X78" s="8"/>
      <c r="Y78" s="8"/>
      <c r="Z78" s="9"/>
    </row>
    <row r="79" spans="6:26">
      <c r="F79" s="33">
        <f t="shared" si="20"/>
        <v>646</v>
      </c>
      <c r="G79" s="36">
        <f t="shared" si="26"/>
        <v>646000</v>
      </c>
      <c r="H79" s="32"/>
      <c r="I79" s="87">
        <f t="shared" si="21"/>
        <v>6227.540671330451</v>
      </c>
      <c r="J79" s="39">
        <f t="shared" si="22"/>
        <v>-1611.3218907000814</v>
      </c>
      <c r="K79" s="27">
        <f t="shared" si="14"/>
        <v>9.5883614853469329E-2</v>
      </c>
      <c r="L79" s="27" t="s">
        <v>21</v>
      </c>
      <c r="M79" s="38">
        <f t="shared" si="15"/>
        <v>3.8624841893212656</v>
      </c>
      <c r="N79" s="39">
        <f t="shared" si="16"/>
        <v>20.09588361485347</v>
      </c>
      <c r="O79" s="25" t="s">
        <v>21</v>
      </c>
      <c r="P79" s="27">
        <f t="shared" si="17"/>
        <v>-1377.3912428401516</v>
      </c>
      <c r="Q79" s="25">
        <f t="shared" si="23"/>
        <v>1377.5378326532448</v>
      </c>
      <c r="R79" s="38">
        <f t="shared" si="24"/>
        <v>-89.164124473880435</v>
      </c>
      <c r="S79" s="52"/>
      <c r="T79" s="92">
        <f t="shared" si="25"/>
        <v>2.3955784892266401</v>
      </c>
      <c r="U79" s="58">
        <f t="shared" si="18"/>
        <v>1750.2306954200956</v>
      </c>
      <c r="V79" s="98">
        <f t="shared" si="19"/>
        <v>189.04652165686176</v>
      </c>
      <c r="W79" s="25"/>
      <c r="X79" s="8"/>
      <c r="Y79" s="8"/>
      <c r="Z79" s="9"/>
    </row>
    <row r="80" spans="6:26">
      <c r="F80" s="33">
        <f t="shared" si="20"/>
        <v>648</v>
      </c>
      <c r="G80" s="36">
        <f t="shared" si="26"/>
        <v>648000</v>
      </c>
      <c r="H80" s="32"/>
      <c r="I80" s="87">
        <f t="shared" si="21"/>
        <v>6266.1609860497601</v>
      </c>
      <c r="J80" s="39">
        <f t="shared" si="22"/>
        <v>-1601.0789441998559</v>
      </c>
      <c r="K80" s="27">
        <f t="shared" si="14"/>
        <v>9.7715861107082913E-2</v>
      </c>
      <c r="L80" s="27" t="s">
        <v>21</v>
      </c>
      <c r="M80" s="38">
        <f t="shared" si="15"/>
        <v>3.9112701933227014</v>
      </c>
      <c r="N80" s="39">
        <f t="shared" si="16"/>
        <v>20.097715861107083</v>
      </c>
      <c r="O80" s="25" t="s">
        <v>21</v>
      </c>
      <c r="P80" s="27">
        <f t="shared" si="17"/>
        <v>-1368.5624159448607</v>
      </c>
      <c r="Q80" s="25">
        <f t="shared" si="23"/>
        <v>1368.7099782348589</v>
      </c>
      <c r="R80" s="38">
        <f t="shared" si="24"/>
        <v>-89.158656180751095</v>
      </c>
      <c r="S80" s="52"/>
      <c r="T80" s="92">
        <f t="shared" si="25"/>
        <v>2.4110294017552256</v>
      </c>
      <c r="U80" s="58">
        <f t="shared" si="18"/>
        <v>1766.9728879130882</v>
      </c>
      <c r="V80" s="98">
        <f t="shared" si="19"/>
        <v>190.85488512802704</v>
      </c>
      <c r="W80" s="25"/>
      <c r="X80" s="8"/>
      <c r="Y80" s="8"/>
      <c r="Z80" s="9"/>
    </row>
    <row r="81" spans="6:26">
      <c r="F81" s="33">
        <f t="shared" si="20"/>
        <v>650</v>
      </c>
      <c r="G81" s="36">
        <f t="shared" si="26"/>
        <v>650000</v>
      </c>
      <c r="H81" s="32"/>
      <c r="I81" s="87">
        <f t="shared" si="21"/>
        <v>6304.9006835039054</v>
      </c>
      <c r="J81" s="39">
        <f t="shared" si="22"/>
        <v>-1590.8827915991451</v>
      </c>
      <c r="K81" s="27">
        <f t="shared" si="14"/>
        <v>9.9583504456097899E-2</v>
      </c>
      <c r="L81" s="27" t="s">
        <v>21</v>
      </c>
      <c r="M81" s="38">
        <f t="shared" si="15"/>
        <v>3.9606420891585734</v>
      </c>
      <c r="N81" s="39">
        <f t="shared" si="16"/>
        <v>20.099583504456099</v>
      </c>
      <c r="O81" s="25" t="s">
        <v>21</v>
      </c>
      <c r="P81" s="27">
        <f t="shared" si="17"/>
        <v>-1359.77311450654</v>
      </c>
      <c r="Q81" s="25">
        <f t="shared" si="23"/>
        <v>1359.9216581082412</v>
      </c>
      <c r="R81" s="38">
        <f t="shared" si="24"/>
        <v>-89.153140013549958</v>
      </c>
      <c r="S81" s="52"/>
      <c r="T81" s="92">
        <f t="shared" si="25"/>
        <v>2.4266103715051952</v>
      </c>
      <c r="U81" s="58">
        <f t="shared" si="18"/>
        <v>1783.880588001452</v>
      </c>
      <c r="V81" s="98">
        <f t="shared" si="19"/>
        <v>192.68112546267923</v>
      </c>
      <c r="W81" s="25"/>
      <c r="X81" s="8"/>
      <c r="Y81" s="8"/>
      <c r="Z81" s="9"/>
    </row>
    <row r="82" spans="6:26">
      <c r="F82" s="33">
        <f t="shared" si="20"/>
        <v>652</v>
      </c>
      <c r="G82" s="36">
        <f t="shared" si="26"/>
        <v>652000</v>
      </c>
      <c r="H82" s="32"/>
      <c r="I82" s="87">
        <f t="shared" si="21"/>
        <v>6343.7597636928858</v>
      </c>
      <c r="J82" s="39">
        <f t="shared" si="22"/>
        <v>-1580.7330022792428</v>
      </c>
      <c r="K82" s="27">
        <f t="shared" si="14"/>
        <v>0.10148729475473255</v>
      </c>
      <c r="L82" s="27" t="s">
        <v>21</v>
      </c>
      <c r="M82" s="38">
        <f t="shared" si="15"/>
        <v>4.010607903271171</v>
      </c>
      <c r="N82" s="39">
        <f t="shared" si="16"/>
        <v>20.101487294754733</v>
      </c>
      <c r="O82" s="25" t="s">
        <v>21</v>
      </c>
      <c r="P82" s="27">
        <f t="shared" si="17"/>
        <v>-1351.0229613759047</v>
      </c>
      <c r="Q82" s="25">
        <f t="shared" si="23"/>
        <v>1351.1724952634213</v>
      </c>
      <c r="R82" s="38">
        <f t="shared" si="24"/>
        <v>-89.147575252551377</v>
      </c>
      <c r="S82" s="52"/>
      <c r="T82" s="92">
        <f t="shared" si="25"/>
        <v>2.4423232500426528</v>
      </c>
      <c r="U82" s="58">
        <f t="shared" si="18"/>
        <v>1800.956043567596</v>
      </c>
      <c r="V82" s="98">
        <f t="shared" si="19"/>
        <v>194.52548545986866</v>
      </c>
      <c r="W82" s="25"/>
      <c r="X82" s="8"/>
      <c r="Y82" s="8"/>
      <c r="Z82" s="9"/>
    </row>
    <row r="83" spans="6:26">
      <c r="F83" s="33">
        <f t="shared" si="20"/>
        <v>654</v>
      </c>
      <c r="G83" s="36">
        <f t="shared" si="26"/>
        <v>654000</v>
      </c>
      <c r="H83" s="32"/>
      <c r="I83" s="87">
        <f t="shared" si="21"/>
        <v>6382.7382266167015</v>
      </c>
      <c r="J83" s="39">
        <f t="shared" si="22"/>
        <v>-1570.629150888949</v>
      </c>
      <c r="K83" s="27">
        <f t="shared" si="14"/>
        <v>0.10342800024942891</v>
      </c>
      <c r="L83" s="27" t="s">
        <v>21</v>
      </c>
      <c r="M83" s="38">
        <f t="shared" si="15"/>
        <v>4.0611758052475633</v>
      </c>
      <c r="N83" s="39">
        <f t="shared" si="16"/>
        <v>20.10342800024943</v>
      </c>
      <c r="O83" s="25" t="s">
        <v>21</v>
      </c>
      <c r="P83" s="27">
        <f t="shared" si="17"/>
        <v>-1342.3115837757912</v>
      </c>
      <c r="Q83" s="25">
        <f t="shared" si="23"/>
        <v>1342.4621170655187</v>
      </c>
      <c r="R83" s="38">
        <f t="shared" si="24"/>
        <v>-89.141961163515859</v>
      </c>
      <c r="S83" s="52"/>
      <c r="T83" s="92">
        <f t="shared" si="25"/>
        <v>2.4581699237915582</v>
      </c>
      <c r="U83" s="58">
        <f t="shared" si="18"/>
        <v>1818.2015450293491</v>
      </c>
      <c r="V83" s="98">
        <f t="shared" si="19"/>
        <v>196.38821251299592</v>
      </c>
      <c r="W83" s="25"/>
      <c r="X83" s="8"/>
      <c r="Y83" s="8"/>
      <c r="Z83" s="9"/>
    </row>
    <row r="84" spans="6:26">
      <c r="F84" s="33">
        <f t="shared" si="20"/>
        <v>656</v>
      </c>
      <c r="G84" s="36">
        <f t="shared" si="26"/>
        <v>656000</v>
      </c>
      <c r="H84" s="32"/>
      <c r="I84" s="87">
        <f t="shared" si="21"/>
        <v>6421.8360722753523</v>
      </c>
      <c r="J84" s="39">
        <f t="shared" si="22"/>
        <v>-1560.5708172642717</v>
      </c>
      <c r="K84" s="27">
        <f t="shared" si="14"/>
        <v>0.10540640810527312</v>
      </c>
      <c r="L84" s="27" t="s">
        <v>21</v>
      </c>
      <c r="M84" s="38">
        <f t="shared" si="15"/>
        <v>4.1123541110434347</v>
      </c>
      <c r="N84" s="39">
        <f t="shared" si="16"/>
        <v>20.105406408105274</v>
      </c>
      <c r="O84" s="25" t="s">
        <v>21</v>
      </c>
      <c r="P84" s="27">
        <f t="shared" si="17"/>
        <v>-1333.6386132290988</v>
      </c>
      <c r="Q84" s="25">
        <f t="shared" si="23"/>
        <v>1333.7901551827667</v>
      </c>
      <c r="R84" s="38">
        <f t="shared" si="24"/>
        <v>-89.136296997309572</v>
      </c>
      <c r="S84" s="52"/>
      <c r="T84" s="92">
        <f t="shared" si="25"/>
        <v>2.4741523148728048</v>
      </c>
      <c r="U84" s="58">
        <f t="shared" si="18"/>
        <v>1835.6194263567168</v>
      </c>
      <c r="V84" s="98">
        <f t="shared" si="19"/>
        <v>198.2695587196344</v>
      </c>
      <c r="W84" s="25"/>
      <c r="X84" s="8"/>
      <c r="Y84" s="8"/>
      <c r="Z84" s="9"/>
    </row>
    <row r="85" spans="6:26">
      <c r="F85" s="33">
        <f t="shared" si="20"/>
        <v>658</v>
      </c>
      <c r="G85" s="36">
        <f t="shared" si="26"/>
        <v>658000</v>
      </c>
      <c r="H85" s="32"/>
      <c r="I85" s="87">
        <f t="shared" si="21"/>
        <v>6461.0533006688393</v>
      </c>
      <c r="J85" s="39">
        <f t="shared" si="22"/>
        <v>-1550.5575863495988</v>
      </c>
      <c r="K85" s="27">
        <f t="shared" si="14"/>
        <v>0.10742332494977153</v>
      </c>
      <c r="L85" s="27" t="s">
        <v>21</v>
      </c>
      <c r="M85" s="38">
        <f t="shared" si="15"/>
        <v>4.1641512862941585</v>
      </c>
      <c r="N85" s="39">
        <f t="shared" si="16"/>
        <v>20.107423324949771</v>
      </c>
      <c r="O85" s="25" t="s">
        <v>21</v>
      </c>
      <c r="P85" s="27">
        <f t="shared" si="17"/>
        <v>-1325.0036854879081</v>
      </c>
      <c r="Q85" s="25">
        <f t="shared" si="23"/>
        <v>1325.1562455157157</v>
      </c>
      <c r="R85" s="38">
        <f t="shared" si="24"/>
        <v>-89.130581989518646</v>
      </c>
      <c r="S85" s="52"/>
      <c r="T85" s="92">
        <f t="shared" si="25"/>
        <v>2.4902723819678543</v>
      </c>
      <c r="U85" s="58">
        <f t="shared" si="18"/>
        <v>1853.2120661183053</v>
      </c>
      <c r="V85" s="98">
        <f t="shared" si="19"/>
        <v>200.16978099455702</v>
      </c>
      <c r="W85" s="25"/>
      <c r="X85" s="8"/>
      <c r="Y85" s="8"/>
      <c r="Z85" s="9"/>
    </row>
    <row r="86" spans="6:26">
      <c r="F86" s="33">
        <f t="shared" si="20"/>
        <v>660</v>
      </c>
      <c r="G86" s="36">
        <f t="shared" si="26"/>
        <v>660000</v>
      </c>
      <c r="H86" s="32"/>
      <c r="I86" s="87">
        <f t="shared" si="21"/>
        <v>6500.3899117971623</v>
      </c>
      <c r="J86" s="39">
        <f t="shared" si="22"/>
        <v>-1540.5890481202932</v>
      </c>
      <c r="K86" s="27">
        <f t="shared" si="14"/>
        <v>0.10947957743463545</v>
      </c>
      <c r="L86" s="27" t="s">
        <v>21</v>
      </c>
      <c r="M86" s="38">
        <f t="shared" si="15"/>
        <v>4.2165759497159243</v>
      </c>
      <c r="N86" s="39">
        <f t="shared" si="16"/>
        <v>20.109479577434634</v>
      </c>
      <c r="O86" s="25" t="s">
        <v>21</v>
      </c>
      <c r="P86" s="27">
        <f t="shared" si="17"/>
        <v>-1316.4064404637304</v>
      </c>
      <c r="Q86" s="25">
        <f t="shared" si="23"/>
        <v>1316.5600281275686</v>
      </c>
      <c r="R86" s="38">
        <f t="shared" si="24"/>
        <v>-89.124815360046554</v>
      </c>
      <c r="S86" s="52"/>
      <c r="T86" s="92">
        <f t="shared" si="25"/>
        <v>2.5065321212078038</v>
      </c>
      <c r="U86" s="58">
        <f t="shared" si="18"/>
        <v>1870.9818885584509</v>
      </c>
      <c r="V86" s="98">
        <f t="shared" si="19"/>
        <v>202.08914118607922</v>
      </c>
      <c r="W86" s="25"/>
      <c r="X86" s="8"/>
      <c r="Y86" s="8"/>
      <c r="Z86" s="9"/>
    </row>
    <row r="87" spans="6:26">
      <c r="F87" s="33">
        <f t="shared" si="20"/>
        <v>662</v>
      </c>
      <c r="G87" s="36">
        <f t="shared" si="26"/>
        <v>662000</v>
      </c>
      <c r="H87" s="32"/>
      <c r="I87" s="87">
        <f t="shared" si="21"/>
        <v>6539.8459056603206</v>
      </c>
      <c r="J87" s="39">
        <f t="shared" si="22"/>
        <v>-1530.6647975066994</v>
      </c>
      <c r="K87" s="27">
        <f t="shared" si="14"/>
        <v>0.11157601281624949</v>
      </c>
      <c r="L87" s="27" t="s">
        <v>21</v>
      </c>
      <c r="M87" s="38">
        <f t="shared" si="15"/>
        <v>4.2696368765997352</v>
      </c>
      <c r="N87" s="39">
        <f t="shared" si="16"/>
        <v>20.111576012816251</v>
      </c>
      <c r="O87" s="25" t="s">
        <v>21</v>
      </c>
      <c r="P87" s="27">
        <f t="shared" si="17"/>
        <v>-1307.8465221588713</v>
      </c>
      <c r="Q87" s="25">
        <f t="shared" si="23"/>
        <v>1308.0011471756338</v>
      </c>
      <c r="R87" s="38">
        <f t="shared" si="24"/>
        <v>-89.118996312701867</v>
      </c>
      <c r="S87" s="52"/>
      <c r="T87" s="92">
        <f t="shared" si="25"/>
        <v>2.5229335670887507</v>
      </c>
      <c r="U87" s="58">
        <f t="shared" si="18"/>
        <v>1888.9313647060999</v>
      </c>
      <c r="V87" s="98">
        <f t="shared" si="19"/>
        <v>204.02790619583206</v>
      </c>
      <c r="W87" s="25"/>
      <c r="X87" s="8"/>
      <c r="Y87" s="8"/>
      <c r="Z87" s="9"/>
    </row>
    <row r="88" spans="6:26">
      <c r="F88" s="33">
        <f t="shared" si="20"/>
        <v>664</v>
      </c>
      <c r="G88" s="36">
        <f t="shared" si="26"/>
        <v>664000</v>
      </c>
      <c r="H88" s="32"/>
      <c r="I88" s="87">
        <f t="shared" si="21"/>
        <v>6579.421282258314</v>
      </c>
      <c r="J88" s="39">
        <f t="shared" si="22"/>
        <v>-1520.7844343195191</v>
      </c>
      <c r="K88" s="27">
        <f t="shared" si="14"/>
        <v>0.11371349955553126</v>
      </c>
      <c r="L88" s="27" t="s">
        <v>21</v>
      </c>
      <c r="M88" s="38">
        <f t="shared" si="15"/>
        <v>4.3233430024012875</v>
      </c>
      <c r="N88" s="39">
        <f t="shared" si="16"/>
        <v>20.11371349955553</v>
      </c>
      <c r="O88" s="25" t="s">
        <v>21</v>
      </c>
      <c r="P88" s="27">
        <f t="shared" si="17"/>
        <v>-1299.3235785988734</v>
      </c>
      <c r="Q88" s="25">
        <f t="shared" si="23"/>
        <v>1299.479250843862</v>
      </c>
      <c r="R88" s="38">
        <f t="shared" si="24"/>
        <v>-89.113124034772213</v>
      </c>
      <c r="S88" s="52"/>
      <c r="T88" s="92">
        <f t="shared" si="25"/>
        <v>2.5394787934143852</v>
      </c>
      <c r="U88" s="58">
        <f t="shared" si="18"/>
        <v>1907.063013516565</v>
      </c>
      <c r="V88" s="98">
        <f t="shared" si="19"/>
        <v>205.98634810208571</v>
      </c>
      <c r="W88" s="25"/>
      <c r="X88" s="8"/>
      <c r="Y88" s="8"/>
      <c r="Z88" s="9"/>
    </row>
    <row r="89" spans="6:26">
      <c r="F89" s="33">
        <f t="shared" si="20"/>
        <v>666</v>
      </c>
      <c r="G89" s="36">
        <f t="shared" si="26"/>
        <v>666000</v>
      </c>
      <c r="H89" s="32"/>
      <c r="I89" s="87">
        <f t="shared" si="21"/>
        <v>6619.1160415911436</v>
      </c>
      <c r="J89" s="39">
        <f t="shared" si="22"/>
        <v>-1510.9475631765317</v>
      </c>
      <c r="K89" s="27">
        <f t="shared" si="14"/>
        <v>0.11589292793791835</v>
      </c>
      <c r="L89" s="27" t="s">
        <v>21</v>
      </c>
      <c r="M89" s="38">
        <f t="shared" si="15"/>
        <v>4.3777034264297781</v>
      </c>
      <c r="N89" s="39">
        <f t="shared" si="16"/>
        <v>20.115892927937917</v>
      </c>
      <c r="O89" s="25" t="s">
        <v>21</v>
      </c>
      <c r="P89" s="27">
        <f t="shared" si="17"/>
        <v>-1290.8372617660157</v>
      </c>
      <c r="Q89" s="25">
        <f t="shared" si="23"/>
        <v>1290.9939912764403</v>
      </c>
      <c r="R89" s="38">
        <f t="shared" si="24"/>
        <v>-89.10719769658418</v>
      </c>
      <c r="S89" s="52"/>
      <c r="T89" s="92">
        <f t="shared" si="25"/>
        <v>2.5561699142667593</v>
      </c>
      <c r="U89" s="58">
        <f t="shared" si="18"/>
        <v>1925.3794030472916</v>
      </c>
      <c r="V89" s="98">
        <f t="shared" si="19"/>
        <v>207.96474428674691</v>
      </c>
      <c r="W89" s="25"/>
      <c r="X89" s="8"/>
      <c r="Y89" s="8"/>
      <c r="Z89" s="9"/>
    </row>
    <row r="90" spans="6:26">
      <c r="F90" s="33">
        <f t="shared" si="20"/>
        <v>668</v>
      </c>
      <c r="G90" s="36">
        <f t="shared" si="26"/>
        <v>668000</v>
      </c>
      <c r="H90" s="32"/>
      <c r="I90" s="87">
        <f t="shared" si="21"/>
        <v>6658.9301836588083</v>
      </c>
      <c r="J90" s="39">
        <f t="shared" si="22"/>
        <v>-1501.1537934306343</v>
      </c>
      <c r="K90" s="27">
        <f t="shared" si="14"/>
        <v>0.11811521071424938</v>
      </c>
      <c r="L90" s="27" t="s">
        <v>21</v>
      </c>
      <c r="M90" s="38">
        <f t="shared" si="15"/>
        <v>4.4327274156388548</v>
      </c>
      <c r="N90" s="39">
        <f t="shared" si="16"/>
        <v>20.118115210714251</v>
      </c>
      <c r="O90" s="25" t="s">
        <v>21</v>
      </c>
      <c r="P90" s="27">
        <f t="shared" si="17"/>
        <v>-1282.3872275338358</v>
      </c>
      <c r="Q90" s="25">
        <f t="shared" si="23"/>
        <v>1282.5450245124143</v>
      </c>
      <c r="R90" s="38">
        <f t="shared" si="24"/>
        <v>-89.101216451043086</v>
      </c>
      <c r="S90" s="52"/>
      <c r="T90" s="92">
        <f t="shared" si="25"/>
        <v>2.5730090850062455</v>
      </c>
      <c r="U90" s="58">
        <f t="shared" si="18"/>
        <v>1943.8831516688563</v>
      </c>
      <c r="V90" s="98">
        <f t="shared" si="19"/>
        <v>209.9633775661616</v>
      </c>
      <c r="W90" s="25"/>
      <c r="X90" s="8"/>
      <c r="Y90" s="8"/>
      <c r="Z90" s="9"/>
    </row>
    <row r="91" spans="6:26">
      <c r="F91" s="33">
        <f t="shared" si="20"/>
        <v>670</v>
      </c>
      <c r="G91" s="36">
        <f t="shared" si="26"/>
        <v>670000</v>
      </c>
      <c r="H91" s="32"/>
      <c r="I91" s="87">
        <f t="shared" si="21"/>
        <v>6698.8637084613083</v>
      </c>
      <c r="J91" s="39">
        <f t="shared" si="22"/>
        <v>-1491.402739099166</v>
      </c>
      <c r="K91" s="27">
        <f t="shared" si="14"/>
        <v>0.12038128376334085</v>
      </c>
      <c r="L91" s="27" t="s">
        <v>21</v>
      </c>
      <c r="M91" s="38">
        <f t="shared" si="15"/>
        <v>4.4884244085230121</v>
      </c>
      <c r="N91" s="39">
        <f t="shared" si="16"/>
        <v>20.12038128376334</v>
      </c>
      <c r="O91" s="25" t="s">
        <v>21</v>
      </c>
      <c r="P91" s="27">
        <f t="shared" si="17"/>
        <v>-1273.9731356026509</v>
      </c>
      <c r="Q91" s="25">
        <f t="shared" si="23"/>
        <v>1274.1320104213121</v>
      </c>
      <c r="R91" s="38">
        <f t="shared" si="24"/>
        <v>-89.095179433168937</v>
      </c>
      <c r="S91" s="52"/>
      <c r="T91" s="92">
        <f t="shared" si="25"/>
        <v>2.5899985033017123</v>
      </c>
      <c r="U91" s="58">
        <f t="shared" si="18"/>
        <v>1962.5769293124299</v>
      </c>
      <c r="V91" s="98">
        <f t="shared" si="19"/>
        <v>211.98253632585656</v>
      </c>
      <c r="W91" s="25"/>
      <c r="X91" s="8"/>
      <c r="Y91" s="8"/>
      <c r="Z91" s="9"/>
    </row>
    <row r="92" spans="6:26">
      <c r="F92" s="33">
        <f t="shared" si="20"/>
        <v>672</v>
      </c>
      <c r="G92" s="36">
        <f t="shared" si="26"/>
        <v>672000</v>
      </c>
      <c r="H92" s="32"/>
      <c r="I92" s="87">
        <f t="shared" si="21"/>
        <v>6738.9166159986444</v>
      </c>
      <c r="J92" s="39">
        <f t="shared" si="22"/>
        <v>-1481.6940187944974</v>
      </c>
      <c r="K92" s="27">
        <f t="shared" si="14"/>
        <v>0.12269210677709341</v>
      </c>
      <c r="L92" s="27" t="s">
        <v>21</v>
      </c>
      <c r="M92" s="38">
        <f t="shared" si="15"/>
        <v>4.5448040191228785</v>
      </c>
      <c r="N92" s="39">
        <f t="shared" si="16"/>
        <v>20.122692106777095</v>
      </c>
      <c r="O92" s="25" t="s">
        <v>21</v>
      </c>
      <c r="P92" s="27">
        <f t="shared" si="17"/>
        <v>-1265.5946494360587</v>
      </c>
      <c r="Q92" s="25">
        <f t="shared" si="23"/>
        <v>1265.7546126397503</v>
      </c>
      <c r="R92" s="38">
        <f t="shared" si="24"/>
        <v>-89.089085759613226</v>
      </c>
      <c r="S92" s="52"/>
      <c r="T92" s="92">
        <f t="shared" si="25"/>
        <v>2.6071404101919882</v>
      </c>
      <c r="U92" s="58">
        <f t="shared" si="18"/>
        <v>1981.4634587550049</v>
      </c>
      <c r="V92" s="98">
        <f t="shared" si="19"/>
        <v>214.02251465935942</v>
      </c>
      <c r="W92" s="25"/>
      <c r="X92" s="8"/>
      <c r="Y92" s="8"/>
      <c r="Z92" s="9"/>
    </row>
    <row r="93" spans="6:26">
      <c r="F93" s="33">
        <f t="shared" si="20"/>
        <v>674</v>
      </c>
      <c r="G93" s="36">
        <f t="shared" si="26"/>
        <v>674000</v>
      </c>
      <c r="H93" s="32"/>
      <c r="I93" s="87">
        <f t="shared" si="21"/>
        <v>6779.0889062708166</v>
      </c>
      <c r="J93" s="39">
        <f t="shared" si="22"/>
        <v>-1472.0272556558568</v>
      </c>
      <c r="K93" s="27">
        <f t="shared" si="14"/>
        <v>0.12504866396899894</v>
      </c>
      <c r="L93" s="27" t="s">
        <v>21</v>
      </c>
      <c r="M93" s="38">
        <f t="shared" si="15"/>
        <v>4.6018760411429236</v>
      </c>
      <c r="N93" s="39">
        <f t="shared" si="16"/>
        <v>20.125048663969</v>
      </c>
      <c r="O93" s="25" t="s">
        <v>21</v>
      </c>
      <c r="P93" s="27">
        <f t="shared" si="17"/>
        <v>-1257.2514361983749</v>
      </c>
      <c r="Q93" s="25">
        <f t="shared" si="23"/>
        <v>1257.4124985089832</v>
      </c>
      <c r="R93" s="38">
        <f t="shared" si="24"/>
        <v>-89.082934528148954</v>
      </c>
      <c r="S93" s="52"/>
      <c r="T93" s="92">
        <f t="shared" si="25"/>
        <v>2.6244370911797681</v>
      </c>
      <c r="U93" s="58">
        <f t="shared" si="18"/>
        <v>2000.5455169437537</v>
      </c>
      <c r="V93" s="98">
        <f t="shared" si="19"/>
        <v>216.08361251124629</v>
      </c>
      <c r="W93" s="25"/>
      <c r="X93" s="8"/>
      <c r="Y93" s="8"/>
      <c r="Z93" s="9"/>
    </row>
    <row r="94" spans="6:26">
      <c r="F94" s="33">
        <f t="shared" si="20"/>
        <v>676</v>
      </c>
      <c r="G94" s="36">
        <f t="shared" si="26"/>
        <v>676000</v>
      </c>
      <c r="H94" s="32"/>
      <c r="I94" s="87">
        <f t="shared" si="21"/>
        <v>6819.380579277823</v>
      </c>
      <c r="J94" s="39">
        <f t="shared" si="22"/>
        <v>-1462.4020772823617</v>
      </c>
      <c r="K94" s="27">
        <f t="shared" si="14"/>
        <v>0.127451964806958</v>
      </c>
      <c r="L94" s="27" t="s">
        <v>21</v>
      </c>
      <c r="M94" s="38">
        <f t="shared" si="15"/>
        <v>4.6596504521853461</v>
      </c>
      <c r="N94" s="39">
        <f t="shared" si="16"/>
        <v>20.127451964806959</v>
      </c>
      <c r="O94" s="25" t="s">
        <v>21</v>
      </c>
      <c r="P94" s="27">
        <f t="shared" si="17"/>
        <v>-1248.9431666930009</v>
      </c>
      <c r="Q94" s="25">
        <f t="shared" si="23"/>
        <v>1249.1053390133823</v>
      </c>
      <c r="R94" s="38">
        <f t="shared" si="24"/>
        <v>-89.076724817162756</v>
      </c>
      <c r="S94" s="52"/>
      <c r="T94" s="92">
        <f t="shared" si="25"/>
        <v>2.6418908773590997</v>
      </c>
      <c r="U94" s="58">
        <f t="shared" si="18"/>
        <v>2019.8259363609127</v>
      </c>
      <c r="V94" s="98">
        <f t="shared" si="19"/>
        <v>218.16613582456552</v>
      </c>
      <c r="W94" s="25"/>
      <c r="X94" s="8"/>
      <c r="Y94" s="8"/>
      <c r="Z94" s="9"/>
    </row>
    <row r="95" spans="6:26">
      <c r="F95" s="33">
        <f t="shared" si="20"/>
        <v>678</v>
      </c>
      <c r="G95" s="36">
        <f t="shared" si="26"/>
        <v>678000</v>
      </c>
      <c r="H95" s="32"/>
      <c r="I95" s="87">
        <f t="shared" si="21"/>
        <v>6859.7916350196656</v>
      </c>
      <c r="J95" s="39">
        <f t="shared" si="22"/>
        <v>-1452.8181156672417</v>
      </c>
      <c r="K95" s="27">
        <f t="shared" si="14"/>
        <v>0.12990304477135406</v>
      </c>
      <c r="L95" s="27" t="s">
        <v>21</v>
      </c>
      <c r="M95" s="38">
        <f t="shared" si="15"/>
        <v>4.7181374181038986</v>
      </c>
      <c r="N95" s="39">
        <f t="shared" si="16"/>
        <v>20.129903044771353</v>
      </c>
      <c r="O95" s="25" t="s">
        <v>21</v>
      </c>
      <c r="P95" s="27">
        <f t="shared" si="17"/>
        <v>-1240.6695153016813</v>
      </c>
      <c r="Q95" s="25">
        <f t="shared" si="23"/>
        <v>1240.8328087198131</v>
      </c>
      <c r="R95" s="38">
        <f t="shared" si="24"/>
        <v>-89.070455685111398</v>
      </c>
      <c r="S95" s="52"/>
      <c r="T95" s="92">
        <f t="shared" si="25"/>
        <v>2.6595041465777025</v>
      </c>
      <c r="U95" s="58">
        <f t="shared" si="18"/>
        <v>2039.3076064306715</v>
      </c>
      <c r="V95" s="98">
        <f t="shared" si="19"/>
        <v>220.27039669279955</v>
      </c>
      <c r="W95" s="25"/>
      <c r="X95" s="8"/>
      <c r="Y95" s="8"/>
      <c r="Z95" s="9"/>
    </row>
    <row r="96" spans="6:26">
      <c r="F96" s="33">
        <f t="shared" si="20"/>
        <v>680</v>
      </c>
      <c r="G96" s="36">
        <f t="shared" si="26"/>
        <v>680000</v>
      </c>
      <c r="H96" s="32"/>
      <c r="I96" s="87">
        <f t="shared" si="21"/>
        <v>6900.3220734963443</v>
      </c>
      <c r="J96" s="39">
        <f t="shared" si="22"/>
        <v>-1443.2750071332161</v>
      </c>
      <c r="K96" s="27">
        <f t="shared" si="14"/>
        <v>0.1324029661393771</v>
      </c>
      <c r="L96" s="27" t="s">
        <v>21</v>
      </c>
      <c r="M96" s="38">
        <f t="shared" si="15"/>
        <v>4.7773472974817119</v>
      </c>
      <c r="N96" s="39">
        <f t="shared" si="16"/>
        <v>20.132402966139377</v>
      </c>
      <c r="O96" s="25" t="s">
        <v>21</v>
      </c>
      <c r="P96" s="27">
        <f t="shared" si="17"/>
        <v>-1232.4301599246364</v>
      </c>
      <c r="Q96" s="25">
        <f t="shared" si="23"/>
        <v>1232.5945857178897</v>
      </c>
      <c r="R96" s="38">
        <f t="shared" si="24"/>
        <v>-89.064126169973505</v>
      </c>
      <c r="S96" s="52"/>
      <c r="T96" s="92">
        <f t="shared" si="25"/>
        <v>2.6772793246353657</v>
      </c>
      <c r="U96" s="58">
        <f t="shared" si="18"/>
        <v>2058.9934749695885</v>
      </c>
      <c r="V96" s="98">
        <f t="shared" si="19"/>
        <v>222.39671351652737</v>
      </c>
      <c r="W96" s="25"/>
      <c r="X96" s="8"/>
      <c r="Y96" s="8"/>
      <c r="Z96" s="9"/>
    </row>
    <row r="97" spans="6:26">
      <c r="F97" s="33">
        <f t="shared" si="20"/>
        <v>682</v>
      </c>
      <c r="G97" s="36">
        <f t="shared" si="26"/>
        <v>682000</v>
      </c>
      <c r="H97" s="32"/>
      <c r="I97" s="87">
        <f t="shared" si="21"/>
        <v>6940.9718947078582</v>
      </c>
      <c r="J97" s="39">
        <f t="shared" si="22"/>
        <v>-1433.7723922690143</v>
      </c>
      <c r="K97" s="27">
        <f t="shared" si="14"/>
        <v>0.13495281879662707</v>
      </c>
      <c r="L97" s="27" t="s">
        <v>21</v>
      </c>
      <c r="M97" s="38">
        <f t="shared" si="15"/>
        <v>4.837290646237169</v>
      </c>
      <c r="N97" s="39">
        <f t="shared" si="16"/>
        <v>20.134952818796627</v>
      </c>
      <c r="O97" s="25" t="s">
        <v>21</v>
      </c>
      <c r="P97" s="27">
        <f t="shared" si="17"/>
        <v>-1224.2247819215399</v>
      </c>
      <c r="Q97" s="25">
        <f t="shared" si="23"/>
        <v>1224.3903515610768</v>
      </c>
      <c r="R97" s="38">
        <f t="shared" si="24"/>
        <v>-89.057735288679908</v>
      </c>
      <c r="S97" s="52"/>
      <c r="T97" s="92">
        <f t="shared" si="25"/>
        <v>2.6952188865197737</v>
      </c>
      <c r="U97" s="58">
        <f t="shared" si="18"/>
        <v>2078.886549682139</v>
      </c>
      <c r="V97" s="98">
        <f t="shared" si="19"/>
        <v>224.54541116496216</v>
      </c>
      <c r="W97" s="25"/>
      <c r="X97" s="8"/>
      <c r="Y97" s="8"/>
      <c r="Z97" s="9"/>
    </row>
    <row r="98" spans="6:26">
      <c r="F98" s="33">
        <f t="shared" si="20"/>
        <v>684</v>
      </c>
      <c r="G98" s="36">
        <f t="shared" si="26"/>
        <v>684000</v>
      </c>
      <c r="H98" s="32"/>
      <c r="I98" s="87">
        <f t="shared" si="21"/>
        <v>6981.7410986542072</v>
      </c>
      <c r="J98" s="39">
        <f t="shared" si="22"/>
        <v>-1424.309915867007</v>
      </c>
      <c r="K98" s="27">
        <f t="shared" si="14"/>
        <v>0.13755372107707864</v>
      </c>
      <c r="L98" s="27" t="s">
        <v>21</v>
      </c>
      <c r="M98" s="38">
        <f t="shared" si="15"/>
        <v>4.897978222362191</v>
      </c>
      <c r="N98" s="39">
        <f t="shared" si="16"/>
        <v>20.137553721077079</v>
      </c>
      <c r="O98" s="25" t="s">
        <v>21</v>
      </c>
      <c r="P98" s="27">
        <f t="shared" si="17"/>
        <v>-1216.0530660533182</v>
      </c>
      <c r="Q98" s="25">
        <f t="shared" si="23"/>
        <v>1216.2197912086224</v>
      </c>
      <c r="R98" s="38">
        <f t="shared" si="24"/>
        <v>-89.051282036513882</v>
      </c>
      <c r="S98" s="52"/>
      <c r="T98" s="92">
        <f t="shared" si="25"/>
        <v>2.7133253576811263</v>
      </c>
      <c r="U98" s="58">
        <f t="shared" si="18"/>
        <v>2098.9898997030386</v>
      </c>
      <c r="V98" s="98">
        <f t="shared" si="19"/>
        <v>226.71682114254196</v>
      </c>
      <c r="W98" s="25"/>
      <c r="X98" s="8"/>
      <c r="Y98" s="8"/>
      <c r="Z98" s="9"/>
    </row>
    <row r="99" spans="6:26">
      <c r="F99" s="33">
        <f t="shared" si="20"/>
        <v>686</v>
      </c>
      <c r="G99" s="36">
        <f t="shared" si="26"/>
        <v>686000</v>
      </c>
      <c r="H99" s="32"/>
      <c r="I99" s="87">
        <f t="shared" si="21"/>
        <v>7022.6296853353924</v>
      </c>
      <c r="J99" s="39">
        <f t="shared" si="22"/>
        <v>-1414.8872268619268</v>
      </c>
      <c r="K99" s="27">
        <f t="shared" si="14"/>
        <v>0.14020682063253426</v>
      </c>
      <c r="L99" s="27" t="s">
        <v>21</v>
      </c>
      <c r="M99" s="38">
        <f t="shared" si="15"/>
        <v>4.9594209907973497</v>
      </c>
      <c r="N99" s="39">
        <f t="shared" si="16"/>
        <v>20.140206820632535</v>
      </c>
      <c r="O99" s="25" t="s">
        <v>21</v>
      </c>
      <c r="P99" s="27">
        <f t="shared" si="17"/>
        <v>-1207.9147004247484</v>
      </c>
      <c r="Q99" s="25">
        <f t="shared" si="23"/>
        <v>1208.0825929682901</v>
      </c>
      <c r="R99" s="38">
        <f t="shared" si="24"/>
        <v>-89.04476538650772</v>
      </c>
      <c r="S99" s="52"/>
      <c r="T99" s="92">
        <f t="shared" si="25"/>
        <v>2.7316013153470036</v>
      </c>
      <c r="U99" s="58">
        <f t="shared" si="18"/>
        <v>2119.3066571881063</v>
      </c>
      <c r="V99" s="98">
        <f t="shared" si="19"/>
        <v>228.91128176076128</v>
      </c>
      <c r="W99" s="25"/>
      <c r="X99" s="8"/>
      <c r="Y99" s="8"/>
      <c r="Z99" s="9"/>
    </row>
    <row r="100" spans="6:26">
      <c r="F100" s="33">
        <f t="shared" si="20"/>
        <v>688</v>
      </c>
      <c r="G100" s="36">
        <f t="shared" si="26"/>
        <v>688000</v>
      </c>
      <c r="H100" s="32"/>
      <c r="I100" s="87">
        <f t="shared" si="21"/>
        <v>7063.6376547514137</v>
      </c>
      <c r="J100" s="39">
        <f t="shared" si="22"/>
        <v>-1405.5039782706608</v>
      </c>
      <c r="K100" s="27">
        <f t="shared" si="14"/>
        <v>0.14291329533274144</v>
      </c>
      <c r="L100" s="27" t="s">
        <v>21</v>
      </c>
      <c r="M100" s="38">
        <f t="shared" si="15"/>
        <v>5.0216301284484484</v>
      </c>
      <c r="N100" s="39">
        <f t="shared" si="16"/>
        <v>20.14291329533274</v>
      </c>
      <c r="O100" s="25" t="s">
        <v>21</v>
      </c>
      <c r="P100" s="27">
        <f t="shared" si="17"/>
        <v>-1199.8093764278324</v>
      </c>
      <c r="Q100" s="25">
        <f t="shared" si="23"/>
        <v>1199.978448439874</v>
      </c>
      <c r="R100" s="38">
        <f t="shared" si="24"/>
        <v>-89.038184288807088</v>
      </c>
      <c r="S100" s="52"/>
      <c r="T100" s="92">
        <f t="shared" si="25"/>
        <v>2.7500493898789795</v>
      </c>
      <c r="U100" s="58">
        <f t="shared" si="18"/>
        <v>2139.8400189554372</v>
      </c>
      <c r="V100" s="98">
        <f t="shared" si="19"/>
        <v>231.12913831543915</v>
      </c>
      <c r="W100" s="25"/>
      <c r="X100" s="8"/>
      <c r="Y100" s="8"/>
      <c r="Z100" s="9"/>
    </row>
    <row r="101" spans="6:26">
      <c r="F101" s="33">
        <f t="shared" si="20"/>
        <v>690</v>
      </c>
      <c r="G101" s="36">
        <f t="shared" si="26"/>
        <v>690000</v>
      </c>
      <c r="H101" s="32"/>
      <c r="I101" s="87">
        <f t="shared" si="21"/>
        <v>7104.7650069022693</v>
      </c>
      <c r="J101" s="39">
        <f t="shared" si="22"/>
        <v>-1396.159827133089</v>
      </c>
      <c r="K101" s="27">
        <f t="shared" si="14"/>
        <v>0.14567435419740596</v>
      </c>
      <c r="L101" s="27" t="s">
        <v>21</v>
      </c>
      <c r="M101" s="38">
        <f t="shared" si="15"/>
        <v>5.0846170293493671</v>
      </c>
      <c r="N101" s="39">
        <f t="shared" si="16"/>
        <v>20.145674354197407</v>
      </c>
      <c r="O101" s="25" t="s">
        <v>21</v>
      </c>
      <c r="P101" s="27">
        <f t="shared" si="17"/>
        <v>-1191.7367886859192</v>
      </c>
      <c r="Q101" s="25">
        <f t="shared" si="23"/>
        <v>1191.9070524594663</v>
      </c>
      <c r="R101" s="38">
        <f t="shared" si="24"/>
        <v>-89.031537670017187</v>
      </c>
      <c r="S101" s="52"/>
      <c r="T101" s="92">
        <f t="shared" si="25"/>
        <v>2.7686722661725542</v>
      </c>
      <c r="U101" s="58">
        <f t="shared" si="18"/>
        <v>2160.5932481788063</v>
      </c>
      <c r="V101" s="98">
        <f t="shared" si="19"/>
        <v>233.3707432696271</v>
      </c>
      <c r="W101" s="25"/>
      <c r="X101" s="8"/>
      <c r="Y101" s="8"/>
      <c r="Z101" s="9"/>
    </row>
    <row r="102" spans="6:26">
      <c r="F102" s="33">
        <f t="shared" si="20"/>
        <v>692</v>
      </c>
      <c r="G102" s="36">
        <f t="shared" si="26"/>
        <v>692000</v>
      </c>
      <c r="H102" s="32"/>
      <c r="I102" s="87">
        <f t="shared" si="21"/>
        <v>7146.011741787961</v>
      </c>
      <c r="J102" s="39">
        <f t="shared" si="22"/>
        <v>-1386.8544344539478</v>
      </c>
      <c r="K102" s="27">
        <f t="shared" si="14"/>
        <v>0.14849123836138667</v>
      </c>
      <c r="L102" s="27" t="s">
        <v>21</v>
      </c>
      <c r="M102" s="38">
        <f t="shared" si="15"/>
        <v>5.1483933099761821</v>
      </c>
      <c r="N102" s="39">
        <f t="shared" si="16"/>
        <v>20.148491238361387</v>
      </c>
      <c r="O102" s="25" t="s">
        <v>21</v>
      </c>
      <c r="P102" s="27">
        <f t="shared" si="17"/>
        <v>-1183.6966349985607</v>
      </c>
      <c r="Q102" s="25">
        <f t="shared" si="23"/>
        <v>1183.8681030444643</v>
      </c>
      <c r="R102" s="38">
        <f t="shared" si="24"/>
        <v>-89.024824432524696</v>
      </c>
      <c r="S102" s="52"/>
      <c r="T102" s="92">
        <f t="shared" si="25"/>
        <v>2.7874726851020304</v>
      </c>
      <c r="U102" s="58">
        <f t="shared" si="18"/>
        <v>2181.5696761352419</v>
      </c>
      <c r="V102" s="98">
        <f t="shared" si="19"/>
        <v>235.6364564423686</v>
      </c>
      <c r="W102" s="25"/>
      <c r="X102" s="8"/>
      <c r="Y102" s="8"/>
      <c r="Z102" s="9"/>
    </row>
    <row r="103" spans="6:26">
      <c r="F103" s="33">
        <f t="shared" si="20"/>
        <v>694</v>
      </c>
      <c r="G103" s="36">
        <f t="shared" si="26"/>
        <v>694000</v>
      </c>
      <c r="H103" s="32"/>
      <c r="I103" s="87">
        <f t="shared" si="21"/>
        <v>7187.3778594084888</v>
      </c>
      <c r="J103" s="39">
        <f t="shared" si="22"/>
        <v>-1377.5874651457011</v>
      </c>
      <c r="K103" s="27">
        <f t="shared" si="14"/>
        <v>0.15136522207441466</v>
      </c>
      <c r="L103" s="27" t="s">
        <v>21</v>
      </c>
      <c r="M103" s="38">
        <f t="shared" si="15"/>
        <v>5.2129708147177256</v>
      </c>
      <c r="N103" s="39">
        <f t="shared" si="16"/>
        <v>20.151365222074414</v>
      </c>
      <c r="O103" s="25" t="s">
        <v>21</v>
      </c>
      <c r="P103" s="27">
        <f t="shared" si="17"/>
        <v>-1175.6886162870646</v>
      </c>
      <c r="Q103" s="25">
        <f t="shared" si="23"/>
        <v>1175.8613013392805</v>
      </c>
      <c r="R103" s="38">
        <f t="shared" si="24"/>
        <v>-89.018043453795897</v>
      </c>
      <c r="S103" s="52"/>
      <c r="T103" s="92">
        <f t="shared" si="25"/>
        <v>2.8064534450120702</v>
      </c>
      <c r="U103" s="58">
        <f t="shared" si="18"/>
        <v>2202.7727040088434</v>
      </c>
      <c r="V103" s="98">
        <f t="shared" si="19"/>
        <v>237.92664520353401</v>
      </c>
      <c r="W103" s="25"/>
      <c r="X103" s="8"/>
      <c r="Y103" s="8"/>
      <c r="Z103" s="9"/>
    </row>
    <row r="104" spans="6:26">
      <c r="F104" s="33">
        <f t="shared" si="20"/>
        <v>696</v>
      </c>
      <c r="G104" s="36">
        <f t="shared" si="26"/>
        <v>696000</v>
      </c>
      <c r="H104" s="32"/>
      <c r="I104" s="87">
        <f t="shared" si="21"/>
        <v>7228.8633597638518</v>
      </c>
      <c r="J104" s="39">
        <f t="shared" si="22"/>
        <v>-1368.3585879723923</v>
      </c>
      <c r="K104" s="27">
        <f t="shared" si="14"/>
        <v>0.15429761373674414</v>
      </c>
      <c r="L104" s="27" t="s">
        <v>21</v>
      </c>
      <c r="M104" s="38">
        <f t="shared" si="15"/>
        <v>5.2783616215080205</v>
      </c>
      <c r="N104" s="39">
        <f t="shared" si="16"/>
        <v>20.154297613736745</v>
      </c>
      <c r="O104" s="25" t="s">
        <v>21</v>
      </c>
      <c r="P104" s="27">
        <f t="shared" si="17"/>
        <v>-1167.7124365407399</v>
      </c>
      <c r="Q104" s="25">
        <f t="shared" si="23"/>
        <v>1167.8863515617495</v>
      </c>
      <c r="R104" s="38">
        <f t="shared" si="24"/>
        <v>-89.011193585655292</v>
      </c>
      <c r="S104" s="52"/>
      <c r="T104" s="92">
        <f t="shared" si="25"/>
        <v>2.8256174032576831</v>
      </c>
      <c r="U104" s="58">
        <f t="shared" si="18"/>
        <v>2224.2058047529717</v>
      </c>
      <c r="V104" s="98">
        <f t="shared" si="19"/>
        <v>240.24168467495988</v>
      </c>
      <c r="W104" s="25"/>
      <c r="X104" s="8"/>
      <c r="Y104" s="8"/>
      <c r="Z104" s="9"/>
    </row>
    <row r="105" spans="6:26">
      <c r="F105" s="33">
        <f t="shared" si="20"/>
        <v>698</v>
      </c>
      <c r="G105" s="36">
        <f t="shared" si="26"/>
        <v>698000</v>
      </c>
      <c r="H105" s="32"/>
      <c r="I105" s="87">
        <f t="shared" si="21"/>
        <v>7270.46824285405</v>
      </c>
      <c r="J105" s="39">
        <f t="shared" si="22"/>
        <v>-1359.1674754944668</v>
      </c>
      <c r="K105" s="27">
        <f t="shared" si="14"/>
        <v>0.1572897569722016</v>
      </c>
      <c r="L105" s="27" t="s">
        <v>21</v>
      </c>
      <c r="M105" s="38">
        <f t="shared" si="15"/>
        <v>5.3445780476261371</v>
      </c>
      <c r="N105" s="39">
        <f t="shared" si="16"/>
        <v>20.157289756972201</v>
      </c>
      <c r="O105" s="25" t="s">
        <v>21</v>
      </c>
      <c r="P105" s="27">
        <f t="shared" si="17"/>
        <v>-1159.7678027637912</v>
      </c>
      <c r="Q105" s="25">
        <f t="shared" si="23"/>
        <v>1159.9429609501919</v>
      </c>
      <c r="R105" s="38">
        <f t="shared" si="24"/>
        <v>-89.004273653528756</v>
      </c>
      <c r="S105" s="52"/>
      <c r="T105" s="92">
        <f t="shared" si="25"/>
        <v>2.8449674777945417</v>
      </c>
      <c r="U105" s="58">
        <f t="shared" si="18"/>
        <v>2245.8725250130688</v>
      </c>
      <c r="V105" s="98">
        <f t="shared" si="19"/>
        <v>242.58195793813698</v>
      </c>
      <c r="W105" s="25"/>
      <c r="X105" s="8"/>
      <c r="Y105" s="8"/>
      <c r="Z105" s="9"/>
    </row>
    <row r="106" spans="6:26">
      <c r="F106" s="33">
        <f t="shared" si="20"/>
        <v>700</v>
      </c>
      <c r="G106" s="36">
        <f t="shared" si="26"/>
        <v>700000</v>
      </c>
      <c r="H106" s="32"/>
      <c r="I106" s="87">
        <f t="shared" si="21"/>
        <v>7312.1925086790843</v>
      </c>
      <c r="J106" s="39">
        <f t="shared" si="22"/>
        <v>-1350.0138040145343</v>
      </c>
      <c r="K106" s="27">
        <f t="shared" si="14"/>
        <v>0.16034303174017334</v>
      </c>
      <c r="L106" s="27" t="s">
        <v>21</v>
      </c>
      <c r="M106" s="38">
        <f t="shared" si="15"/>
        <v>5.4116326556693659</v>
      </c>
      <c r="N106" s="39">
        <f t="shared" si="16"/>
        <v>20.160343031740172</v>
      </c>
      <c r="O106" s="25" t="s">
        <v>21</v>
      </c>
      <c r="P106" s="27">
        <f t="shared" si="17"/>
        <v>-1151.8544249228626</v>
      </c>
      <c r="Q106" s="25">
        <f t="shared" si="23"/>
        <v>1152.0308397111321</v>
      </c>
      <c r="R106" s="38">
        <f t="shared" si="24"/>
        <v>-88.997282455666436</v>
      </c>
      <c r="S106" s="52"/>
      <c r="T106" s="92">
        <f t="shared" si="25"/>
        <v>2.86450664882154</v>
      </c>
      <c r="U106" s="58">
        <f t="shared" si="18"/>
        <v>2267.7764871124109</v>
      </c>
      <c r="V106" s="98">
        <f t="shared" si="19"/>
        <v>244.94785624869681</v>
      </c>
      <c r="W106" s="25"/>
      <c r="X106" s="8"/>
      <c r="Y106" s="8"/>
      <c r="Z106" s="9"/>
    </row>
    <row r="107" spans="6:26">
      <c r="F107" s="33">
        <f t="shared" si="20"/>
        <v>702</v>
      </c>
      <c r="G107" s="36">
        <f t="shared" si="26"/>
        <v>702000</v>
      </c>
      <c r="H107" s="32"/>
      <c r="I107" s="87">
        <f t="shared" si="21"/>
        <v>7354.0361572389538</v>
      </c>
      <c r="J107" s="39">
        <f t="shared" si="22"/>
        <v>-1340.8972535240659</v>
      </c>
      <c r="K107" s="27">
        <f t="shared" si="14"/>
        <v>0.16345885548813577</v>
      </c>
      <c r="L107" s="27" t="s">
        <v>21</v>
      </c>
      <c r="M107" s="38">
        <f t="shared" si="15"/>
        <v>5.479538259705711</v>
      </c>
      <c r="N107" s="39">
        <f t="shared" si="16"/>
        <v>20.163458855488138</v>
      </c>
      <c r="O107" s="25" t="s">
        <v>21</v>
      </c>
      <c r="P107" s="27">
        <f t="shared" si="17"/>
        <v>-1143.9720158951841</v>
      </c>
      <c r="Q107" s="25">
        <f t="shared" si="23"/>
        <v>1144.1497009676261</v>
      </c>
      <c r="R107" s="38">
        <f t="shared" si="24"/>
        <v>-88.990218762342508</v>
      </c>
      <c r="S107" s="52"/>
      <c r="T107" s="92">
        <f t="shared" si="25"/>
        <v>2.8842379604776682</v>
      </c>
      <c r="U107" s="58">
        <f t="shared" si="18"/>
        <v>2289.9213911032916</v>
      </c>
      <c r="V107" s="98">
        <f t="shared" si="19"/>
        <v>247.33977925796407</v>
      </c>
      <c r="W107" s="25"/>
      <c r="X107" s="8"/>
      <c r="Y107" s="8"/>
      <c r="Z107" s="9"/>
    </row>
    <row r="108" spans="6:26">
      <c r="F108" s="33">
        <f t="shared" si="20"/>
        <v>704</v>
      </c>
      <c r="G108" s="36">
        <f t="shared" si="26"/>
        <v>704000</v>
      </c>
      <c r="H108" s="32"/>
      <c r="I108" s="87">
        <f t="shared" si="21"/>
        <v>7395.9991885336594</v>
      </c>
      <c r="J108" s="39">
        <f t="shared" si="22"/>
        <v>-1331.8175076509929</v>
      </c>
      <c r="K108" s="27">
        <f t="shared" si="14"/>
        <v>0.16663868434641446</v>
      </c>
      <c r="L108" s="27" t="s">
        <v>21</v>
      </c>
      <c r="M108" s="38">
        <f t="shared" si="15"/>
        <v>5.5483079316120554</v>
      </c>
      <c r="N108" s="39">
        <f t="shared" si="16"/>
        <v>20.166638684346413</v>
      </c>
      <c r="O108" s="25" t="s">
        <v>21</v>
      </c>
      <c r="P108" s="27">
        <f t="shared" si="17"/>
        <v>-1136.1202914173232</v>
      </c>
      <c r="Q108" s="25">
        <f t="shared" si="23"/>
        <v>1136.2992607082028</v>
      </c>
      <c r="R108" s="38">
        <f t="shared" si="24"/>
        <v>-88.983081315010935</v>
      </c>
      <c r="S108" s="52"/>
      <c r="T108" s="92">
        <f t="shared" si="25"/>
        <v>2.9041645225952735</v>
      </c>
      <c r="U108" s="58">
        <f t="shared" si="18"/>
        <v>2312.3110168861203</v>
      </c>
      <c r="V108" s="98">
        <f t="shared" si="19"/>
        <v>249.75813524184571</v>
      </c>
      <c r="W108" s="25"/>
      <c r="X108" s="8"/>
      <c r="Y108" s="8"/>
      <c r="Z108" s="9"/>
    </row>
    <row r="109" spans="6:26">
      <c r="F109" s="33">
        <f t="shared" si="20"/>
        <v>706</v>
      </c>
      <c r="G109" s="36">
        <f t="shared" si="26"/>
        <v>706000</v>
      </c>
      <c r="H109" s="32"/>
      <c r="I109" s="87">
        <f t="shared" si="21"/>
        <v>7438.0816025632048</v>
      </c>
      <c r="J109" s="39">
        <f t="shared" si="22"/>
        <v>-1322.7742536081964</v>
      </c>
      <c r="K109" s="27">
        <f t="shared" si="14"/>
        <v>0.16988401436693132</v>
      </c>
      <c r="L109" s="27" t="s">
        <v>21</v>
      </c>
      <c r="M109" s="38">
        <f t="shared" si="15"/>
        <v>5.6179550076045413</v>
      </c>
      <c r="N109" s="39">
        <f t="shared" si="16"/>
        <v>20.169884014366932</v>
      </c>
      <c r="O109" s="25" t="s">
        <v>21</v>
      </c>
      <c r="P109" s="27">
        <f t="shared" si="17"/>
        <v>-1128.2989700344999</v>
      </c>
      <c r="Q109" s="25">
        <f t="shared" si="23"/>
        <v>1128.4792377363733</v>
      </c>
      <c r="R109" s="38">
        <f t="shared" si="24"/>
        <v>-88.975868825444437</v>
      </c>
      <c r="S109" s="52"/>
      <c r="T109" s="92">
        <f t="shared" si="25"/>
        <v>2.9242895125119888</v>
      </c>
      <c r="U109" s="58">
        <f t="shared" si="18"/>
        <v>2334.9492263991615</v>
      </c>
      <c r="V109" s="98">
        <f t="shared" si="19"/>
        <v>252.20334133734997</v>
      </c>
      <c r="W109" s="25"/>
      <c r="X109" s="8"/>
      <c r="Y109" s="8"/>
      <c r="Z109" s="9"/>
    </row>
    <row r="110" spans="6:26">
      <c r="F110" s="33">
        <f t="shared" si="20"/>
        <v>708</v>
      </c>
      <c r="G110" s="36">
        <f t="shared" si="26"/>
        <v>708000</v>
      </c>
      <c r="H110" s="32"/>
      <c r="I110" s="87">
        <f t="shared" si="21"/>
        <v>7480.2833993275808</v>
      </c>
      <c r="J110" s="39">
        <f t="shared" si="22"/>
        <v>-1313.7671821428794</v>
      </c>
      <c r="K110" s="27">
        <f t="shared" si="14"/>
        <v>0.17319638280778107</v>
      </c>
      <c r="L110" s="27" t="s">
        <v>21</v>
      </c>
      <c r="M110" s="38">
        <f t="shared" si="15"/>
        <v>5.6884930949679493</v>
      </c>
      <c r="N110" s="39">
        <f t="shared" si="16"/>
        <v>20.173196382807781</v>
      </c>
      <c r="O110" s="25" t="s">
        <v>21</v>
      </c>
      <c r="P110" s="27">
        <f t="shared" si="17"/>
        <v>-1120.507773050454</v>
      </c>
      <c r="Q110" s="25">
        <f t="shared" si="23"/>
        <v>1120.6893536207021</v>
      </c>
      <c r="R110" s="38">
        <f t="shared" si="24"/>
        <v>-88.968579974837695</v>
      </c>
      <c r="S110" s="52"/>
      <c r="T110" s="92">
        <f t="shared" si="25"/>
        <v>2.9446161769436121</v>
      </c>
      <c r="U110" s="58">
        <f t="shared" si="18"/>
        <v>2357.8399658816716</v>
      </c>
      <c r="V110" s="98">
        <f t="shared" si="19"/>
        <v>254.67582378703261</v>
      </c>
      <c r="W110" s="25"/>
      <c r="X110" s="8"/>
      <c r="Y110" s="8"/>
      <c r="Z110" s="9"/>
    </row>
    <row r="111" spans="6:26">
      <c r="F111" s="33">
        <f t="shared" si="20"/>
        <v>710</v>
      </c>
      <c r="G111" s="36">
        <f t="shared" si="26"/>
        <v>710000</v>
      </c>
      <c r="H111" s="32"/>
      <c r="I111" s="87">
        <f t="shared" si="21"/>
        <v>7522.6045788267929</v>
      </c>
      <c r="J111" s="39">
        <f t="shared" si="22"/>
        <v>-1304.7959874867815</v>
      </c>
      <c r="K111" s="27">
        <f t="shared" si="14"/>
        <v>0.17657736946557354</v>
      </c>
      <c r="L111" s="27" t="s">
        <v>21</v>
      </c>
      <c r="M111" s="38">
        <f t="shared" si="15"/>
        <v>5.7599360789912817</v>
      </c>
      <c r="N111" s="39">
        <f t="shared" si="16"/>
        <v>20.176577369465573</v>
      </c>
      <c r="O111" s="25" t="s">
        <v>21</v>
      </c>
      <c r="P111" s="27">
        <f t="shared" si="17"/>
        <v>-1112.7464244778398</v>
      </c>
      <c r="Q111" s="25">
        <f t="shared" si="23"/>
        <v>1112.9293326454124</v>
      </c>
      <c r="R111" s="38">
        <f t="shared" si="24"/>
        <v>-88.961213412877257</v>
      </c>
      <c r="S111" s="52"/>
      <c r="T111" s="92">
        <f t="shared" si="25"/>
        <v>2.9651478339203812</v>
      </c>
      <c r="U111" s="58">
        <f t="shared" si="18"/>
        <v>2380.9872682133605</v>
      </c>
      <c r="V111" s="98">
        <f t="shared" si="19"/>
        <v>257.176018191688</v>
      </c>
      <c r="W111" s="25"/>
      <c r="X111" s="8"/>
      <c r="Y111" s="8"/>
      <c r="Z111" s="9"/>
    </row>
    <row r="112" spans="6:26">
      <c r="F112" s="33">
        <f t="shared" si="20"/>
        <v>712</v>
      </c>
      <c r="G112" s="36">
        <f t="shared" si="26"/>
        <v>712000</v>
      </c>
      <c r="H112" s="32"/>
      <c r="I112" s="87">
        <f t="shared" si="21"/>
        <v>7565.0451410608412</v>
      </c>
      <c r="J112" s="39">
        <f t="shared" si="22"/>
        <v>-1295.8603673072403</v>
      </c>
      <c r="K112" s="27">
        <f t="shared" si="14"/>
        <v>0.18002859805755719</v>
      </c>
      <c r="L112" s="27" t="s">
        <v>21</v>
      </c>
      <c r="M112" s="38">
        <f t="shared" si="15"/>
        <v>5.8322981301168397</v>
      </c>
      <c r="N112" s="39">
        <f t="shared" si="16"/>
        <v>20.180028598057557</v>
      </c>
      <c r="O112" s="25" t="s">
        <v>21</v>
      </c>
      <c r="P112" s="27">
        <f t="shared" si="17"/>
        <v>-1105.0146509891231</v>
      </c>
      <c r="Q112" s="25">
        <f t="shared" si="23"/>
        <v>1105.1989017615028</v>
      </c>
      <c r="R112" s="38">
        <f t="shared" si="24"/>
        <v>-88.953767756771896</v>
      </c>
      <c r="S112" s="52"/>
      <c r="T112" s="92">
        <f t="shared" si="25"/>
        <v>2.9858878747891895</v>
      </c>
      <c r="U112" s="58">
        <f t="shared" si="18"/>
        <v>2404.3952553332247</v>
      </c>
      <c r="V112" s="98">
        <f t="shared" si="19"/>
        <v>259.70436977161319</v>
      </c>
      <c r="W112" s="25"/>
      <c r="X112" s="8"/>
      <c r="Y112" s="8"/>
      <c r="Z112" s="9"/>
    </row>
    <row r="113" spans="6:26">
      <c r="F113" s="33">
        <f t="shared" si="20"/>
        <v>714</v>
      </c>
      <c r="G113" s="36">
        <f t="shared" si="26"/>
        <v>714000</v>
      </c>
      <c r="H113" s="32"/>
      <c r="I113" s="87">
        <f t="shared" si="21"/>
        <v>7607.6050860297237</v>
      </c>
      <c r="J113" s="39">
        <f t="shared" si="22"/>
        <v>-1286.9600226590744</v>
      </c>
      <c r="K113" s="27">
        <f t="shared" si="14"/>
        <v>0.18355173765564514</v>
      </c>
      <c r="L113" s="27" t="s">
        <v>21</v>
      </c>
      <c r="M113" s="38">
        <f t="shared" si="15"/>
        <v>5.9055937113105381</v>
      </c>
      <c r="N113" s="39">
        <f t="shared" si="16"/>
        <v>20.183551737655645</v>
      </c>
      <c r="O113" s="25" t="s">
        <v>21</v>
      </c>
      <c r="P113" s="27">
        <f t="shared" si="17"/>
        <v>-1097.3121818679679</v>
      </c>
      <c r="Q113" s="25">
        <f t="shared" si="23"/>
        <v>1097.4977905383623</v>
      </c>
      <c r="R113" s="38">
        <f t="shared" si="24"/>
        <v>-88.946241590258211</v>
      </c>
      <c r="S113" s="52"/>
      <c r="T113" s="92">
        <f t="shared" si="25"/>
        <v>3.0068397662843864</v>
      </c>
      <c r="U113" s="58">
        <f t="shared" si="18"/>
        <v>2428.0681407409456</v>
      </c>
      <c r="V113" s="98">
        <f t="shared" si="19"/>
        <v>262.26133363678929</v>
      </c>
      <c r="W113" s="25"/>
      <c r="X113" s="8"/>
      <c r="Y113" s="8"/>
      <c r="Z113" s="9"/>
    </row>
    <row r="114" spans="6:26">
      <c r="F114" s="33">
        <f t="shared" si="20"/>
        <v>716</v>
      </c>
      <c r="G114" s="36">
        <f t="shared" si="26"/>
        <v>716000</v>
      </c>
      <c r="H114" s="32"/>
      <c r="I114" s="87">
        <f t="shared" si="21"/>
        <v>7650.2844137334423</v>
      </c>
      <c r="J114" s="39">
        <f t="shared" si="22"/>
        <v>-1278.0946579372721</v>
      </c>
      <c r="K114" s="27">
        <f t="shared" si="14"/>
        <v>0.18714850417456236</v>
      </c>
      <c r="L114" s="27" t="s">
        <v>21</v>
      </c>
      <c r="M114" s="38">
        <f t="shared" si="15"/>
        <v>5.9798375856614863</v>
      </c>
      <c r="N114" s="39">
        <f t="shared" si="16"/>
        <v>20.187148504174562</v>
      </c>
      <c r="O114" s="25" t="s">
        <v>21</v>
      </c>
      <c r="P114" s="27">
        <f t="shared" si="17"/>
        <v>-1089.6387489610829</v>
      </c>
      <c r="Q114" s="25">
        <f t="shared" si="23"/>
        <v>1089.8257311158529</v>
      </c>
      <c r="R114" s="38">
        <f t="shared" si="24"/>
        <v>-88.938633462557362</v>
      </c>
      <c r="S114" s="52"/>
      <c r="T114" s="92">
        <f t="shared" si="25"/>
        <v>3.0280070526699618</v>
      </c>
      <c r="U114" s="58">
        <f t="shared" si="18"/>
        <v>2452.010232084192</v>
      </c>
      <c r="V114" s="98">
        <f t="shared" si="19"/>
        <v>264.84737506634218</v>
      </c>
      <c r="W114" s="25"/>
      <c r="X114" s="8"/>
      <c r="Y114" s="8"/>
      <c r="Z114" s="9"/>
    </row>
    <row r="115" spans="6:26">
      <c r="F115" s="33">
        <f t="shared" si="20"/>
        <v>718</v>
      </c>
      <c r="G115" s="36">
        <f t="shared" si="26"/>
        <v>718000</v>
      </c>
      <c r="H115" s="32"/>
      <c r="I115" s="87">
        <f t="shared" si="21"/>
        <v>7693.083124171997</v>
      </c>
      <c r="J115" s="39">
        <f t="shared" si="22"/>
        <v>-1269.2639808304721</v>
      </c>
      <c r="K115" s="27">
        <f t="shared" si="14"/>
        <v>0.19082066191643968</v>
      </c>
      <c r="L115" s="27" t="s">
        <v>21</v>
      </c>
      <c r="M115" s="38">
        <f t="shared" si="15"/>
        <v>6.0550448242191468</v>
      </c>
      <c r="N115" s="39">
        <f t="shared" si="16"/>
        <v>20.19082066191644</v>
      </c>
      <c r="O115" s="25" t="s">
        <v>21</v>
      </c>
      <c r="P115" s="27">
        <f t="shared" si="17"/>
        <v>-1081.9940866305028</v>
      </c>
      <c r="Q115" s="25">
        <f t="shared" si="23"/>
        <v>1082.1824581568385</v>
      </c>
      <c r="R115" s="38">
        <f t="shared" si="24"/>
        <v>-88.93094188729944</v>
      </c>
      <c r="S115" s="52"/>
      <c r="T115" s="92">
        <f t="shared" si="25"/>
        <v>3.0493933579560366</v>
      </c>
      <c r="U115" s="58">
        <f t="shared" si="18"/>
        <v>2476.2259338353356</v>
      </c>
      <c r="V115" s="98">
        <f t="shared" si="19"/>
        <v>267.46296979766117</v>
      </c>
      <c r="W115" s="25"/>
      <c r="X115" s="8"/>
      <c r="Y115" s="8"/>
      <c r="Z115" s="9"/>
    </row>
    <row r="116" spans="6:26">
      <c r="F116" s="33">
        <f t="shared" si="20"/>
        <v>720</v>
      </c>
      <c r="G116" s="36">
        <f t="shared" si="26"/>
        <v>720000</v>
      </c>
      <c r="H116" s="32"/>
      <c r="I116" s="87">
        <f t="shared" si="21"/>
        <v>7736.001217345387</v>
      </c>
      <c r="J116" s="39">
        <f t="shared" si="22"/>
        <v>-1260.4677022752148</v>
      </c>
      <c r="K116" s="27">
        <f t="shared" si="14"/>
        <v>0.19457002517429406</v>
      </c>
      <c r="L116" s="27" t="s">
        <v>21</v>
      </c>
      <c r="M116" s="38">
        <f t="shared" si="15"/>
        <v>6.1312308140768286</v>
      </c>
      <c r="N116" s="39">
        <f t="shared" si="16"/>
        <v>20.194570025174293</v>
      </c>
      <c r="O116" s="25" t="s">
        <v>21</v>
      </c>
      <c r="P116" s="27">
        <f t="shared" si="17"/>
        <v>-1074.3779317062979</v>
      </c>
      <c r="Q116" s="25">
        <f t="shared" si="23"/>
        <v>1074.5677088001501</v>
      </c>
      <c r="R116" s="38">
        <f t="shared" si="24"/>
        <v>-88.923165341404967</v>
      </c>
      <c r="S116" s="52"/>
      <c r="T116" s="92">
        <f t="shared" si="25"/>
        <v>3.0710023881926825</v>
      </c>
      <c r="U116" s="58">
        <f t="shared" si="18"/>
        <v>2500.7197500612165</v>
      </c>
      <c r="V116" s="98">
        <f t="shared" si="19"/>
        <v>270.10860432556774</v>
      </c>
      <c r="W116" s="25"/>
      <c r="X116" s="8"/>
      <c r="Y116" s="8"/>
      <c r="Z116" s="9"/>
    </row>
    <row r="117" spans="6:26">
      <c r="F117" s="33">
        <f t="shared" si="20"/>
        <v>722</v>
      </c>
      <c r="G117" s="36">
        <f t="shared" si="26"/>
        <v>722000</v>
      </c>
      <c r="H117" s="32"/>
      <c r="I117" s="87">
        <f t="shared" si="21"/>
        <v>7779.0386932536121</v>
      </c>
      <c r="J117" s="39">
        <f t="shared" si="22"/>
        <v>-1251.7055364109615</v>
      </c>
      <c r="K117" s="27">
        <f t="shared" si="14"/>
        <v>0.1983984598969499</v>
      </c>
      <c r="L117" s="27" t="s">
        <v>21</v>
      </c>
      <c r="M117" s="38">
        <f t="shared" si="15"/>
        <v>6.2084112667105087</v>
      </c>
      <c r="N117" s="39">
        <f t="shared" si="16"/>
        <v>20.19839845989695</v>
      </c>
      <c r="O117" s="25" t="s">
        <v>21</v>
      </c>
      <c r="P117" s="27">
        <f t="shared" si="17"/>
        <v>-1066.7900234396702</v>
      </c>
      <c r="Q117" s="25">
        <f t="shared" si="23"/>
        <v>1066.9812226139488</v>
      </c>
      <c r="R117" s="38">
        <f t="shared" si="24"/>
        <v>-88.915302263922968</v>
      </c>
      <c r="S117" s="52"/>
      <c r="T117" s="92">
        <f t="shared" si="25"/>
        <v>3.0928379338443088</v>
      </c>
      <c r="U117" s="58">
        <f t="shared" si="18"/>
        <v>2525.4962872898336</v>
      </c>
      <c r="V117" s="98">
        <f t="shared" si="19"/>
        <v>272.78477621195293</v>
      </c>
      <c r="W117" s="25"/>
      <c r="X117" s="8"/>
      <c r="Y117" s="8"/>
      <c r="Z117" s="9"/>
    </row>
    <row r="118" spans="6:26">
      <c r="F118" s="33">
        <f t="shared" si="20"/>
        <v>724</v>
      </c>
      <c r="G118" s="36">
        <f t="shared" si="26"/>
        <v>724000</v>
      </c>
      <c r="H118" s="32"/>
      <c r="I118" s="87">
        <f t="shared" si="21"/>
        <v>7822.1955518966734</v>
      </c>
      <c r="J118" s="39">
        <f t="shared" si="22"/>
        <v>-1242.9772005358539</v>
      </c>
      <c r="K118" s="27">
        <f t="shared" si="14"/>
        <v>0.2023078854180845</v>
      </c>
      <c r="L118" s="27" t="s">
        <v>21</v>
      </c>
      <c r="M118" s="38">
        <f t="shared" si="15"/>
        <v>6.2866022265824748</v>
      </c>
      <c r="N118" s="39">
        <f t="shared" si="16"/>
        <v>20.202307885418083</v>
      </c>
      <c r="O118" s="25" t="s">
        <v>21</v>
      </c>
      <c r="P118" s="27">
        <f t="shared" si="17"/>
        <v>-1059.2301034564307</v>
      </c>
      <c r="Q118" s="25">
        <f t="shared" si="23"/>
        <v>1059.4227415494809</v>
      </c>
      <c r="R118" s="38">
        <f t="shared" si="24"/>
        <v>-88.907351054828226</v>
      </c>
      <c r="S118" s="52"/>
      <c r="T118" s="92">
        <f t="shared" si="25"/>
        <v>3.1149038722479339</v>
      </c>
      <c r="U118" s="58">
        <f t="shared" si="18"/>
        <v>2550.5602574779359</v>
      </c>
      <c r="V118" s="98">
        <f t="shared" si="19"/>
        <v>275.49199440631486</v>
      </c>
      <c r="W118" s="25"/>
      <c r="X118" s="8"/>
      <c r="Y118" s="8"/>
      <c r="Z118" s="9"/>
    </row>
    <row r="119" spans="6:26">
      <c r="F119" s="33">
        <f t="shared" si="20"/>
        <v>726</v>
      </c>
      <c r="G119" s="36">
        <f t="shared" si="26"/>
        <v>726000</v>
      </c>
      <c r="H119" s="32"/>
      <c r="I119" s="87">
        <f t="shared" si="21"/>
        <v>7865.4717932745698</v>
      </c>
      <c r="J119" s="39">
        <f t="shared" si="22"/>
        <v>-1234.2824150632034</v>
      </c>
      <c r="K119" s="27">
        <f t="shared" si="14"/>
        <v>0.20630027625221162</v>
      </c>
      <c r="L119" s="27" t="s">
        <v>21</v>
      </c>
      <c r="M119" s="38">
        <f t="shared" si="15"/>
        <v>6.3658200800196445</v>
      </c>
      <c r="N119" s="39">
        <f t="shared" si="16"/>
        <v>20.206300276252211</v>
      </c>
      <c r="O119" s="25" t="s">
        <v>21</v>
      </c>
      <c r="P119" s="27">
        <f t="shared" si="17"/>
        <v>-1051.6979157108258</v>
      </c>
      <c r="Q119" s="25">
        <f t="shared" si="23"/>
        <v>1051.8920098951933</v>
      </c>
      <c r="R119" s="38">
        <f t="shared" si="24"/>
        <v>-88.899310073760418</v>
      </c>
      <c r="S119" s="52"/>
      <c r="T119" s="92">
        <f t="shared" si="25"/>
        <v>3.1372041701588742</v>
      </c>
      <c r="U119" s="58">
        <f t="shared" si="18"/>
        <v>2575.9164810837633</v>
      </c>
      <c r="V119" s="98">
        <f t="shared" si="19"/>
        <v>278.2307795776519</v>
      </c>
      <c r="W119" s="25"/>
      <c r="X119" s="8"/>
      <c r="Y119" s="8"/>
      <c r="Z119" s="9"/>
    </row>
    <row r="120" spans="6:26">
      <c r="F120" s="33">
        <f t="shared" si="20"/>
        <v>728</v>
      </c>
      <c r="G120" s="36">
        <f t="shared" si="26"/>
        <v>728000</v>
      </c>
      <c r="H120" s="32"/>
      <c r="I120" s="87">
        <f t="shared" si="21"/>
        <v>7908.8674173873023</v>
      </c>
      <c r="J120" s="39">
        <f t="shared" si="22"/>
        <v>-1225.6209034787053</v>
      </c>
      <c r="K120" s="27">
        <f t="shared" si="14"/>
        <v>0.21037766396055163</v>
      </c>
      <c r="L120" s="27" t="s">
        <v>21</v>
      </c>
      <c r="M120" s="38">
        <f t="shared" si="15"/>
        <v>6.4460815643767688</v>
      </c>
      <c r="N120" s="39">
        <f t="shared" si="16"/>
        <v>20.21037766396055</v>
      </c>
      <c r="O120" s="25" t="s">
        <v>21</v>
      </c>
      <c r="P120" s="27">
        <f t="shared" si="17"/>
        <v>-1044.193206439694</v>
      </c>
      <c r="Q120" s="25">
        <f t="shared" si="23"/>
        <v>1044.3887742311908</v>
      </c>
      <c r="R120" s="38">
        <f t="shared" si="24"/>
        <v>-88.891177638731037</v>
      </c>
      <c r="S120" s="52"/>
      <c r="T120" s="92">
        <f t="shared" si="25"/>
        <v>3.1597428863875328</v>
      </c>
      <c r="U120" s="58">
        <f t="shared" si="18"/>
        <v>2601.5698902493414</v>
      </c>
      <c r="V120" s="98">
        <f t="shared" si="19"/>
        <v>281.00166445818968</v>
      </c>
      <c r="W120" s="25"/>
      <c r="X120" s="8"/>
      <c r="Y120" s="8"/>
      <c r="Z120" s="9"/>
    </row>
    <row r="121" spans="6:26">
      <c r="F121" s="33">
        <f t="shared" si="20"/>
        <v>730</v>
      </c>
      <c r="G121" s="36">
        <f t="shared" si="26"/>
        <v>730000</v>
      </c>
      <c r="H121" s="32"/>
      <c r="I121" s="87">
        <f t="shared" si="21"/>
        <v>7952.3824242348701</v>
      </c>
      <c r="J121" s="39">
        <f t="shared" si="22"/>
        <v>-1216.9923922983462</v>
      </c>
      <c r="K121" s="27">
        <f t="shared" si="14"/>
        <v>0.21454213908989203</v>
      </c>
      <c r="L121" s="27" t="s">
        <v>21</v>
      </c>
      <c r="M121" s="38">
        <f t="shared" si="15"/>
        <v>6.5274037774953069</v>
      </c>
      <c r="N121" s="39">
        <f t="shared" si="16"/>
        <v>20.214542139089893</v>
      </c>
      <c r="O121" s="25" t="s">
        <v>21</v>
      </c>
      <c r="P121" s="27">
        <f t="shared" si="17"/>
        <v>-1036.7157241169311</v>
      </c>
      <c r="Q121" s="25">
        <f t="shared" si="23"/>
        <v>1036.9127833840153</v>
      </c>
      <c r="R121" s="38">
        <f t="shared" si="24"/>
        <v>-88.8829520247657</v>
      </c>
      <c r="S121" s="52"/>
      <c r="T121" s="92">
        <f t="shared" si="25"/>
        <v>3.1825241745311401</v>
      </c>
      <c r="U121" s="58">
        <f t="shared" si="18"/>
        <v>2627.5255320969486</v>
      </c>
      <c r="V121" s="98">
        <f t="shared" si="19"/>
        <v>283.80519419944108</v>
      </c>
      <c r="W121" s="25"/>
      <c r="X121" s="8"/>
      <c r="Y121" s="8"/>
      <c r="Z121" s="9"/>
    </row>
    <row r="122" spans="6:26">
      <c r="F122" s="33">
        <f t="shared" si="20"/>
        <v>732</v>
      </c>
      <c r="G122" s="36">
        <f t="shared" si="26"/>
        <v>732000</v>
      </c>
      <c r="H122" s="32"/>
      <c r="I122" s="87">
        <f t="shared" si="21"/>
        <v>7996.016813817273</v>
      </c>
      <c r="J122" s="39">
        <f t="shared" si="22"/>
        <v>-1208.3966110270112</v>
      </c>
      <c r="K122" s="27">
        <f t="shared" si="14"/>
        <v>0.21879585318768544</v>
      </c>
      <c r="L122" s="27" t="s">
        <v>21</v>
      </c>
      <c r="M122" s="38">
        <f t="shared" si="15"/>
        <v>6.6098041874690656</v>
      </c>
      <c r="N122" s="39">
        <f t="shared" si="16"/>
        <v>20.218795853187686</v>
      </c>
      <c r="O122" s="25" t="s">
        <v>21</v>
      </c>
      <c r="P122" s="27">
        <f t="shared" si="17"/>
        <v>-1029.2652194082361</v>
      </c>
      <c r="Q122" s="25">
        <f t="shared" si="23"/>
        <v>1029.4637883817174</v>
      </c>
      <c r="R122" s="38">
        <f t="shared" si="24"/>
        <v>-88.874631462499693</v>
      </c>
      <c r="S122" s="52"/>
      <c r="T122" s="92">
        <f t="shared" si="25"/>
        <v>3.2055522858045249</v>
      </c>
      <c r="U122" s="58">
        <f t="shared" si="18"/>
        <v>2653.7885721446514</v>
      </c>
      <c r="V122" s="98">
        <f t="shared" si="19"/>
        <v>286.64192674112553</v>
      </c>
      <c r="W122" s="25"/>
      <c r="X122" s="8"/>
      <c r="Y122" s="8"/>
      <c r="Z122" s="9"/>
    </row>
    <row r="123" spans="6:26">
      <c r="F123" s="33">
        <f t="shared" si="20"/>
        <v>734</v>
      </c>
      <c r="G123" s="36">
        <f t="shared" si="26"/>
        <v>734000</v>
      </c>
      <c r="H123" s="32"/>
      <c r="I123" s="87">
        <f t="shared" si="21"/>
        <v>8039.7705861345121</v>
      </c>
      <c r="J123" s="39">
        <f t="shared" si="22"/>
        <v>-1199.8332921177598</v>
      </c>
      <c r="K123" s="27">
        <f t="shared" si="14"/>
        <v>0.22314102089680624</v>
      </c>
      <c r="L123" s="27" t="s">
        <v>21</v>
      </c>
      <c r="M123" s="38">
        <f t="shared" si="15"/>
        <v>6.6933006427283219</v>
      </c>
      <c r="N123" s="39">
        <f t="shared" si="16"/>
        <v>20.223141020896808</v>
      </c>
      <c r="O123" s="25" t="s">
        <v>21</v>
      </c>
      <c r="P123" s="27">
        <f t="shared" si="17"/>
        <v>-1021.8414451261264</v>
      </c>
      <c r="Q123" s="25">
        <f t="shared" si="23"/>
        <v>1022.0415424092122</v>
      </c>
      <c r="R123" s="38">
        <f t="shared" si="24"/>
        <v>-88.866214136716152</v>
      </c>
      <c r="S123" s="52"/>
      <c r="T123" s="92">
        <f t="shared" si="25"/>
        <v>3.228831571974129</v>
      </c>
      <c r="U123" s="58">
        <f t="shared" si="18"/>
        <v>2680.3642978459611</v>
      </c>
      <c r="V123" s="98">
        <f t="shared" si="19"/>
        <v>289.51243319349555</v>
      </c>
      <c r="W123" s="25"/>
      <c r="X123" s="8"/>
      <c r="Y123" s="8"/>
      <c r="Z123" s="9"/>
    </row>
    <row r="124" spans="6:26">
      <c r="F124" s="33">
        <f t="shared" si="20"/>
        <v>736</v>
      </c>
      <c r="G124" s="36">
        <f t="shared" si="26"/>
        <v>736000</v>
      </c>
      <c r="H124" s="32"/>
      <c r="I124" s="87">
        <f t="shared" si="21"/>
        <v>8083.6437411865863</v>
      </c>
      <c r="J124" s="39">
        <f t="shared" si="22"/>
        <v>-1191.3021709317707</v>
      </c>
      <c r="K124" s="27">
        <f t="shared" si="14"/>
        <v>0.22757992213354988</v>
      </c>
      <c r="L124" s="27" t="s">
        <v>21</v>
      </c>
      <c r="M124" s="38">
        <f t="shared" si="15"/>
        <v>6.7779113824545334</v>
      </c>
      <c r="N124" s="39">
        <f t="shared" si="16"/>
        <v>20.22757992213355</v>
      </c>
      <c r="O124" s="25" t="s">
        <v>21</v>
      </c>
      <c r="P124" s="27">
        <f t="shared" si="17"/>
        <v>-1014.4441561851813</v>
      </c>
      <c r="Q124" s="25">
        <f t="shared" si="23"/>
        <v>1014.6458007638778</v>
      </c>
      <c r="R124" s="38">
        <f t="shared" si="24"/>
        <v>-88.857698184822141</v>
      </c>
      <c r="S124" s="52"/>
      <c r="T124" s="92">
        <f t="shared" si="25"/>
        <v>3.252366488399784</v>
      </c>
      <c r="U124" s="58">
        <f t="shared" si="18"/>
        <v>2707.2581222590056</v>
      </c>
      <c r="V124" s="98">
        <f t="shared" si="19"/>
        <v>292.41729823365301</v>
      </c>
      <c r="W124" s="25"/>
      <c r="X124" s="8"/>
      <c r="Y124" s="8"/>
      <c r="Z124" s="9"/>
    </row>
    <row r="125" spans="6:26">
      <c r="F125" s="33">
        <f t="shared" si="20"/>
        <v>738</v>
      </c>
      <c r="G125" s="36">
        <f t="shared" si="26"/>
        <v>738000</v>
      </c>
      <c r="H125" s="32"/>
      <c r="I125" s="87">
        <f t="shared" si="21"/>
        <v>8127.6362789734967</v>
      </c>
      <c r="J125" s="39">
        <f t="shared" si="22"/>
        <v>-1182.8029856989356</v>
      </c>
      <c r="K125" s="27">
        <f t="shared" si="14"/>
        <v>0.23211490435264784</v>
      </c>
      <c r="L125" s="27" t="s">
        <v>21</v>
      </c>
      <c r="M125" s="38">
        <f t="shared" si="15"/>
        <v>6.8636550473383684</v>
      </c>
      <c r="N125" s="39">
        <f t="shared" si="16"/>
        <v>20.232114904352649</v>
      </c>
      <c r="O125" s="25" t="s">
        <v>21</v>
      </c>
      <c r="P125" s="27">
        <f t="shared" si="17"/>
        <v>-1007.07310955751</v>
      </c>
      <c r="Q125" s="25">
        <f t="shared" si="23"/>
        <v>1007.2763208113926</v>
      </c>
      <c r="R125" s="38">
        <f t="shared" si="24"/>
        <v>-88.849081695270897</v>
      </c>
      <c r="S125" s="52"/>
      <c r="T125" s="92">
        <f t="shared" si="25"/>
        <v>3.2761615971888896</v>
      </c>
      <c r="U125" s="58">
        <f t="shared" si="18"/>
        <v>2734.4755878508058</v>
      </c>
      <c r="V125" s="98">
        <f t="shared" si="19"/>
        <v>295.35712051645805</v>
      </c>
      <c r="W125" s="25"/>
      <c r="X125" s="8"/>
      <c r="Y125" s="8"/>
      <c r="Z125" s="9"/>
    </row>
    <row r="126" spans="6:26">
      <c r="F126" s="33">
        <f t="shared" si="20"/>
        <v>740</v>
      </c>
      <c r="G126" s="36">
        <f t="shared" si="26"/>
        <v>740000</v>
      </c>
      <c r="H126" s="32"/>
      <c r="I126" s="87">
        <f t="shared" si="21"/>
        <v>8171.7481994952423</v>
      </c>
      <c r="J126" s="39">
        <f t="shared" si="22"/>
        <v>-1174.3354774790942</v>
      </c>
      <c r="K126" s="27">
        <f t="shared" si="14"/>
        <v>0.23674838490325739</v>
      </c>
      <c r="L126" s="27" t="s">
        <v>21</v>
      </c>
      <c r="M126" s="38">
        <f t="shared" si="15"/>
        <v>6.9505506906942776</v>
      </c>
      <c r="N126" s="39">
        <f t="shared" si="16"/>
        <v>20.236748384903258</v>
      </c>
      <c r="O126" s="25" t="s">
        <v>21</v>
      </c>
      <c r="P126" s="27">
        <f t="shared" si="17"/>
        <v>-999.72806422840574</v>
      </c>
      <c r="Q126" s="25">
        <f t="shared" si="23"/>
        <v>999.93286194177517</v>
      </c>
      <c r="R126" s="38">
        <f t="shared" si="24"/>
        <v>-88.840362705911105</v>
      </c>
      <c r="S126" s="52"/>
      <c r="T126" s="92">
        <f t="shared" si="25"/>
        <v>3.3002215704679529</v>
      </c>
      <c r="U126" s="58">
        <f t="shared" si="18"/>
        <v>2762.0223704425844</v>
      </c>
      <c r="V126" s="98">
        <f t="shared" si="19"/>
        <v>298.33251310067021</v>
      </c>
      <c r="W126" s="25"/>
      <c r="X126" s="8"/>
      <c r="Y126" s="8"/>
      <c r="Z126" s="9"/>
    </row>
    <row r="127" spans="6:26">
      <c r="F127" s="33">
        <f t="shared" si="20"/>
        <v>742</v>
      </c>
      <c r="G127" s="36">
        <f t="shared" si="26"/>
        <v>742000</v>
      </c>
      <c r="H127" s="32"/>
      <c r="I127" s="87">
        <f t="shared" si="21"/>
        <v>8215.979502751823</v>
      </c>
      <c r="J127" s="39">
        <f t="shared" si="22"/>
        <v>-1165.8993901238932</v>
      </c>
      <c r="K127" s="27">
        <f t="shared" si="14"/>
        <v>0.2414828534800941</v>
      </c>
      <c r="L127" s="27" t="s">
        <v>21</v>
      </c>
      <c r="M127" s="38">
        <f t="shared" si="15"/>
        <v>7.0386177899454792</v>
      </c>
      <c r="N127" s="39">
        <f t="shared" si="16"/>
        <v>20.241482853480093</v>
      </c>
      <c r="O127" s="25" t="s">
        <v>21</v>
      </c>
      <c r="P127" s="27">
        <f t="shared" si="17"/>
        <v>-992.40878115216685</v>
      </c>
      <c r="Q127" s="25">
        <f t="shared" si="23"/>
        <v>992.61518552560801</v>
      </c>
      <c r="R127" s="38">
        <f t="shared" si="24"/>
        <v>-88.831539202276502</v>
      </c>
      <c r="S127" s="52"/>
      <c r="T127" s="92">
        <f t="shared" si="25"/>
        <v>3.3245511937766592</v>
      </c>
      <c r="U127" s="58">
        <f t="shared" si="18"/>
        <v>2789.9042833022877</v>
      </c>
      <c r="V127" s="98">
        <f t="shared" si="19"/>
        <v>301.34410389099253</v>
      </c>
      <c r="W127" s="25"/>
      <c r="X127" s="8"/>
      <c r="Y127" s="8"/>
      <c r="Z127" s="9"/>
    </row>
    <row r="128" spans="6:26">
      <c r="F128" s="33">
        <f t="shared" si="20"/>
        <v>744</v>
      </c>
      <c r="G128" s="36">
        <f t="shared" si="26"/>
        <v>744000</v>
      </c>
      <c r="H128" s="32"/>
      <c r="I128" s="87">
        <f t="shared" si="21"/>
        <v>8260.3301887432408</v>
      </c>
      <c r="J128" s="39">
        <f t="shared" si="22"/>
        <v>-1157.4944702392631</v>
      </c>
      <c r="K128" s="27">
        <f t="shared" si="14"/>
        <v>0.24632087467408428</v>
      </c>
      <c r="L128" s="27" t="s">
        <v>21</v>
      </c>
      <c r="M128" s="38">
        <f t="shared" si="15"/>
        <v>7.127876258493778</v>
      </c>
      <c r="N128" s="39">
        <f t="shared" si="16"/>
        <v>20.246320874674083</v>
      </c>
      <c r="O128" s="25" t="s">
        <v>21</v>
      </c>
      <c r="P128" s="27">
        <f t="shared" si="17"/>
        <v>-985.11502320806369</v>
      </c>
      <c r="Q128" s="25">
        <f t="shared" si="23"/>
        <v>985.32305487042379</v>
      </c>
      <c r="R128" s="38">
        <f t="shared" si="24"/>
        <v>-88.822609115799736</v>
      </c>
      <c r="S128" s="52"/>
      <c r="T128" s="92">
        <f t="shared" si="25"/>
        <v>3.3491553695898966</v>
      </c>
      <c r="U128" s="58">
        <f t="shared" si="18"/>
        <v>2818.1272813908531</v>
      </c>
      <c r="V128" s="98">
        <f t="shared" si="19"/>
        <v>304.39253609672011</v>
      </c>
      <c r="W128" s="25"/>
      <c r="X128" s="8"/>
      <c r="Y128" s="8"/>
      <c r="Z128" s="9"/>
    </row>
    <row r="129" spans="6:26">
      <c r="F129" s="33">
        <f t="shared" si="20"/>
        <v>746</v>
      </c>
      <c r="G129" s="36">
        <f t="shared" si="26"/>
        <v>746000</v>
      </c>
      <c r="H129" s="32"/>
      <c r="I129" s="87">
        <f t="shared" si="21"/>
        <v>8304.8002574694929</v>
      </c>
      <c r="J129" s="39">
        <f t="shared" si="22"/>
        <v>-1149.1204671484973</v>
      </c>
      <c r="K129" s="27">
        <f t="shared" si="14"/>
        <v>0.25126509062714419</v>
      </c>
      <c r="L129" s="27" t="s">
        <v>21</v>
      </c>
      <c r="M129" s="38">
        <f t="shared" si="15"/>
        <v>7.2183464579893366</v>
      </c>
      <c r="N129" s="39">
        <f t="shared" si="16"/>
        <v>20.251265090627143</v>
      </c>
      <c r="O129" s="25" t="s">
        <v>21</v>
      </c>
      <c r="P129" s="27">
        <f t="shared" si="17"/>
        <v>-977.84655515641771</v>
      </c>
      <c r="Q129" s="25">
        <f t="shared" si="23"/>
        <v>978.05623517722324</v>
      </c>
      <c r="R129" s="38">
        <f t="shared" si="24"/>
        <v>-88.813570321954572</v>
      </c>
      <c r="S129" s="52"/>
      <c r="T129" s="92">
        <f t="shared" si="25"/>
        <v>3.3740391209734906</v>
      </c>
      <c r="U129" s="58">
        <f t="shared" si="18"/>
        <v>2846.6974657690785</v>
      </c>
      <c r="V129" s="98">
        <f t="shared" si="19"/>
        <v>307.47846870773645</v>
      </c>
      <c r="W129" s="25"/>
      <c r="X129" s="8"/>
      <c r="Y129" s="8"/>
      <c r="Z129" s="9"/>
    </row>
    <row r="130" spans="6:26">
      <c r="F130" s="33">
        <f t="shared" si="20"/>
        <v>748</v>
      </c>
      <c r="G130" s="36">
        <f t="shared" si="26"/>
        <v>748000</v>
      </c>
      <c r="H130" s="32"/>
      <c r="I130" s="87">
        <f t="shared" si="21"/>
        <v>8349.389708930581</v>
      </c>
      <c r="J130" s="39">
        <f t="shared" si="22"/>
        <v>-1140.7771328559222</v>
      </c>
      <c r="K130" s="27">
        <f t="shared" si="14"/>
        <v>0.25631822379593339</v>
      </c>
      <c r="L130" s="27" t="s">
        <v>21</v>
      </c>
      <c r="M130" s="38">
        <f t="shared" si="15"/>
        <v>7.310049211016187</v>
      </c>
      <c r="N130" s="39">
        <f t="shared" si="16"/>
        <v>20.256318223795933</v>
      </c>
      <c r="O130" s="25" t="s">
        <v>21</v>
      </c>
      <c r="P130" s="27">
        <f t="shared" si="17"/>
        <v>-970.60314359477809</v>
      </c>
      <c r="Q130" s="25">
        <f t="shared" si="23"/>
        <v>970.81449349710942</v>
      </c>
      <c r="R130" s="38">
        <f t="shared" si="24"/>
        <v>-88.80442063831785</v>
      </c>
      <c r="S130" s="52"/>
      <c r="T130" s="92">
        <f t="shared" si="25"/>
        <v>3.399207595379627</v>
      </c>
      <c r="U130" s="58">
        <f t="shared" si="18"/>
        <v>2875.6210881722777</v>
      </c>
      <c r="V130" s="98">
        <f t="shared" si="19"/>
        <v>310.60257698863302</v>
      </c>
      <c r="W130" s="25"/>
      <c r="X130" s="8"/>
      <c r="Y130" s="8"/>
      <c r="Z130" s="9"/>
    </row>
    <row r="131" spans="6:26">
      <c r="F131" s="33">
        <f t="shared" si="20"/>
        <v>750</v>
      </c>
      <c r="G131" s="36">
        <f t="shared" si="26"/>
        <v>750000</v>
      </c>
      <c r="H131" s="32"/>
      <c r="I131" s="87">
        <f t="shared" si="21"/>
        <v>8394.0985431265035</v>
      </c>
      <c r="J131" s="39">
        <f t="shared" si="22"/>
        <v>-1132.4642220111527</v>
      </c>
      <c r="K131" s="27">
        <f t="shared" si="14"/>
        <v>0.2614830798296795</v>
      </c>
      <c r="L131" s="27" t="s">
        <v>21</v>
      </c>
      <c r="M131" s="38">
        <f t="shared" si="15"/>
        <v>7.403005814209954</v>
      </c>
      <c r="N131" s="39">
        <f t="shared" si="16"/>
        <v>20.261483079829681</v>
      </c>
      <c r="O131" s="25" t="s">
        <v>21</v>
      </c>
      <c r="P131" s="27">
        <f t="shared" si="17"/>
        <v>-963.38455691416141</v>
      </c>
      <c r="Q131" s="25">
        <f t="shared" si="23"/>
        <v>963.59759868800495</v>
      </c>
      <c r="R131" s="38">
        <f t="shared" si="24"/>
        <v>-88.795157822556291</v>
      </c>
      <c r="S131" s="52"/>
      <c r="T131" s="92">
        <f t="shared" si="25"/>
        <v>3.4246660685883246</v>
      </c>
      <c r="U131" s="58">
        <f t="shared" si="18"/>
        <v>2904.9045557603363</v>
      </c>
      <c r="V131" s="98">
        <f t="shared" si="19"/>
        <v>313.76555299177369</v>
      </c>
      <c r="W131" s="25"/>
      <c r="X131" s="8"/>
      <c r="Y131" s="8"/>
      <c r="Z131" s="9"/>
    </row>
    <row r="132" spans="6:26">
      <c r="F132" s="33">
        <f t="shared" si="20"/>
        <v>752</v>
      </c>
      <c r="G132" s="36">
        <f t="shared" si="26"/>
        <v>752000</v>
      </c>
      <c r="H132" s="32"/>
      <c r="I132" s="87">
        <f t="shared" si="21"/>
        <v>8438.9267600572621</v>
      </c>
      <c r="J132" s="39">
        <f t="shared" si="22"/>
        <v>-1124.1814918739142</v>
      </c>
      <c r="K132" s="27">
        <f t="shared" si="14"/>
        <v>0.26676255056744613</v>
      </c>
      <c r="L132" s="27" t="s">
        <v>21</v>
      </c>
      <c r="M132" s="38">
        <f t="shared" si="15"/>
        <v>7.4972380518250503</v>
      </c>
      <c r="N132" s="39">
        <f t="shared" si="16"/>
        <v>20.266762550567446</v>
      </c>
      <c r="O132" s="25" t="s">
        <v>21</v>
      </c>
      <c r="P132" s="27">
        <f t="shared" si="17"/>
        <v>-956.19056525532926</v>
      </c>
      <c r="Q132" s="25">
        <f t="shared" si="23"/>
        <v>956.40532137142941</v>
      </c>
      <c r="R132" s="38">
        <f t="shared" si="24"/>
        <v>-88.785779570320216</v>
      </c>
      <c r="S132" s="52"/>
      <c r="T132" s="92">
        <f t="shared" si="25"/>
        <v>3.4504199488016156</v>
      </c>
      <c r="U132" s="58">
        <f t="shared" si="18"/>
        <v>2934.5544360511308</v>
      </c>
      <c r="V132" s="98">
        <f t="shared" si="19"/>
        <v>316.96810609016489</v>
      </c>
      <c r="W132" s="25"/>
      <c r="X132" s="8"/>
      <c r="Y132" s="8"/>
      <c r="Z132" s="9"/>
    </row>
    <row r="133" spans="6:26">
      <c r="F133" s="33">
        <f t="shared" si="20"/>
        <v>754</v>
      </c>
      <c r="G133" s="36">
        <f t="shared" si="26"/>
        <v>754000</v>
      </c>
      <c r="H133" s="32"/>
      <c r="I133" s="87">
        <f t="shared" si="21"/>
        <v>8483.8743597228568</v>
      </c>
      <c r="J133" s="39">
        <f t="shared" si="22"/>
        <v>-1115.9287022794247</v>
      </c>
      <c r="K133" s="27">
        <f t="shared" si="14"/>
        <v>0.2721596171604948</v>
      </c>
      <c r="L133" s="27" t="s">
        <v>21</v>
      </c>
      <c r="M133" s="38">
        <f t="shared" si="15"/>
        <v>7.5927682097693996</v>
      </c>
      <c r="N133" s="39">
        <f t="shared" si="16"/>
        <v>20.272159617160494</v>
      </c>
      <c r="O133" s="25" t="s">
        <v>21</v>
      </c>
      <c r="P133" s="27">
        <f t="shared" si="17"/>
        <v>-949.02094046508444</v>
      </c>
      <c r="Q133" s="25">
        <f t="shared" si="23"/>
        <v>949.2374338893178</v>
      </c>
      <c r="R133" s="38">
        <f t="shared" si="24"/>
        <v>-88.776283513051538</v>
      </c>
      <c r="S133" s="52"/>
      <c r="T133" s="92">
        <f t="shared" si="25"/>
        <v>3.476474780897425</v>
      </c>
      <c r="U133" s="58">
        <f t="shared" si="18"/>
        <v>2964.5774620456978</v>
      </c>
      <c r="V133" s="98">
        <f t="shared" si="19"/>
        <v>320.21096353103735</v>
      </c>
      <c r="W133" s="25"/>
      <c r="X133" s="8"/>
      <c r="Y133" s="8"/>
      <c r="Z133" s="9"/>
    </row>
    <row r="134" spans="6:26">
      <c r="F134" s="33">
        <f t="shared" si="20"/>
        <v>756</v>
      </c>
      <c r="G134" s="36">
        <f t="shared" si="26"/>
        <v>756000</v>
      </c>
      <c r="H134" s="32"/>
      <c r="I134" s="87">
        <f t="shared" si="21"/>
        <v>8528.9413421232875</v>
      </c>
      <c r="J134" s="39">
        <f t="shared" si="22"/>
        <v>-1107.7056156043291</v>
      </c>
      <c r="K134" s="27">
        <f t="shared" ref="K134:K197" si="27">I134*D$23/(D$23^2+J134^2)</f>
        <v>0.27767735332569493</v>
      </c>
      <c r="L134" s="27" t="s">
        <v>21</v>
      </c>
      <c r="M134" s="38">
        <f t="shared" ref="M134:M197" si="28">-1*I134*J134/(D$23^2+J134^2)</f>
        <v>7.6896190901254933</v>
      </c>
      <c r="N134" s="39">
        <f t="shared" ref="N134:N197" si="29">D$14+K134</f>
        <v>20.277677353325696</v>
      </c>
      <c r="O134" s="25" t="s">
        <v>21</v>
      </c>
      <c r="P134" s="27">
        <f t="shared" ref="P134:P197" si="30">D$4*G134*D$15+M134-1/(D$4*G134*D$16)</f>
        <v>-941.87545605254218</v>
      </c>
      <c r="Q134" s="25">
        <f t="shared" si="23"/>
        <v>942.09371026083693</v>
      </c>
      <c r="R134" s="38">
        <f t="shared" si="24"/>
        <v>-88.766667215697893</v>
      </c>
      <c r="S134" s="52"/>
      <c r="T134" s="92">
        <f t="shared" si="25"/>
        <v>3.5028362508505984</v>
      </c>
      <c r="U134" s="58">
        <f t="shared" ref="U134:U197" si="31">T134*D$4*G134*D$15</f>
        <v>2994.9805375540527</v>
      </c>
      <c r="V134" s="98">
        <f t="shared" ref="V134:V197" si="32">D$4*G134*D$9*T134</f>
        <v>323.49487101110014</v>
      </c>
      <c r="W134" s="25"/>
      <c r="X134" s="8"/>
      <c r="Y134" s="8"/>
      <c r="Z134" s="9"/>
    </row>
    <row r="135" spans="6:26">
      <c r="F135" s="33">
        <f t="shared" ref="F135:F198" si="33">F134+F$4</f>
        <v>758</v>
      </c>
      <c r="G135" s="36">
        <f t="shared" si="26"/>
        <v>758000</v>
      </c>
      <c r="H135" s="32"/>
      <c r="I135" s="87">
        <f t="shared" ref="I135:I198" si="34">(D$4*G135*D$9)^2</f>
        <v>8574.1277072585544</v>
      </c>
      <c r="J135" s="39">
        <f t="shared" ref="J135:J198" si="35">D$4*G135*D$24-1/(D$4*G135*D$25)</f>
        <v>-1099.5119967331709</v>
      </c>
      <c r="K135" s="27">
        <f t="shared" si="27"/>
        <v>0.28331892873625542</v>
      </c>
      <c r="L135" s="27" t="s">
        <v>21</v>
      </c>
      <c r="M135" s="38">
        <f t="shared" si="28"/>
        <v>7.7878140261775792</v>
      </c>
      <c r="N135" s="39">
        <f t="shared" si="29"/>
        <v>20.283318928736257</v>
      </c>
      <c r="O135" s="25" t="s">
        <v>21</v>
      </c>
      <c r="P135" s="27">
        <f t="shared" si="30"/>
        <v>-934.75388714536825</v>
      </c>
      <c r="Q135" s="25">
        <f t="shared" ref="Q135:Q198" si="36">SQRT(N135^2+P135^2)</f>
        <v>934.97392613919487</v>
      </c>
      <c r="R135" s="38">
        <f t="shared" ref="R135:R198" si="37">DEGREES(ASIN(P135/Q135))</f>
        <v>-88.756928174327001</v>
      </c>
      <c r="S135" s="52"/>
      <c r="T135" s="92">
        <f t="shared" ref="T135:T198" si="38">1000*B$17/Q135</f>
        <v>3.529510190328784</v>
      </c>
      <c r="U135" s="58">
        <f t="shared" si="31"/>
        <v>3025.7707427309065</v>
      </c>
      <c r="V135" s="98">
        <f t="shared" si="32"/>
        <v>326.82059327446615</v>
      </c>
      <c r="W135" s="25"/>
      <c r="X135" s="8"/>
      <c r="Y135" s="8"/>
      <c r="Z135" s="9"/>
    </row>
    <row r="136" spans="6:26">
      <c r="F136" s="33">
        <f t="shared" si="33"/>
        <v>760</v>
      </c>
      <c r="G136" s="36">
        <f t="shared" ref="G136:G199" si="39">1000*F136</f>
        <v>760000</v>
      </c>
      <c r="H136" s="32"/>
      <c r="I136" s="87">
        <f t="shared" si="34"/>
        <v>8619.4334551286556</v>
      </c>
      <c r="J136" s="39">
        <f t="shared" si="35"/>
        <v>-1091.3476130253925</v>
      </c>
      <c r="K136" s="27">
        <f t="shared" si="27"/>
        <v>0.28908761255638898</v>
      </c>
      <c r="L136" s="27" t="s">
        <v>21</v>
      </c>
      <c r="M136" s="38">
        <f t="shared" si="28"/>
        <v>7.8873768979656154</v>
      </c>
      <c r="N136" s="39">
        <f t="shared" si="29"/>
        <v>20.28908761255639</v>
      </c>
      <c r="O136" s="25" t="s">
        <v>21</v>
      </c>
      <c r="P136" s="27">
        <f t="shared" si="30"/>
        <v>-927.65601044593473</v>
      </c>
      <c r="Q136" s="25">
        <f t="shared" si="36"/>
        <v>927.87785876839314</v>
      </c>
      <c r="R136" s="38">
        <f t="shared" si="37"/>
        <v>-88.747063813634853</v>
      </c>
      <c r="S136" s="52"/>
      <c r="T136" s="92">
        <f t="shared" si="38"/>
        <v>3.556502581471459</v>
      </c>
      <c r="U136" s="58">
        <f t="shared" si="31"/>
        <v>3056.9553398311714</v>
      </c>
      <c r="V136" s="98">
        <f t="shared" si="32"/>
        <v>330.18891473431842</v>
      </c>
      <c r="W136" s="25"/>
      <c r="X136" s="8"/>
      <c r="Y136" s="8"/>
      <c r="Z136" s="9"/>
    </row>
    <row r="137" spans="6:26">
      <c r="F137" s="33">
        <f t="shared" si="33"/>
        <v>762</v>
      </c>
      <c r="G137" s="36">
        <f t="shared" si="39"/>
        <v>762000</v>
      </c>
      <c r="H137" s="32"/>
      <c r="I137" s="87">
        <f t="shared" si="34"/>
        <v>8664.8585857335911</v>
      </c>
      <c r="J137" s="39">
        <f t="shared" si="35"/>
        <v>-1083.2122342828566</v>
      </c>
      <c r="K137" s="27">
        <f t="shared" si="27"/>
        <v>0.29498677712687787</v>
      </c>
      <c r="L137" s="27" t="s">
        <v>21</v>
      </c>
      <c r="M137" s="38">
        <f t="shared" si="28"/>
        <v>7.9883321483876095</v>
      </c>
      <c r="N137" s="39">
        <f t="shared" si="29"/>
        <v>20.294986777126876</v>
      </c>
      <c r="O137" s="25" t="s">
        <v>21</v>
      </c>
      <c r="P137" s="27">
        <f t="shared" si="30"/>
        <v>-920.5816041873793</v>
      </c>
      <c r="Q137" s="25">
        <f t="shared" si="36"/>
        <v>920.8052869399113</v>
      </c>
      <c r="R137" s="38">
        <f t="shared" si="37"/>
        <v>-88.737071484350579</v>
      </c>
      <c r="S137" s="52"/>
      <c r="T137" s="92">
        <f t="shared" si="38"/>
        <v>3.5838195618606901</v>
      </c>
      <c r="U137" s="58">
        <f t="shared" si="31"/>
        <v>3088.5417791955706</v>
      </c>
      <c r="V137" s="98">
        <f t="shared" si="32"/>
        <v>333.60064011942939</v>
      </c>
      <c r="W137" s="25"/>
      <c r="X137" s="8"/>
      <c r="Y137" s="8"/>
      <c r="Z137" s="9"/>
    </row>
    <row r="138" spans="6:26">
      <c r="F138" s="33">
        <f t="shared" si="33"/>
        <v>764</v>
      </c>
      <c r="G138" s="36">
        <f t="shared" si="39"/>
        <v>764000</v>
      </c>
      <c r="H138" s="32"/>
      <c r="I138" s="87">
        <f t="shared" si="34"/>
        <v>8710.4030990733645</v>
      </c>
      <c r="J138" s="39">
        <f t="shared" si="35"/>
        <v>-1075.1056327178785</v>
      </c>
      <c r="K138" s="27">
        <f t="shared" si="27"/>
        <v>0.30101990180888871</v>
      </c>
      <c r="L138" s="27" t="s">
        <v>21</v>
      </c>
      <c r="M138" s="38">
        <f t="shared" si="28"/>
        <v>8.090704799872972</v>
      </c>
      <c r="N138" s="39">
        <f t="shared" si="29"/>
        <v>20.301019901808889</v>
      </c>
      <c r="O138" s="25" t="s">
        <v>21</v>
      </c>
      <c r="P138" s="27">
        <f t="shared" si="30"/>
        <v>-913.53044808952802</v>
      </c>
      <c r="Q138" s="25">
        <f t="shared" si="36"/>
        <v>913.75599094928384</v>
      </c>
      <c r="R138" s="38">
        <f t="shared" si="37"/>
        <v>-88.726948460518628</v>
      </c>
      <c r="S138" s="52"/>
      <c r="T138" s="92">
        <f t="shared" si="38"/>
        <v>3.6114674296927918</v>
      </c>
      <c r="U138" s="58">
        <f t="shared" si="31"/>
        <v>3120.5377054772962</v>
      </c>
      <c r="V138" s="98">
        <f t="shared" si="32"/>
        <v>337.05659514671663</v>
      </c>
      <c r="W138" s="25"/>
      <c r="X138" s="8"/>
      <c r="Y138" s="8"/>
      <c r="Z138" s="9"/>
    </row>
    <row r="139" spans="6:26">
      <c r="F139" s="33">
        <f t="shared" si="33"/>
        <v>766</v>
      </c>
      <c r="G139" s="36">
        <f t="shared" si="39"/>
        <v>766000</v>
      </c>
      <c r="H139" s="32"/>
      <c r="I139" s="87">
        <f t="shared" si="34"/>
        <v>8756.0669951479722</v>
      </c>
      <c r="J139" s="39">
        <f t="shared" si="35"/>
        <v>-1067.0275829217567</v>
      </c>
      <c r="K139" s="27">
        <f t="shared" si="27"/>
        <v>0.30719057699379138</v>
      </c>
      <c r="L139" s="27" t="s">
        <v>21</v>
      </c>
      <c r="M139" s="38">
        <f t="shared" si="28"/>
        <v>8.194520471650625</v>
      </c>
      <c r="N139" s="39">
        <f t="shared" si="29"/>
        <v>20.30719057699379</v>
      </c>
      <c r="O139" s="25" t="s">
        <v>21</v>
      </c>
      <c r="P139" s="27">
        <f t="shared" si="30"/>
        <v>-906.50232331465179</v>
      </c>
      <c r="Q139" s="25">
        <f t="shared" si="36"/>
        <v>906.72975255254084</v>
      </c>
      <c r="R139" s="38">
        <f t="shared" si="37"/>
        <v>-88.716691936666521</v>
      </c>
      <c r="S139" s="52"/>
      <c r="T139" s="92">
        <f t="shared" si="38"/>
        <v>3.6394526491605115</v>
      </c>
      <c r="U139" s="58">
        <f t="shared" si="31"/>
        <v>3152.9509641212326</v>
      </c>
      <c r="V139" s="98">
        <f t="shared" si="32"/>
        <v>340.55762722107966</v>
      </c>
      <c r="W139" s="25"/>
      <c r="X139" s="8"/>
      <c r="Y139" s="8"/>
      <c r="Z139" s="9"/>
    </row>
    <row r="140" spans="6:26">
      <c r="F140" s="33">
        <f t="shared" si="33"/>
        <v>768</v>
      </c>
      <c r="G140" s="36">
        <f t="shared" si="39"/>
        <v>768000</v>
      </c>
      <c r="H140" s="32"/>
      <c r="I140" s="87">
        <f t="shared" si="34"/>
        <v>8801.850273957416</v>
      </c>
      <c r="J140" s="39">
        <f t="shared" si="35"/>
        <v>-1058.9778618337969</v>
      </c>
      <c r="K140" s="27">
        <f t="shared" si="27"/>
        <v>0.31350250828715959</v>
      </c>
      <c r="L140" s="27" t="s">
        <v>21</v>
      </c>
      <c r="M140" s="38">
        <f t="shared" si="28"/>
        <v>8.2998053976367103</v>
      </c>
      <c r="N140" s="39">
        <f t="shared" si="29"/>
        <v>20.313502508287158</v>
      </c>
      <c r="O140" s="25" t="s">
        <v>21</v>
      </c>
      <c r="P140" s="27">
        <f t="shared" si="30"/>
        <v>-899.49701242302842</v>
      </c>
      <c r="Q140" s="25">
        <f t="shared" si="36"/>
        <v>899.72635492248855</v>
      </c>
      <c r="R140" s="38">
        <f t="shared" si="37"/>
        <v>-88.706299024841513</v>
      </c>
      <c r="S140" s="52"/>
      <c r="T140" s="92">
        <f t="shared" si="38"/>
        <v>3.6677818560558837</v>
      </c>
      <c r="U140" s="58">
        <f t="shared" si="31"/>
        <v>3185.7896081079057</v>
      </c>
      <c r="V140" s="98">
        <f t="shared" si="32"/>
        <v>344.10460616382903</v>
      </c>
      <c r="W140" s="25"/>
      <c r="X140" s="8"/>
      <c r="Y140" s="8"/>
      <c r="Z140" s="9"/>
    </row>
    <row r="141" spans="6:26">
      <c r="F141" s="33">
        <f t="shared" si="33"/>
        <v>770</v>
      </c>
      <c r="G141" s="36">
        <f t="shared" si="39"/>
        <v>770000</v>
      </c>
      <c r="H141" s="32"/>
      <c r="I141" s="87">
        <f t="shared" si="34"/>
        <v>8847.7529355016959</v>
      </c>
      <c r="J141" s="39">
        <f t="shared" si="35"/>
        <v>-1050.9562487108185</v>
      </c>
      <c r="K141" s="27">
        <f t="shared" si="27"/>
        <v>0.3199595208755851</v>
      </c>
      <c r="L141" s="27" t="s">
        <v>21</v>
      </c>
      <c r="M141" s="38">
        <f t="shared" si="28"/>
        <v>8.4065864449678926</v>
      </c>
      <c r="N141" s="39">
        <f t="shared" si="29"/>
        <v>20.319959520875585</v>
      </c>
      <c r="O141" s="25" t="s">
        <v>21</v>
      </c>
      <c r="P141" s="27">
        <f t="shared" si="30"/>
        <v>-892.51429932826818</v>
      </c>
      <c r="Q141" s="25">
        <f t="shared" si="36"/>
        <v>892.74558260478636</v>
      </c>
      <c r="R141" s="38">
        <f t="shared" si="37"/>
        <v>-88.695766751513588</v>
      </c>
      <c r="S141" s="52"/>
      <c r="T141" s="92">
        <f t="shared" si="38"/>
        <v>3.6964618636045294</v>
      </c>
      <c r="U141" s="58">
        <f t="shared" si="31"/>
        <v>3219.0619049750221</v>
      </c>
      <c r="V141" s="98">
        <f t="shared" si="32"/>
        <v>347.69842497109943</v>
      </c>
      <c r="W141" s="25"/>
      <c r="X141" s="8"/>
      <c r="Y141" s="8"/>
      <c r="Z141" s="9"/>
    </row>
    <row r="142" spans="6:26">
      <c r="F142" s="33">
        <f t="shared" si="33"/>
        <v>772</v>
      </c>
      <c r="G142" s="36">
        <f t="shared" si="39"/>
        <v>772000</v>
      </c>
      <c r="H142" s="32"/>
      <c r="I142" s="87">
        <f t="shared" si="34"/>
        <v>8893.7749797808083</v>
      </c>
      <c r="J142" s="39">
        <f t="shared" si="35"/>
        <v>-1042.9625250971353</v>
      </c>
      <c r="K142" s="27">
        <f t="shared" si="27"/>
        <v>0.32656556408542325</v>
      </c>
      <c r="L142" s="27" t="s">
        <v>21</v>
      </c>
      <c r="M142" s="38">
        <f t="shared" si="28"/>
        <v>8.5148911332075858</v>
      </c>
      <c r="N142" s="39">
        <f t="shared" si="29"/>
        <v>20.326565564085424</v>
      </c>
      <c r="O142" s="25" t="s">
        <v>21</v>
      </c>
      <c r="P142" s="27">
        <f t="shared" si="30"/>
        <v>-885.55396925237562</v>
      </c>
      <c r="Q142" s="25">
        <f t="shared" si="36"/>
        <v>885.78722147379642</v>
      </c>
      <c r="R142" s="38">
        <f t="shared" si="37"/>
        <v>-88.685092054341055</v>
      </c>
      <c r="S142" s="52"/>
      <c r="T142" s="92">
        <f t="shared" si="38"/>
        <v>3.7254996685427137</v>
      </c>
      <c r="U142" s="58">
        <f t="shared" si="31"/>
        <v>3252.7763441301381</v>
      </c>
      <c r="V142" s="98">
        <f t="shared" si="32"/>
        <v>351.34000060370863</v>
      </c>
      <c r="W142" s="25"/>
      <c r="X142" s="8"/>
      <c r="Y142" s="8"/>
      <c r="Z142" s="9"/>
    </row>
    <row r="143" spans="6:26">
      <c r="F143" s="33">
        <f t="shared" si="33"/>
        <v>774</v>
      </c>
      <c r="G143" s="36">
        <f t="shared" si="39"/>
        <v>774000</v>
      </c>
      <c r="H143" s="32"/>
      <c r="I143" s="87">
        <f t="shared" si="34"/>
        <v>8939.9164067947586</v>
      </c>
      <c r="J143" s="39">
        <f t="shared" si="35"/>
        <v>-1034.9964747950007</v>
      </c>
      <c r="K143" s="27">
        <f t="shared" si="27"/>
        <v>0.3333247161430955</v>
      </c>
      <c r="L143" s="27" t="s">
        <v>21</v>
      </c>
      <c r="M143" s="38">
        <f t="shared" si="28"/>
        <v>8.6247476542537029</v>
      </c>
      <c r="N143" s="39">
        <f t="shared" si="29"/>
        <v>20.333324716143096</v>
      </c>
      <c r="O143" s="25" t="s">
        <v>21</v>
      </c>
      <c r="P143" s="27">
        <f t="shared" si="30"/>
        <v>-878.61580868050908</v>
      </c>
      <c r="Q143" s="25">
        <f t="shared" si="36"/>
        <v>878.85105868816993</v>
      </c>
      <c r="R143" s="38">
        <f t="shared" si="37"/>
        <v>-88.674271778781346</v>
      </c>
      <c r="S143" s="52"/>
      <c r="T143" s="92">
        <f t="shared" si="38"/>
        <v>3.7549024574491541</v>
      </c>
      <c r="U143" s="58">
        <f t="shared" si="31"/>
        <v>3286.9416444688213</v>
      </c>
      <c r="V143" s="98">
        <f t="shared" si="32"/>
        <v>355.03027481001254</v>
      </c>
      <c r="W143" s="25"/>
      <c r="X143" s="8"/>
      <c r="Y143" s="8"/>
      <c r="Z143" s="9"/>
    </row>
    <row r="144" spans="6:26">
      <c r="F144" s="33">
        <f t="shared" si="33"/>
        <v>776</v>
      </c>
      <c r="G144" s="36">
        <f t="shared" si="39"/>
        <v>776000</v>
      </c>
      <c r="H144" s="32"/>
      <c r="I144" s="87">
        <f t="shared" si="34"/>
        <v>8986.177216543545</v>
      </c>
      <c r="J144" s="39">
        <f t="shared" si="35"/>
        <v>-1027.0578838355113</v>
      </c>
      <c r="K144" s="27">
        <f t="shared" si="27"/>
        <v>0.34024118914711765</v>
      </c>
      <c r="L144" s="27" t="s">
        <v>21</v>
      </c>
      <c r="M144" s="38">
        <f t="shared" si="28"/>
        <v>8.7361848929779153</v>
      </c>
      <c r="N144" s="39">
        <f t="shared" si="29"/>
        <v>20.340241189147118</v>
      </c>
      <c r="O144" s="25" t="s">
        <v>21</v>
      </c>
      <c r="P144" s="27">
        <f t="shared" si="30"/>
        <v>-871.69960531539857</v>
      </c>
      <c r="Q144" s="25">
        <f t="shared" si="36"/>
        <v>871.93688264613183</v>
      </c>
      <c r="R144" s="38">
        <f t="shared" si="37"/>
        <v>-88.663302674552781</v>
      </c>
      <c r="S144" s="52"/>
      <c r="T144" s="92">
        <f t="shared" si="38"/>
        <v>3.7846776133442641</v>
      </c>
      <c r="U144" s="58">
        <f t="shared" si="31"/>
        <v>3321.5667623134414</v>
      </c>
      <c r="V144" s="98">
        <f t="shared" si="32"/>
        <v>358.77021498339246</v>
      </c>
      <c r="W144" s="25"/>
      <c r="X144" s="8"/>
      <c r="Y144" s="8"/>
      <c r="Z144" s="9"/>
    </row>
    <row r="145" spans="6:26">
      <c r="F145" s="33">
        <f t="shared" si="33"/>
        <v>778</v>
      </c>
      <c r="G145" s="36">
        <f t="shared" si="39"/>
        <v>778000</v>
      </c>
      <c r="H145" s="32"/>
      <c r="I145" s="87">
        <f t="shared" si="34"/>
        <v>9032.5574090271657</v>
      </c>
      <c r="J145" s="39">
        <f t="shared" si="35"/>
        <v>-1019.1465404499572</v>
      </c>
      <c r="K145" s="27">
        <f t="shared" si="27"/>
        <v>0.34731933426260614</v>
      </c>
      <c r="L145" s="27" t="s">
        <v>21</v>
      </c>
      <c r="M145" s="38">
        <f t="shared" si="28"/>
        <v>8.8492324486279337</v>
      </c>
      <c r="N145" s="39">
        <f t="shared" si="29"/>
        <v>20.347319334262608</v>
      </c>
      <c r="O145" s="25" t="s">
        <v>21</v>
      </c>
      <c r="P145" s="27">
        <f t="shared" si="30"/>
        <v>-864.80514803138703</v>
      </c>
      <c r="Q145" s="25">
        <f t="shared" si="36"/>
        <v>865.0444829404322</v>
      </c>
      <c r="R145" s="38">
        <f t="shared" si="37"/>
        <v>-88.65218139192163</v>
      </c>
      <c r="S145" s="52"/>
      <c r="T145" s="92">
        <f t="shared" si="38"/>
        <v>3.8148327225702232</v>
      </c>
      <c r="U145" s="58">
        <f t="shared" si="31"/>
        <v>3356.6608996886293</v>
      </c>
      <c r="V145" s="98">
        <f t="shared" si="32"/>
        <v>362.56081505610746</v>
      </c>
      <c r="W145" s="25"/>
      <c r="X145" s="8"/>
      <c r="Y145" s="8"/>
      <c r="Z145" s="9"/>
    </row>
    <row r="146" spans="6:26">
      <c r="F146" s="33">
        <f t="shared" si="33"/>
        <v>780</v>
      </c>
      <c r="G146" s="36">
        <f t="shared" si="39"/>
        <v>780000</v>
      </c>
      <c r="H146" s="32"/>
      <c r="I146" s="87">
        <f t="shared" si="34"/>
        <v>9079.0569842456225</v>
      </c>
      <c r="J146" s="39">
        <f t="shared" si="35"/>
        <v>-1011.2622350416166</v>
      </c>
      <c r="K146" s="27">
        <f t="shared" si="27"/>
        <v>0.35456364714962063</v>
      </c>
      <c r="L146" s="27" t="s">
        <v>21</v>
      </c>
      <c r="M146" s="38">
        <f t="shared" si="28"/>
        <v>8.9639206570258114</v>
      </c>
      <c r="N146" s="39">
        <f t="shared" si="29"/>
        <v>20.354563647149622</v>
      </c>
      <c r="O146" s="25" t="s">
        <v>21</v>
      </c>
      <c r="P146" s="27">
        <f t="shared" si="30"/>
        <v>-857.93222682805231</v>
      </c>
      <c r="Q146" s="25">
        <f t="shared" si="36"/>
        <v>858.17365031292263</v>
      </c>
      <c r="R146" s="38">
        <f t="shared" si="37"/>
        <v>-88.640904477824691</v>
      </c>
      <c r="S146" s="52"/>
      <c r="T146" s="92">
        <f t="shared" si="38"/>
        <v>3.8453755819660684</v>
      </c>
      <c r="U146" s="58">
        <f t="shared" si="31"/>
        <v>3392.2335129503681</v>
      </c>
      <c r="V146" s="98">
        <f t="shared" si="32"/>
        <v>366.40309643134196</v>
      </c>
      <c r="W146" s="25"/>
      <c r="X146" s="8"/>
      <c r="Y146" s="8"/>
      <c r="Z146" s="9"/>
    </row>
    <row r="147" spans="6:26">
      <c r="F147" s="33">
        <f t="shared" si="33"/>
        <v>782</v>
      </c>
      <c r="G147" s="36">
        <f t="shared" si="39"/>
        <v>782000</v>
      </c>
      <c r="H147" s="32"/>
      <c r="I147" s="87">
        <f t="shared" si="34"/>
        <v>9125.6759421989154</v>
      </c>
      <c r="J147" s="39">
        <f t="shared" si="35"/>
        <v>-1003.4047601579778</v>
      </c>
      <c r="K147" s="27">
        <f t="shared" si="27"/>
        <v>0.36197877363736536</v>
      </c>
      <c r="L147" s="27" t="s">
        <v>21</v>
      </c>
      <c r="M147" s="38">
        <f t="shared" si="28"/>
        <v>9.0802806135969885</v>
      </c>
      <c r="N147" s="39">
        <f t="shared" si="29"/>
        <v>20.361978773637365</v>
      </c>
      <c r="O147" s="25" t="s">
        <v>21</v>
      </c>
      <c r="P147" s="27">
        <f t="shared" si="30"/>
        <v>-851.08063278336908</v>
      </c>
      <c r="Q147" s="25">
        <f t="shared" si="36"/>
        <v>851.3241766087217</v>
      </c>
      <c r="R147" s="38">
        <f t="shared" si="37"/>
        <v>-88.629468371802432</v>
      </c>
      <c r="S147" s="52"/>
      <c r="T147" s="92">
        <f t="shared" si="38"/>
        <v>3.8763142063528142</v>
      </c>
      <c r="U147" s="58">
        <f t="shared" si="31"/>
        <v>3428.29432178665</v>
      </c>
      <c r="V147" s="98">
        <f t="shared" si="32"/>
        <v>370.29810895538856</v>
      </c>
      <c r="W147" s="25"/>
      <c r="X147" s="8"/>
      <c r="Y147" s="8"/>
      <c r="Z147" s="9"/>
    </row>
    <row r="148" spans="6:26">
      <c r="F148" s="33">
        <f t="shared" si="33"/>
        <v>784</v>
      </c>
      <c r="G148" s="36">
        <f t="shared" si="39"/>
        <v>784000</v>
      </c>
      <c r="H148" s="32"/>
      <c r="I148" s="87">
        <f t="shared" si="34"/>
        <v>9172.4142828870445</v>
      </c>
      <c r="J148" s="39">
        <f t="shared" si="35"/>
        <v>-995.57391046339376</v>
      </c>
      <c r="K148" s="27">
        <f t="shared" si="27"/>
        <v>0.36956951565695345</v>
      </c>
      <c r="L148" s="27" t="s">
        <v>21</v>
      </c>
      <c r="M148" s="38">
        <f t="shared" si="28"/>
        <v>9.1983441972663904</v>
      </c>
      <c r="N148" s="39">
        <f t="shared" si="29"/>
        <v>20.369569515656952</v>
      </c>
      <c r="O148" s="25" t="s">
        <v>21</v>
      </c>
      <c r="P148" s="27">
        <f t="shared" si="30"/>
        <v>-844.25015800637141</v>
      </c>
      <c r="Q148" s="25">
        <f t="shared" si="36"/>
        <v>844.49585472993067</v>
      </c>
      <c r="R148" s="38">
        <f t="shared" si="37"/>
        <v>-88.617869401738446</v>
      </c>
      <c r="S148" s="52"/>
      <c r="T148" s="92">
        <f t="shared" si="38"/>
        <v>3.9076568363444935</v>
      </c>
      <c r="U148" s="58">
        <f t="shared" si="31"/>
        <v>3464.8533186087166</v>
      </c>
      <c r="V148" s="98">
        <f t="shared" si="32"/>
        <v>374.24693193201739</v>
      </c>
      <c r="W148" s="25"/>
      <c r="X148" s="8"/>
      <c r="Y148" s="8"/>
      <c r="Z148" s="9"/>
    </row>
    <row r="149" spans="6:26">
      <c r="F149" s="33">
        <f t="shared" si="33"/>
        <v>786</v>
      </c>
      <c r="G149" s="36">
        <f t="shared" si="39"/>
        <v>786000</v>
      </c>
      <c r="H149" s="32"/>
      <c r="I149" s="87">
        <f t="shared" si="34"/>
        <v>9219.2720063100078</v>
      </c>
      <c r="J149" s="39">
        <f t="shared" si="35"/>
        <v>-987.76948271214519</v>
      </c>
      <c r="K149" s="27">
        <f t="shared" si="27"/>
        <v>0.37734083744619767</v>
      </c>
      <c r="L149" s="27" t="s">
        <v>21</v>
      </c>
      <c r="M149" s="38">
        <f t="shared" si="28"/>
        <v>9.3181440952599583</v>
      </c>
      <c r="N149" s="39">
        <f t="shared" si="29"/>
        <v>20.377340837446198</v>
      </c>
      <c r="O149" s="25" t="s">
        <v>21</v>
      </c>
      <c r="P149" s="27">
        <f t="shared" si="30"/>
        <v>-837.44059558926165</v>
      </c>
      <c r="Q149" s="25">
        <f t="shared" si="36"/>
        <v>837.68847858885033</v>
      </c>
      <c r="R149" s="38">
        <f t="shared" si="37"/>
        <v>-88.60610377939453</v>
      </c>
      <c r="S149" s="52"/>
      <c r="T149" s="92">
        <f t="shared" si="38"/>
        <v>3.9394119465019979</v>
      </c>
      <c r="U149" s="58">
        <f t="shared" si="31"/>
        <v>3501.9207783530328</v>
      </c>
      <c r="V149" s="98">
        <f t="shared" si="32"/>
        <v>378.25067518121045</v>
      </c>
      <c r="W149" s="25"/>
      <c r="X149" s="8"/>
      <c r="Y149" s="8"/>
      <c r="Z149" s="9"/>
    </row>
    <row r="150" spans="6:26">
      <c r="F150" s="33">
        <f t="shared" si="33"/>
        <v>788</v>
      </c>
      <c r="G150" s="36">
        <f t="shared" si="39"/>
        <v>788000</v>
      </c>
      <c r="H150" s="32"/>
      <c r="I150" s="87">
        <f t="shared" si="34"/>
        <v>9266.2491124678072</v>
      </c>
      <c r="J150" s="39">
        <f t="shared" si="35"/>
        <v>-979.99127572192378</v>
      </c>
      <c r="K150" s="27">
        <f t="shared" si="27"/>
        <v>0.38529787204065563</v>
      </c>
      <c r="L150" s="27" t="s">
        <v>21</v>
      </c>
      <c r="M150" s="38">
        <f t="shared" si="28"/>
        <v>9.439713828851616</v>
      </c>
      <c r="N150" s="39">
        <f t="shared" si="29"/>
        <v>20.385297872040656</v>
      </c>
      <c r="O150" s="25" t="s">
        <v>21</v>
      </c>
      <c r="P150" s="27">
        <f t="shared" si="30"/>
        <v>-830.65173955893249</v>
      </c>
      <c r="Q150" s="25">
        <f t="shared" si="36"/>
        <v>830.90184306066647</v>
      </c>
      <c r="R150" s="38">
        <f t="shared" si="37"/>
        <v>-88.594167595733481</v>
      </c>
      <c r="S150" s="52"/>
      <c r="T150" s="92">
        <f t="shared" si="38"/>
        <v>3.9715882538475218</v>
      </c>
      <c r="U150" s="58">
        <f t="shared" si="31"/>
        <v>3539.5072687152938</v>
      </c>
      <c r="V150" s="98">
        <f t="shared" si="32"/>
        <v>382.31048014456087</v>
      </c>
      <c r="W150" s="25"/>
      <c r="X150" s="8"/>
      <c r="Y150" s="8"/>
      <c r="Z150" s="9"/>
    </row>
    <row r="151" spans="6:26">
      <c r="F151" s="33">
        <f t="shared" si="33"/>
        <v>790</v>
      </c>
      <c r="G151" s="36">
        <f t="shared" si="39"/>
        <v>790000</v>
      </c>
      <c r="H151" s="32"/>
      <c r="I151" s="87">
        <f t="shared" si="34"/>
        <v>9313.3456013604427</v>
      </c>
      <c r="J151" s="39">
        <f t="shared" si="35"/>
        <v>-972.23909034770872</v>
      </c>
      <c r="K151" s="27">
        <f t="shared" si="27"/>
        <v>0.39344592806602419</v>
      </c>
      <c r="L151" s="27" t="s">
        <v>21</v>
      </c>
      <c r="M151" s="38">
        <f t="shared" si="28"/>
        <v>9.5630877800980336</v>
      </c>
      <c r="N151" s="39">
        <f t="shared" si="29"/>
        <v>20.393445928066026</v>
      </c>
      <c r="O151" s="25" t="s">
        <v>21</v>
      </c>
      <c r="P151" s="27">
        <f t="shared" si="30"/>
        <v>-823.88338482784002</v>
      </c>
      <c r="Q151" s="25">
        <f t="shared" si="36"/>
        <v>824.13574393554825</v>
      </c>
      <c r="R151" s="38">
        <f t="shared" si="37"/>
        <v>-88.582056816004851</v>
      </c>
      <c r="S151" s="52"/>
      <c r="T151" s="92">
        <f t="shared" si="38"/>
        <v>4.0041947267586027</v>
      </c>
      <c r="U151" s="58">
        <f t="shared" si="31"/>
        <v>3577.6236608391509</v>
      </c>
      <c r="V151" s="98">
        <f t="shared" si="32"/>
        <v>386.42752103978677</v>
      </c>
      <c r="W151" s="25"/>
      <c r="X151" s="8"/>
      <c r="Y151" s="8"/>
      <c r="Z151" s="9"/>
    </row>
    <row r="152" spans="6:26">
      <c r="F152" s="33">
        <f t="shared" si="33"/>
        <v>792</v>
      </c>
      <c r="G152" s="36">
        <f t="shared" si="39"/>
        <v>792000</v>
      </c>
      <c r="H152" s="32"/>
      <c r="I152" s="87">
        <f t="shared" si="34"/>
        <v>9360.5614729879126</v>
      </c>
      <c r="J152" s="39">
        <f t="shared" si="35"/>
        <v>-964.51272945604455</v>
      </c>
      <c r="K152" s="27">
        <f t="shared" si="27"/>
        <v>0.40179049684784879</v>
      </c>
      <c r="L152" s="27" t="s">
        <v>21</v>
      </c>
      <c r="M152" s="38">
        <f t="shared" si="28"/>
        <v>9.6883012196054707</v>
      </c>
      <c r="N152" s="39">
        <f t="shared" si="29"/>
        <v>20.401790496847848</v>
      </c>
      <c r="O152" s="25" t="s">
        <v>21</v>
      </c>
      <c r="P152" s="27">
        <f t="shared" si="30"/>
        <v>-817.13532714419034</v>
      </c>
      <c r="Q152" s="25">
        <f t="shared" si="36"/>
        <v>817.38997787012306</v>
      </c>
      <c r="R152" s="38">
        <f t="shared" si="37"/>
        <v>-88.569767274594355</v>
      </c>
      <c r="S152" s="52"/>
      <c r="T152" s="92">
        <f t="shared" si="38"/>
        <v>4.0372405942617817</v>
      </c>
      <c r="U152" s="58">
        <f t="shared" si="31"/>
        <v>3616.2811404835866</v>
      </c>
      <c r="V152" s="98">
        <f t="shared" si="32"/>
        <v>390.60300606694625</v>
      </c>
      <c r="W152" s="25"/>
      <c r="X152" s="8"/>
      <c r="Y152" s="8"/>
      <c r="Z152" s="9"/>
    </row>
    <row r="153" spans="6:26">
      <c r="F153" s="33">
        <f t="shared" si="33"/>
        <v>794</v>
      </c>
      <c r="G153" s="36">
        <f t="shared" si="39"/>
        <v>794000</v>
      </c>
      <c r="H153" s="32"/>
      <c r="I153" s="87">
        <f t="shared" si="34"/>
        <v>9407.8967273502185</v>
      </c>
      <c r="J153" s="39">
        <f t="shared" si="35"/>
        <v>-956.81199789970879</v>
      </c>
      <c r="K153" s="27">
        <f t="shared" si="27"/>
        <v>0.41033725985548103</v>
      </c>
      <c r="L153" s="27" t="s">
        <v>21</v>
      </c>
      <c r="M153" s="38">
        <f t="shared" si="28"/>
        <v>9.8153903353753691</v>
      </c>
      <c r="N153" s="39">
        <f t="shared" si="29"/>
        <v>20.410337259855481</v>
      </c>
      <c r="O153" s="25" t="s">
        <v>21</v>
      </c>
      <c r="P153" s="27">
        <f t="shared" si="30"/>
        <v>-810.40736304137431</v>
      </c>
      <c r="Q153" s="25">
        <f t="shared" si="36"/>
        <v>810.66434233826692</v>
      </c>
      <c r="R153" s="38">
        <f t="shared" si="37"/>
        <v>-88.557294669619608</v>
      </c>
      <c r="S153" s="52"/>
      <c r="T153" s="92">
        <f t="shared" si="38"/>
        <v>4.0707353557472805</v>
      </c>
      <c r="U153" s="58">
        <f t="shared" si="31"/>
        <v>3655.4912196945006</v>
      </c>
      <c r="V153" s="98">
        <f t="shared" si="32"/>
        <v>394.83817866911232</v>
      </c>
      <c r="W153" s="25"/>
      <c r="X153" s="8"/>
      <c r="Y153" s="8"/>
      <c r="Z153" s="9"/>
    </row>
    <row r="154" spans="6:26">
      <c r="F154" s="33">
        <f t="shared" si="33"/>
        <v>796</v>
      </c>
      <c r="G154" s="36">
        <f t="shared" si="39"/>
        <v>796000</v>
      </c>
      <c r="H154" s="32"/>
      <c r="I154" s="87">
        <f t="shared" si="34"/>
        <v>9455.3513644473605</v>
      </c>
      <c r="J154" s="39">
        <f t="shared" si="35"/>
        <v>-949.13670249275651</v>
      </c>
      <c r="K154" s="27">
        <f t="shared" si="27"/>
        <v>0.41909209649823742</v>
      </c>
      <c r="L154" s="27" t="s">
        <v>21</v>
      </c>
      <c r="M154" s="38">
        <f t="shared" si="28"/>
        <v>9.9443922627778303</v>
      </c>
      <c r="N154" s="39">
        <f t="shared" si="29"/>
        <v>20.419092096498236</v>
      </c>
      <c r="O154" s="25" t="s">
        <v>21</v>
      </c>
      <c r="P154" s="27">
        <f t="shared" si="30"/>
        <v>-803.69928978660596</v>
      </c>
      <c r="Q154" s="25">
        <f t="shared" si="36"/>
        <v>803.9586355811723</v>
      </c>
      <c r="R154" s="38">
        <f t="shared" si="37"/>
        <v>-88.544634557247946</v>
      </c>
      <c r="S154" s="52"/>
      <c r="T154" s="92">
        <f t="shared" si="38"/>
        <v>4.1046887911272556</v>
      </c>
      <c r="U154" s="58">
        <f t="shared" si="31"/>
        <v>3695.2657490074657</v>
      </c>
      <c r="V154" s="98">
        <f t="shared" si="32"/>
        <v>399.13431885042149</v>
      </c>
      <c r="W154" s="25"/>
      <c r="X154" s="8"/>
      <c r="Y154" s="8"/>
      <c r="Z154" s="9"/>
    </row>
    <row r="155" spans="6:26">
      <c r="F155" s="33">
        <f t="shared" si="33"/>
        <v>798</v>
      </c>
      <c r="G155" s="36">
        <f t="shared" si="39"/>
        <v>798000</v>
      </c>
      <c r="H155" s="32"/>
      <c r="I155" s="87">
        <f t="shared" si="34"/>
        <v>9502.9253842793387</v>
      </c>
      <c r="J155" s="39">
        <f t="shared" si="35"/>
        <v>-941.48665198594449</v>
      </c>
      <c r="K155" s="27">
        <f t="shared" si="27"/>
        <v>0.4280610922927871</v>
      </c>
      <c r="L155" s="27" t="s">
        <v>21</v>
      </c>
      <c r="M155" s="38">
        <f t="shared" si="28"/>
        <v>10.075345115704563</v>
      </c>
      <c r="N155" s="39">
        <f t="shared" si="29"/>
        <v>20.428061092292786</v>
      </c>
      <c r="O155" s="25" t="s">
        <v>21</v>
      </c>
      <c r="P155" s="27">
        <f t="shared" si="30"/>
        <v>-797.01090532870342</v>
      </c>
      <c r="Q155" s="25">
        <f t="shared" si="36"/>
        <v>797.27265655663234</v>
      </c>
      <c r="R155" s="38">
        <f t="shared" si="37"/>
        <v>-88.531782345734953</v>
      </c>
      <c r="S155" s="52"/>
      <c r="T155" s="92">
        <f t="shared" si="38"/>
        <v>4.1391109714617338</v>
      </c>
      <c r="U155" s="58">
        <f t="shared" si="31"/>
        <v>3735.6169302104408</v>
      </c>
      <c r="V155" s="98">
        <f t="shared" si="32"/>
        <v>403.49274455460397</v>
      </c>
      <c r="W155" s="25"/>
      <c r="X155" s="8"/>
      <c r="Y155" s="8"/>
      <c r="Z155" s="9"/>
    </row>
    <row r="156" spans="6:26">
      <c r="F156" s="33">
        <f t="shared" si="33"/>
        <v>800</v>
      </c>
      <c r="G156" s="36">
        <f t="shared" si="39"/>
        <v>800000</v>
      </c>
      <c r="H156" s="32"/>
      <c r="I156" s="87">
        <f t="shared" si="34"/>
        <v>9550.6187868461511</v>
      </c>
      <c r="J156" s="39">
        <f t="shared" si="35"/>
        <v>-933.86165704252153</v>
      </c>
      <c r="K156" s="27">
        <f t="shared" si="27"/>
        <v>0.43725054742196645</v>
      </c>
      <c r="L156" s="27" t="s">
        <v>21</v>
      </c>
      <c r="M156" s="38">
        <f t="shared" si="28"/>
        <v>10.208288018955681</v>
      </c>
      <c r="N156" s="39">
        <f t="shared" si="29"/>
        <v>20.437250547421968</v>
      </c>
      <c r="O156" s="25" t="s">
        <v>21</v>
      </c>
      <c r="P156" s="27">
        <f t="shared" si="30"/>
        <v>-790.34200824494826</v>
      </c>
      <c r="Q156" s="25">
        <f t="shared" si="36"/>
        <v>790.60620488748759</v>
      </c>
      <c r="R156" s="38">
        <f t="shared" si="37"/>
        <v>-88.51873328915319</v>
      </c>
      <c r="S156" s="52"/>
      <c r="T156" s="92">
        <f t="shared" si="38"/>
        <v>4.1740122700777791</v>
      </c>
      <c r="U156" s="58">
        <f t="shared" si="31"/>
        <v>3776.5573296969615</v>
      </c>
      <c r="V156" s="98">
        <f t="shared" si="32"/>
        <v>407.91481310729358</v>
      </c>
      <c r="W156" s="25"/>
      <c r="X156" s="8"/>
      <c r="Y156" s="8"/>
      <c r="Z156" s="9"/>
    </row>
    <row r="157" spans="6:26">
      <c r="F157" s="33">
        <f t="shared" si="33"/>
        <v>802</v>
      </c>
      <c r="G157" s="36">
        <f t="shared" si="39"/>
        <v>802000</v>
      </c>
      <c r="H157" s="32"/>
      <c r="I157" s="87">
        <f t="shared" si="34"/>
        <v>9598.4315721477997</v>
      </c>
      <c r="J157" s="39">
        <f t="shared" si="35"/>
        <v>-926.26153021438199</v>
      </c>
      <c r="K157" s="27">
        <f t="shared" si="27"/>
        <v>0.44666698570645175</v>
      </c>
      <c r="L157" s="27" t="s">
        <v>21</v>
      </c>
      <c r="M157" s="38">
        <f t="shared" si="28"/>
        <v>10.343261141917587</v>
      </c>
      <c r="N157" s="39">
        <f t="shared" si="29"/>
        <v>20.44666698570645</v>
      </c>
      <c r="O157" s="25" t="s">
        <v>21</v>
      </c>
      <c r="P157" s="27">
        <f t="shared" si="30"/>
        <v>-783.69239768696855</v>
      </c>
      <c r="Q157" s="25">
        <f t="shared" si="36"/>
        <v>783.9590808091798</v>
      </c>
      <c r="R157" s="38">
        <f t="shared" si="37"/>
        <v>-88.505482480802954</v>
      </c>
      <c r="S157" s="52"/>
      <c r="T157" s="92">
        <f t="shared" si="38"/>
        <v>4.2094033742090673</v>
      </c>
      <c r="U157" s="58">
        <f t="shared" si="31"/>
        <v>3818.0998924422688</v>
      </c>
      <c r="V157" s="98">
        <f t="shared" si="32"/>
        <v>412.40192272562143</v>
      </c>
      <c r="W157" s="25"/>
      <c r="X157" s="8"/>
      <c r="Y157" s="8"/>
      <c r="Z157" s="9"/>
    </row>
    <row r="158" spans="6:26">
      <c r="F158" s="33">
        <f t="shared" si="33"/>
        <v>804</v>
      </c>
      <c r="G158" s="36">
        <f t="shared" si="39"/>
        <v>804000</v>
      </c>
      <c r="H158" s="32"/>
      <c r="I158" s="87">
        <f t="shared" si="34"/>
        <v>9646.3637401842843</v>
      </c>
      <c r="J158" s="39">
        <f t="shared" si="35"/>
        <v>-918.68608591857674</v>
      </c>
      <c r="K158" s="27">
        <f t="shared" si="27"/>
        <v>0.45631716401204031</v>
      </c>
      <c r="L158" s="27" t="s">
        <v>21</v>
      </c>
      <c r="M158" s="38">
        <f t="shared" si="28"/>
        <v>10.480305733592163</v>
      </c>
      <c r="N158" s="39">
        <f t="shared" si="29"/>
        <v>20.456317164012042</v>
      </c>
      <c r="O158" s="25" t="s">
        <v>21</v>
      </c>
      <c r="P158" s="27">
        <f t="shared" si="30"/>
        <v>-777.0618733255717</v>
      </c>
      <c r="Q158" s="25">
        <f t="shared" si="36"/>
        <v>777.33108511634964</v>
      </c>
      <c r="R158" s="38">
        <f t="shared" si="37"/>
        <v>-88.492024846282888</v>
      </c>
      <c r="S158" s="52"/>
      <c r="T158" s="92">
        <f t="shared" si="38"/>
        <v>4.2452952971848044</v>
      </c>
      <c r="U158" s="58">
        <f t="shared" si="31"/>
        <v>3860.2579566369186</v>
      </c>
      <c r="V158" s="98">
        <f t="shared" si="32"/>
        <v>416.95551409882734</v>
      </c>
      <c r="W158" s="25"/>
      <c r="X158" s="8"/>
      <c r="Y158" s="8"/>
      <c r="Z158" s="9"/>
    </row>
    <row r="159" spans="6:26">
      <c r="F159" s="33">
        <f t="shared" si="33"/>
        <v>806</v>
      </c>
      <c r="G159" s="36">
        <f t="shared" si="39"/>
        <v>806000</v>
      </c>
      <c r="H159" s="32"/>
      <c r="I159" s="87">
        <f t="shared" si="34"/>
        <v>9694.4152909556033</v>
      </c>
      <c r="J159" s="39">
        <f t="shared" si="35"/>
        <v>-911.13514041416988</v>
      </c>
      <c r="K159" s="27">
        <f t="shared" si="27"/>
        <v>0.46620808211671522</v>
      </c>
      <c r="L159" s="27" t="s">
        <v>21</v>
      </c>
      <c r="M159" s="38">
        <f t="shared" si="28"/>
        <v>10.619464159040856</v>
      </c>
      <c r="N159" s="39">
        <f t="shared" si="29"/>
        <v>20.466208082116715</v>
      </c>
      <c r="O159" s="25" t="s">
        <v>21</v>
      </c>
      <c r="P159" s="27">
        <f t="shared" si="30"/>
        <v>-770.45023529446598</v>
      </c>
      <c r="Q159" s="25">
        <f t="shared" si="36"/>
        <v>770.7220191084192</v>
      </c>
      <c r="R159" s="38">
        <f t="shared" si="37"/>
        <v>-88.478355136194978</v>
      </c>
      <c r="S159" s="52"/>
      <c r="T159" s="92">
        <f t="shared" si="38"/>
        <v>4.2816993911987629</v>
      </c>
      <c r="U159" s="58">
        <f t="shared" si="31"/>
        <v>3903.0452690146408</v>
      </c>
      <c r="V159" s="98">
        <f t="shared" si="32"/>
        <v>421.57707204385736</v>
      </c>
      <c r="W159" s="25"/>
      <c r="X159" s="8"/>
      <c r="Y159" s="8"/>
      <c r="Z159" s="9"/>
    </row>
    <row r="160" spans="6:26">
      <c r="F160" s="33">
        <f t="shared" si="33"/>
        <v>808</v>
      </c>
      <c r="G160" s="36">
        <f t="shared" si="39"/>
        <v>808000</v>
      </c>
      <c r="H160" s="32"/>
      <c r="I160" s="87">
        <f t="shared" si="34"/>
        <v>9742.5862244617583</v>
      </c>
      <c r="J160" s="39">
        <f t="shared" si="35"/>
        <v>-903.60851177944301</v>
      </c>
      <c r="K160" s="27">
        <f t="shared" si="27"/>
        <v>0.47634699306316608</v>
      </c>
      <c r="L160" s="27" t="s">
        <v>21</v>
      </c>
      <c r="M160" s="38">
        <f t="shared" si="28"/>
        <v>10.760779937310504</v>
      </c>
      <c r="N160" s="39">
        <f t="shared" si="29"/>
        <v>20.476346993063167</v>
      </c>
      <c r="O160" s="25" t="s">
        <v>21</v>
      </c>
      <c r="P160" s="27">
        <f t="shared" si="30"/>
        <v>-763.85728413279207</v>
      </c>
      <c r="Q160" s="25">
        <f t="shared" si="36"/>
        <v>764.13168453408946</v>
      </c>
      <c r="R160" s="38">
        <f t="shared" si="37"/>
        <v>-88.464467918468358</v>
      </c>
      <c r="S160" s="52"/>
      <c r="T160" s="92">
        <f t="shared" si="38"/>
        <v>4.3186273606912318</v>
      </c>
      <c r="U160" s="58">
        <f t="shared" si="31"/>
        <v>3946.4760009135885</v>
      </c>
      <c r="V160" s="98">
        <f t="shared" si="32"/>
        <v>426.2681272401764</v>
      </c>
      <c r="W160" s="25"/>
      <c r="X160" s="8"/>
      <c r="Y160" s="8"/>
      <c r="Z160" s="9"/>
    </row>
    <row r="161" spans="6:26">
      <c r="F161" s="33">
        <f t="shared" si="33"/>
        <v>810</v>
      </c>
      <c r="G161" s="36">
        <f t="shared" si="39"/>
        <v>810000</v>
      </c>
      <c r="H161" s="32"/>
      <c r="I161" s="87">
        <f t="shared" si="34"/>
        <v>9790.8765407027495</v>
      </c>
      <c r="J161" s="39">
        <f t="shared" si="35"/>
        <v>-896.10601988943586</v>
      </c>
      <c r="K161" s="27">
        <f t="shared" si="27"/>
        <v>0.48674141402406274</v>
      </c>
      <c r="L161" s="27" t="s">
        <v>21</v>
      </c>
      <c r="M161" s="38">
        <f t="shared" si="28"/>
        <v>10.904297780911472</v>
      </c>
      <c r="N161" s="39">
        <f t="shared" si="29"/>
        <v>20.486741414024063</v>
      </c>
      <c r="O161" s="25" t="s">
        <v>21</v>
      </c>
      <c r="P161" s="27">
        <f t="shared" si="30"/>
        <v>-757.2828207263932</v>
      </c>
      <c r="Q161" s="25">
        <f t="shared" si="36"/>
        <v>757.55988353468649</v>
      </c>
      <c r="R161" s="38">
        <f t="shared" si="37"/>
        <v>-88.450357570274093</v>
      </c>
      <c r="S161" s="52"/>
      <c r="T161" s="92">
        <f t="shared" si="38"/>
        <v>4.356091276378816</v>
      </c>
      <c r="U161" s="58">
        <f t="shared" si="31"/>
        <v>3990.5647651126806</v>
      </c>
      <c r="V161" s="98">
        <f t="shared" si="32"/>
        <v>431.03025804830258</v>
      </c>
      <c r="W161" s="25"/>
      <c r="X161" s="8"/>
      <c r="Y161" s="8"/>
      <c r="Z161" s="9"/>
    </row>
    <row r="162" spans="6:26">
      <c r="F162" s="33">
        <f t="shared" si="33"/>
        <v>812</v>
      </c>
      <c r="G162" s="36">
        <f t="shared" si="39"/>
        <v>812000</v>
      </c>
      <c r="H162" s="32"/>
      <c r="I162" s="87">
        <f t="shared" si="34"/>
        <v>9839.2862396785749</v>
      </c>
      <c r="J162" s="39">
        <f t="shared" si="35"/>
        <v>-888.62748639381766</v>
      </c>
      <c r="K162" s="27">
        <f t="shared" si="27"/>
        <v>0.49739913770911354</v>
      </c>
      <c r="L162" s="27" t="s">
        <v>21</v>
      </c>
      <c r="M162" s="38">
        <f t="shared" si="28"/>
        <v>11.050063636922546</v>
      </c>
      <c r="N162" s="39">
        <f t="shared" si="29"/>
        <v>20.497399137709113</v>
      </c>
      <c r="O162" s="25" t="s">
        <v>21</v>
      </c>
      <c r="P162" s="27">
        <f t="shared" si="30"/>
        <v>-750.72664624774325</v>
      </c>
      <c r="Q162" s="25">
        <f t="shared" si="36"/>
        <v>751.00641858628262</v>
      </c>
      <c r="R162" s="38">
        <f t="shared" si="37"/>
        <v>-88.436018269508992</v>
      </c>
      <c r="S162" s="52"/>
      <c r="T162" s="92">
        <f t="shared" si="38"/>
        <v>4.3941035899693386</v>
      </c>
      <c r="U162" s="58">
        <f t="shared" si="31"/>
        <v>4035.326633487537</v>
      </c>
      <c r="V162" s="98">
        <f t="shared" si="32"/>
        <v>435.86509241686434</v>
      </c>
      <c r="W162" s="25"/>
      <c r="X162" s="8"/>
      <c r="Y162" s="8"/>
      <c r="Z162" s="9"/>
    </row>
    <row r="163" spans="6:26">
      <c r="F163" s="33">
        <f t="shared" si="33"/>
        <v>814</v>
      </c>
      <c r="G163" s="36">
        <f t="shared" si="39"/>
        <v>814000</v>
      </c>
      <c r="H163" s="32"/>
      <c r="I163" s="87">
        <f t="shared" si="34"/>
        <v>9887.8153213892438</v>
      </c>
      <c r="J163" s="39">
        <f t="shared" si="35"/>
        <v>-881.17273469508655</v>
      </c>
      <c r="K163" s="27">
        <f t="shared" si="27"/>
        <v>0.50832824434477919</v>
      </c>
      <c r="L163" s="27" t="s">
        <v>21</v>
      </c>
      <c r="M163" s="38">
        <f t="shared" si="28"/>
        <v>11.198124729801032</v>
      </c>
      <c r="N163" s="39">
        <f t="shared" si="29"/>
        <v>20.508328244344778</v>
      </c>
      <c r="O163" s="25" t="s">
        <v>21</v>
      </c>
      <c r="P163" s="27">
        <f t="shared" si="30"/>
        <v>-744.18856209444652</v>
      </c>
      <c r="Q163" s="25">
        <f t="shared" si="36"/>
        <v>744.47109244051762</v>
      </c>
      <c r="R163" s="38">
        <f t="shared" si="37"/>
        <v>-88.421443985817234</v>
      </c>
      <c r="S163" s="52"/>
      <c r="T163" s="92">
        <f t="shared" si="38"/>
        <v>4.4326771496015693</v>
      </c>
      <c r="U163" s="58">
        <f t="shared" si="31"/>
        <v>4080.777155533382</v>
      </c>
      <c r="V163" s="98">
        <f t="shared" si="32"/>
        <v>440.77430988330434</v>
      </c>
      <c r="W163" s="25"/>
      <c r="X163" s="8"/>
      <c r="Y163" s="8"/>
      <c r="Z163" s="9"/>
    </row>
    <row r="164" spans="6:26">
      <c r="F164" s="33">
        <f t="shared" si="33"/>
        <v>816</v>
      </c>
      <c r="G164" s="36">
        <f t="shared" si="39"/>
        <v>816000</v>
      </c>
      <c r="H164" s="32"/>
      <c r="I164" s="87">
        <f t="shared" si="34"/>
        <v>9936.4637858347414</v>
      </c>
      <c r="J164" s="39">
        <f t="shared" si="35"/>
        <v>-873.74158992708976</v>
      </c>
      <c r="K164" s="27">
        <f t="shared" si="27"/>
        <v>0.51953711425950755</v>
      </c>
      <c r="L164" s="27" t="s">
        <v>21</v>
      </c>
      <c r="M164" s="38">
        <f t="shared" si="28"/>
        <v>11.348529605980856</v>
      </c>
      <c r="N164" s="39">
        <f t="shared" si="29"/>
        <v>20.519537114259506</v>
      </c>
      <c r="O164" s="25" t="s">
        <v>21</v>
      </c>
      <c r="P164" s="27">
        <f t="shared" si="30"/>
        <v>-737.66836982623079</v>
      </c>
      <c r="Q164" s="25">
        <f t="shared" si="36"/>
        <v>737.95370806404401</v>
      </c>
      <c r="R164" s="38">
        <f t="shared" si="37"/>
        <v>-88.406628471124208</v>
      </c>
      <c r="S164" s="52"/>
      <c r="T164" s="92">
        <f t="shared" si="38"/>
        <v>4.4718252160521788</v>
      </c>
      <c r="U164" s="58">
        <f t="shared" si="31"/>
        <v>4126.9323778055596</v>
      </c>
      <c r="V164" s="98">
        <f t="shared" si="32"/>
        <v>445.75964367369363</v>
      </c>
      <c r="W164" s="25"/>
      <c r="X164" s="8"/>
      <c r="Y164" s="8"/>
      <c r="Z164" s="9"/>
    </row>
    <row r="165" spans="6:26">
      <c r="F165" s="33">
        <f t="shared" si="33"/>
        <v>818</v>
      </c>
      <c r="G165" s="36">
        <f t="shared" si="39"/>
        <v>818000</v>
      </c>
      <c r="H165" s="32"/>
      <c r="I165" s="87">
        <f t="shared" si="34"/>
        <v>9985.2316330150734</v>
      </c>
      <c r="J165" s="39">
        <f t="shared" si="35"/>
        <v>-866.33387893385566</v>
      </c>
      <c r="K165" s="27">
        <f t="shared" si="27"/>
        <v>0.53103444110948572</v>
      </c>
      <c r="L165" s="27" t="s">
        <v>21</v>
      </c>
      <c r="M165" s="38">
        <f t="shared" si="28"/>
        <v>11.501328180346324</v>
      </c>
      <c r="N165" s="39">
        <f t="shared" si="29"/>
        <v>20.531034441109487</v>
      </c>
      <c r="O165" s="25" t="s">
        <v>21</v>
      </c>
      <c r="P165" s="27">
        <f t="shared" si="30"/>
        <v>-731.16587110032526</v>
      </c>
      <c r="Q165" s="25">
        <f t="shared" si="36"/>
        <v>731.45406857650289</v>
      </c>
      <c r="R165" s="38">
        <f t="shared" si="37"/>
        <v>-88.391565249648778</v>
      </c>
      <c r="S165" s="52"/>
      <c r="T165" s="92">
        <f t="shared" si="38"/>
        <v>4.5115614797552421</v>
      </c>
      <c r="U165" s="58">
        <f t="shared" si="31"/>
        <v>4173.8088643317124</v>
      </c>
      <c r="V165" s="98">
        <f t="shared" si="32"/>
        <v>450.82288290750034</v>
      </c>
      <c r="W165" s="25"/>
      <c r="X165" s="8"/>
      <c r="Y165" s="8"/>
      <c r="Z165" s="9"/>
    </row>
    <row r="166" spans="6:26">
      <c r="F166" s="33">
        <f t="shared" si="33"/>
        <v>820</v>
      </c>
      <c r="G166" s="36">
        <f t="shared" si="39"/>
        <v>820000</v>
      </c>
      <c r="H166" s="32"/>
      <c r="I166" s="87">
        <f t="shared" si="34"/>
        <v>10034.118862930243</v>
      </c>
      <c r="J166" s="39">
        <f t="shared" si="35"/>
        <v>-858.9494302487401</v>
      </c>
      <c r="K166" s="27">
        <f t="shared" si="27"/>
        <v>0.54282924578216663</v>
      </c>
      <c r="L166" s="27" t="s">
        <v>21</v>
      </c>
      <c r="M166" s="38">
        <f t="shared" si="28"/>
        <v>11.656571784673632</v>
      </c>
      <c r="N166" s="39">
        <f t="shared" si="29"/>
        <v>20.542829245782166</v>
      </c>
      <c r="O166" s="25" t="s">
        <v>21</v>
      </c>
      <c r="P166" s="27">
        <f t="shared" si="30"/>
        <v>-724.68086760514552</v>
      </c>
      <c r="Q166" s="25">
        <f t="shared" si="36"/>
        <v>724.97197718695838</v>
      </c>
      <c r="R166" s="38">
        <f t="shared" si="37"/>
        <v>-88.376247607362117</v>
      </c>
      <c r="S166" s="52"/>
      <c r="T166" s="92">
        <f t="shared" si="38"/>
        <v>4.5519000786826052</v>
      </c>
      <c r="U166" s="58">
        <f t="shared" si="31"/>
        <v>4221.4237180533146</v>
      </c>
      <c r="V166" s="98">
        <f t="shared" si="32"/>
        <v>455.96587491353921</v>
      </c>
      <c r="W166" s="25"/>
      <c r="X166" s="8"/>
      <c r="Y166" s="8"/>
      <c r="Z166" s="9"/>
    </row>
    <row r="167" spans="6:26">
      <c r="F167" s="33">
        <f t="shared" si="33"/>
        <v>822</v>
      </c>
      <c r="G167" s="36">
        <f t="shared" si="39"/>
        <v>822000</v>
      </c>
      <c r="H167" s="32"/>
      <c r="I167" s="87">
        <f t="shared" si="34"/>
        <v>10083.125475580247</v>
      </c>
      <c r="J167" s="39">
        <f t="shared" si="35"/>
        <v>-851.58807407387303</v>
      </c>
      <c r="K167" s="27">
        <f t="shared" si="27"/>
        <v>0.55493089101729431</v>
      </c>
      <c r="L167" s="27" t="s">
        <v>21</v>
      </c>
      <c r="M167" s="38">
        <f t="shared" si="28"/>
        <v>11.814313218137899</v>
      </c>
      <c r="N167" s="39">
        <f t="shared" si="29"/>
        <v>20.554930891017293</v>
      </c>
      <c r="O167" s="25" t="s">
        <v>21</v>
      </c>
      <c r="P167" s="27">
        <f t="shared" si="30"/>
        <v>-718.21316099216835</v>
      </c>
      <c r="Q167" s="25">
        <f t="shared" si="36"/>
        <v>718.50723712868535</v>
      </c>
      <c r="R167" s="38">
        <f t="shared" si="37"/>
        <v>-88.36066858085691</v>
      </c>
      <c r="S167" s="52"/>
      <c r="T167" s="92">
        <f t="shared" si="38"/>
        <v>4.5928556171369044</v>
      </c>
      <c r="U167" s="58">
        <f t="shared" si="31"/>
        <v>4269.7946033583275</v>
      </c>
      <c r="V167" s="98">
        <f t="shared" si="32"/>
        <v>461.19052766377609</v>
      </c>
      <c r="W167" s="25"/>
      <c r="X167" s="8"/>
      <c r="Y167" s="8"/>
      <c r="Z167" s="9"/>
    </row>
    <row r="168" spans="6:26">
      <c r="F168" s="33">
        <f t="shared" si="33"/>
        <v>824</v>
      </c>
      <c r="G168" s="36">
        <f t="shared" si="39"/>
        <v>824000</v>
      </c>
      <c r="H168" s="32"/>
      <c r="I168" s="87">
        <f t="shared" si="34"/>
        <v>10132.251470965088</v>
      </c>
      <c r="J168" s="39">
        <f t="shared" si="35"/>
        <v>-844.24964225990789</v>
      </c>
      <c r="K168" s="27">
        <f t="shared" si="27"/>
        <v>0.5673490967877628</v>
      </c>
      <c r="L168" s="27" t="s">
        <v>21</v>
      </c>
      <c r="M168" s="38">
        <f t="shared" si="28"/>
        <v>11.974606799988766</v>
      </c>
      <c r="N168" s="39">
        <f t="shared" si="29"/>
        <v>20.567349096787762</v>
      </c>
      <c r="O168" s="25" t="s">
        <v>21</v>
      </c>
      <c r="P168" s="27">
        <f t="shared" si="30"/>
        <v>-711.76255280589612</v>
      </c>
      <c r="Q168" s="25">
        <f t="shared" si="36"/>
        <v>712.05965159222103</v>
      </c>
      <c r="R168" s="38">
        <f t="shared" si="37"/>
        <v>-88.344820945587514</v>
      </c>
      <c r="S168" s="52"/>
      <c r="T168" s="92">
        <f t="shared" si="38"/>
        <v>4.634443185512537</v>
      </c>
      <c r="U168" s="58">
        <f t="shared" si="31"/>
        <v>4318.9397697709528</v>
      </c>
      <c r="V168" s="98">
        <f t="shared" si="32"/>
        <v>466.49881233211488</v>
      </c>
      <c r="W168" s="25"/>
      <c r="X168" s="8"/>
      <c r="Y168" s="8"/>
      <c r="Z168" s="9"/>
    </row>
    <row r="169" spans="6:26">
      <c r="F169" s="33">
        <f t="shared" si="33"/>
        <v>826</v>
      </c>
      <c r="G169" s="36">
        <f t="shared" si="39"/>
        <v>826000</v>
      </c>
      <c r="H169" s="32"/>
      <c r="I169" s="87">
        <f t="shared" si="34"/>
        <v>10181.496849084762</v>
      </c>
      <c r="J169" s="39">
        <f t="shared" si="35"/>
        <v>-836.93396828606387</v>
      </c>
      <c r="K169" s="27">
        <f t="shared" si="27"/>
        <v>0.58009395648546647</v>
      </c>
      <c r="L169" s="27" t="s">
        <v>21</v>
      </c>
      <c r="M169" s="38">
        <f t="shared" si="28"/>
        <v>12.137508424503618</v>
      </c>
      <c r="N169" s="39">
        <f t="shared" si="29"/>
        <v>20.580093956485467</v>
      </c>
      <c r="O169" s="25" t="s">
        <v>21</v>
      </c>
      <c r="P169" s="27">
        <f t="shared" si="30"/>
        <v>-705.32884441179738</v>
      </c>
      <c r="Q169" s="25">
        <f t="shared" si="36"/>
        <v>705.62902365658067</v>
      </c>
      <c r="R169" s="38">
        <f t="shared" si="37"/>
        <v>-88.328697203442346</v>
      </c>
      <c r="S169" s="52"/>
      <c r="T169" s="92">
        <f t="shared" si="38"/>
        <v>4.6766783810838</v>
      </c>
      <c r="U169" s="58">
        <f t="shared" si="31"/>
        <v>4368.878076869154</v>
      </c>
      <c r="V169" s="98">
        <f t="shared" si="32"/>
        <v>471.89276598579664</v>
      </c>
      <c r="W169" s="25"/>
      <c r="X169" s="8"/>
      <c r="Y169" s="8"/>
      <c r="Z169" s="9"/>
    </row>
    <row r="170" spans="6:26">
      <c r="F170" s="33">
        <f t="shared" si="33"/>
        <v>828</v>
      </c>
      <c r="G170" s="36">
        <f t="shared" si="39"/>
        <v>828000</v>
      </c>
      <c r="H170" s="32"/>
      <c r="I170" s="87">
        <f t="shared" si="34"/>
        <v>10230.861609939273</v>
      </c>
      <c r="J170" s="39">
        <f t="shared" si="35"/>
        <v>-829.64088724045587</v>
      </c>
      <c r="K170" s="27">
        <f t="shared" si="27"/>
        <v>0.59317595396032918</v>
      </c>
      <c r="L170" s="27" t="s">
        <v>21</v>
      </c>
      <c r="M170" s="38">
        <f t="shared" si="28"/>
        <v>12.303075618333784</v>
      </c>
      <c r="N170" s="39">
        <f t="shared" si="29"/>
        <v>20.59317595396033</v>
      </c>
      <c r="O170" s="25" t="s">
        <v>21</v>
      </c>
      <c r="P170" s="27">
        <f t="shared" si="30"/>
        <v>-698.91183692209836</v>
      </c>
      <c r="Q170" s="25">
        <f t="shared" si="36"/>
        <v>699.21515621852234</v>
      </c>
      <c r="R170" s="38">
        <f t="shared" si="37"/>
        <v>-88.312289569594128</v>
      </c>
      <c r="S170" s="52"/>
      <c r="T170" s="92">
        <f t="shared" si="38"/>
        <v>4.7195773298836601</v>
      </c>
      <c r="U170" s="58">
        <f t="shared" si="31"/>
        <v>4419.6290205056184</v>
      </c>
      <c r="V170" s="98">
        <f t="shared" si="32"/>
        <v>477.37449441758719</v>
      </c>
      <c r="W170" s="25"/>
      <c r="X170" s="8"/>
      <c r="Y170" s="8"/>
      <c r="Z170" s="9"/>
    </row>
    <row r="171" spans="6:26">
      <c r="F171" s="33">
        <f t="shared" si="33"/>
        <v>830</v>
      </c>
      <c r="G171" s="36">
        <f t="shared" si="39"/>
        <v>830000</v>
      </c>
      <c r="H171" s="32"/>
      <c r="I171" s="87">
        <f t="shared" si="34"/>
        <v>10280.34575352862</v>
      </c>
      <c r="J171" s="39">
        <f t="shared" si="35"/>
        <v>-822.37023580071036</v>
      </c>
      <c r="K171" s="27">
        <f t="shared" si="27"/>
        <v>0.60660598146394662</v>
      </c>
      <c r="L171" s="27" t="s">
        <v>21</v>
      </c>
      <c r="M171" s="38">
        <f t="shared" si="28"/>
        <v>12.471367600365678</v>
      </c>
      <c r="N171" s="39">
        <f t="shared" si="29"/>
        <v>20.606605981463947</v>
      </c>
      <c r="O171" s="25" t="s">
        <v>21</v>
      </c>
      <c r="P171" s="27">
        <f t="shared" si="30"/>
        <v>-692.51133111930687</v>
      </c>
      <c r="Q171" s="25">
        <f t="shared" si="36"/>
        <v>692.81785191975939</v>
      </c>
      <c r="R171" s="38">
        <f t="shared" si="37"/>
        <v>-88.295589958598939</v>
      </c>
      <c r="S171" s="52"/>
      <c r="T171" s="92">
        <f t="shared" si="38"/>
        <v>4.7631567097410743</v>
      </c>
      <c r="U171" s="58">
        <f t="shared" si="31"/>
        <v>4471.2127604131838</v>
      </c>
      <c r="V171" s="98">
        <f t="shared" si="32"/>
        <v>482.94617512750466</v>
      </c>
      <c r="W171" s="25"/>
      <c r="X171" s="8"/>
      <c r="Y171" s="8"/>
      <c r="Z171" s="9"/>
    </row>
    <row r="172" spans="6:26">
      <c r="F172" s="33">
        <f t="shared" si="33"/>
        <v>832</v>
      </c>
      <c r="G172" s="36">
        <f t="shared" si="39"/>
        <v>832000</v>
      </c>
      <c r="H172" s="32"/>
      <c r="I172" s="87">
        <f t="shared" si="34"/>
        <v>10329.949279852803</v>
      </c>
      <c r="J172" s="39">
        <f t="shared" si="35"/>
        <v>-815.12185221486311</v>
      </c>
      <c r="K172" s="27">
        <f t="shared" si="27"/>
        <v>0.62039535855277372</v>
      </c>
      <c r="L172" s="27" t="s">
        <v>21</v>
      </c>
      <c r="M172" s="38">
        <f t="shared" si="28"/>
        <v>12.642445344226026</v>
      </c>
      <c r="N172" s="39">
        <f t="shared" si="29"/>
        <v>20.620395358552774</v>
      </c>
      <c r="O172" s="25" t="s">
        <v>21</v>
      </c>
      <c r="P172" s="27">
        <f t="shared" si="30"/>
        <v>-686.12712737733239</v>
      </c>
      <c r="Q172" s="25">
        <f t="shared" si="36"/>
        <v>686.43691307199754</v>
      </c>
      <c r="R172" s="38">
        <f t="shared" si="37"/>
        <v>-88.278589969668488</v>
      </c>
      <c r="S172" s="52"/>
      <c r="T172" s="92">
        <f t="shared" si="38"/>
        <v>4.8074337745497617</v>
      </c>
      <c r="U172" s="58">
        <f t="shared" si="31"/>
        <v>4523.6501492816969</v>
      </c>
      <c r="V172" s="98">
        <f t="shared" si="32"/>
        <v>488.61006046347825</v>
      </c>
      <c r="W172" s="25"/>
      <c r="X172" s="8"/>
      <c r="Y172" s="8"/>
      <c r="Z172" s="9"/>
    </row>
    <row r="173" spans="6:26">
      <c r="F173" s="33">
        <f t="shared" si="33"/>
        <v>834</v>
      </c>
      <c r="G173" s="36">
        <f t="shared" si="39"/>
        <v>834000</v>
      </c>
      <c r="H173" s="32"/>
      <c r="I173" s="87">
        <f t="shared" si="34"/>
        <v>10379.67218891182</v>
      </c>
      <c r="J173" s="39">
        <f t="shared" si="35"/>
        <v>-807.89557628252555</v>
      </c>
      <c r="K173" s="27">
        <f t="shared" si="27"/>
        <v>0.63455585200957221</v>
      </c>
      <c r="L173" s="27" t="s">
        <v>21</v>
      </c>
      <c r="M173" s="38">
        <f t="shared" si="28"/>
        <v>12.816371643568059</v>
      </c>
      <c r="N173" s="39">
        <f t="shared" si="29"/>
        <v>20.634555852009573</v>
      </c>
      <c r="O173" s="25" t="s">
        <v>21</v>
      </c>
      <c r="P173" s="27">
        <f t="shared" si="30"/>
        <v>-679.75902558005612</v>
      </c>
      <c r="Q173" s="25">
        <f t="shared" si="36"/>
        <v>680.07214157966882</v>
      </c>
      <c r="R173" s="38">
        <f t="shared" si="37"/>
        <v>-88.261280871079308</v>
      </c>
      <c r="S173" s="52"/>
      <c r="T173" s="92">
        <f t="shared" si="38"/>
        <v>4.8524263798466638</v>
      </c>
      <c r="U173" s="58">
        <f t="shared" si="31"/>
        <v>4576.9627633995615</v>
      </c>
      <c r="V173" s="98">
        <f t="shared" si="32"/>
        <v>494.36848093101418</v>
      </c>
      <c r="W173" s="25"/>
      <c r="X173" s="8"/>
      <c r="Y173" s="8"/>
      <c r="Z173" s="9"/>
    </row>
    <row r="174" spans="6:26">
      <c r="F174" s="33">
        <f t="shared" si="33"/>
        <v>836</v>
      </c>
      <c r="G174" s="36">
        <f t="shared" si="39"/>
        <v>836000</v>
      </c>
      <c r="H174" s="32"/>
      <c r="I174" s="87">
        <f t="shared" si="34"/>
        <v>10429.514480705673</v>
      </c>
      <c r="J174" s="39">
        <f t="shared" si="35"/>
        <v>-800.69124933632838</v>
      </c>
      <c r="K174" s="27">
        <f t="shared" si="27"/>
        <v>0.64909969684584878</v>
      </c>
      <c r="L174" s="27" t="s">
        <v>21</v>
      </c>
      <c r="M174" s="38">
        <f t="shared" si="28"/>
        <v>12.993211180283367</v>
      </c>
      <c r="N174" s="39">
        <f t="shared" si="29"/>
        <v>20.649099696845848</v>
      </c>
      <c r="O174" s="25" t="s">
        <v>21</v>
      </c>
      <c r="P174" s="27">
        <f t="shared" si="30"/>
        <v>-673.406825037212</v>
      </c>
      <c r="Q174" s="25">
        <f t="shared" si="36"/>
        <v>673.7233388602391</v>
      </c>
      <c r="R174" s="38">
        <f t="shared" si="37"/>
        <v>-88.243653583650726</v>
      </c>
      <c r="S174" s="52"/>
      <c r="T174" s="92">
        <f t="shared" si="38"/>
        <v>4.8981530097839912</v>
      </c>
      <c r="U174" s="58">
        <f t="shared" si="31"/>
        <v>4631.1729349600646</v>
      </c>
      <c r="V174" s="98">
        <f t="shared" si="32"/>
        <v>500.22384868267795</v>
      </c>
      <c r="W174" s="25"/>
      <c r="X174" s="8"/>
      <c r="Y174" s="8"/>
      <c r="Z174" s="9"/>
    </row>
    <row r="175" spans="6:26">
      <c r="F175" s="33">
        <f t="shared" si="33"/>
        <v>838</v>
      </c>
      <c r="G175" s="36">
        <f t="shared" si="39"/>
        <v>838000</v>
      </c>
      <c r="H175" s="32"/>
      <c r="I175" s="87">
        <f t="shared" si="34"/>
        <v>10479.476155234363</v>
      </c>
      <c r="J175" s="39">
        <f t="shared" si="35"/>
        <v>-793.50871422362616</v>
      </c>
      <c r="K175" s="27">
        <f t="shared" si="27"/>
        <v>0.66403961845241577</v>
      </c>
      <c r="L175" s="27" t="s">
        <v>21</v>
      </c>
      <c r="M175" s="38">
        <f t="shared" si="28"/>
        <v>13.173030595793096</v>
      </c>
      <c r="N175" s="39">
        <f t="shared" si="29"/>
        <v>20.664039618452417</v>
      </c>
      <c r="O175" s="25" t="s">
        <v>21</v>
      </c>
      <c r="P175" s="27">
        <f t="shared" si="30"/>
        <v>-667.0703243974142</v>
      </c>
      <c r="Q175" s="25">
        <f t="shared" si="36"/>
        <v>667.39030576194648</v>
      </c>
      <c r="R175" s="38">
        <f t="shared" si="37"/>
        <v>-88.225698663222488</v>
      </c>
      <c r="S175" s="52"/>
      <c r="T175" s="92">
        <f t="shared" si="38"/>
        <v>4.9446328055851136</v>
      </c>
      <c r="U175" s="58">
        <f t="shared" si="31"/>
        <v>4686.3037861400826</v>
      </c>
      <c r="V175" s="98">
        <f t="shared" si="32"/>
        <v>506.17866119901481</v>
      </c>
      <c r="W175" s="25"/>
      <c r="X175" s="8"/>
      <c r="Y175" s="8"/>
      <c r="Z175" s="9"/>
    </row>
    <row r="176" spans="6:26">
      <c r="F176" s="33">
        <f t="shared" si="33"/>
        <v>840</v>
      </c>
      <c r="G176" s="36">
        <f t="shared" si="39"/>
        <v>840000</v>
      </c>
      <c r="H176" s="32"/>
      <c r="I176" s="87">
        <f t="shared" si="34"/>
        <v>10529.557212497886</v>
      </c>
      <c r="J176" s="39">
        <f t="shared" si="35"/>
        <v>-786.3478152884652</v>
      </c>
      <c r="K176" s="27">
        <f t="shared" si="27"/>
        <v>0.67938885596988186</v>
      </c>
      <c r="L176" s="27" t="s">
        <v>21</v>
      </c>
      <c r="M176" s="38">
        <f t="shared" si="28"/>
        <v>13.35589856558116</v>
      </c>
      <c r="N176" s="39">
        <f t="shared" si="29"/>
        <v>20.679388855969883</v>
      </c>
      <c r="O176" s="25" t="s">
        <v>21</v>
      </c>
      <c r="P176" s="27">
        <f t="shared" si="30"/>
        <v>-660.74932155816464</v>
      </c>
      <c r="Q176" s="25">
        <f t="shared" si="36"/>
        <v>661.07284247882342</v>
      </c>
      <c r="R176" s="38">
        <f t="shared" si="37"/>
        <v>-88.207406282070551</v>
      </c>
      <c r="S176" s="52"/>
      <c r="T176" s="92">
        <f t="shared" si="38"/>
        <v>4.9918855955812633</v>
      </c>
      <c r="U176" s="58">
        <f t="shared" si="31"/>
        <v>4742.3792650667756</v>
      </c>
      <c r="V176" s="98">
        <f t="shared" si="32"/>
        <v>512.23550517339686</v>
      </c>
      <c r="W176" s="25"/>
      <c r="X176" s="8"/>
      <c r="Y176" s="8"/>
      <c r="Z176" s="9"/>
    </row>
    <row r="177" spans="6:26">
      <c r="F177" s="33">
        <f t="shared" si="33"/>
        <v>842</v>
      </c>
      <c r="G177" s="36">
        <f t="shared" si="39"/>
        <v>842000</v>
      </c>
      <c r="H177" s="32"/>
      <c r="I177" s="87">
        <f t="shared" si="34"/>
        <v>10579.757652496246</v>
      </c>
      <c r="J177" s="39">
        <f t="shared" si="35"/>
        <v>-779.20839835380866</v>
      </c>
      <c r="K177" s="27">
        <f t="shared" si="27"/>
        <v>0.69516118695596074</v>
      </c>
      <c r="L177" s="27" t="s">
        <v>21</v>
      </c>
      <c r="M177" s="38">
        <f t="shared" si="28"/>
        <v>13.541885877142166</v>
      </c>
      <c r="N177" s="39">
        <f t="shared" si="29"/>
        <v>20.695161186955961</v>
      </c>
      <c r="O177" s="25" t="s">
        <v>21</v>
      </c>
      <c r="P177" s="27">
        <f t="shared" si="30"/>
        <v>-654.44361357267155</v>
      </c>
      <c r="Q177" s="25">
        <f t="shared" si="36"/>
        <v>654.77074846285734</v>
      </c>
      <c r="R177" s="38">
        <f t="shared" si="37"/>
        <v>-88.188766209178411</v>
      </c>
      <c r="S177" s="52"/>
      <c r="T177" s="92">
        <f t="shared" si="38"/>
        <v>5.0399319269333498</v>
      </c>
      <c r="U177" s="58">
        <f t="shared" si="31"/>
        <v>4799.4241837966274</v>
      </c>
      <c r="V177" s="98">
        <f t="shared" si="32"/>
        <v>518.39706061422896</v>
      </c>
      <c r="W177" s="25"/>
      <c r="X177" s="8"/>
      <c r="Y177" s="8"/>
      <c r="Z177" s="9"/>
    </row>
    <row r="178" spans="6:26">
      <c r="F178" s="33">
        <f t="shared" si="33"/>
        <v>844</v>
      </c>
      <c r="G178" s="36">
        <f t="shared" si="39"/>
        <v>844000</v>
      </c>
      <c r="H178" s="32"/>
      <c r="I178" s="87">
        <f t="shared" si="34"/>
        <v>10630.077475229442</v>
      </c>
      <c r="J178" s="39">
        <f t="shared" si="35"/>
        <v>-772.09031070401261</v>
      </c>
      <c r="K178" s="27">
        <f t="shared" si="27"/>
        <v>0.71137095343195356</v>
      </c>
      <c r="L178" s="27" t="s">
        <v>21</v>
      </c>
      <c r="M178" s="38">
        <f t="shared" si="28"/>
        <v>13.731065511527168</v>
      </c>
      <c r="N178" s="39">
        <f t="shared" si="29"/>
        <v>20.711370953431953</v>
      </c>
      <c r="O178" s="25" t="s">
        <v>21</v>
      </c>
      <c r="P178" s="27">
        <f t="shared" si="30"/>
        <v>-648.1529965532801</v>
      </c>
      <c r="Q178" s="25">
        <f t="shared" si="36"/>
        <v>648.48382233311497</v>
      </c>
      <c r="R178" s="38">
        <f t="shared" si="37"/>
        <v>-88.169767789288372</v>
      </c>
      <c r="S178" s="52"/>
      <c r="T178" s="92">
        <f t="shared" si="38"/>
        <v>5.08879309915128</v>
      </c>
      <c r="U178" s="58">
        <f t="shared" si="31"/>
        <v>4857.4642584408084</v>
      </c>
      <c r="V178" s="98">
        <f t="shared" si="32"/>
        <v>524.66610517898187</v>
      </c>
      <c r="W178" s="25"/>
      <c r="X178" s="8"/>
      <c r="Y178" s="8"/>
      <c r="Z178" s="9"/>
    </row>
    <row r="179" spans="6:26">
      <c r="F179" s="33">
        <f t="shared" si="33"/>
        <v>846</v>
      </c>
      <c r="G179" s="36">
        <f t="shared" si="39"/>
        <v>846000</v>
      </c>
      <c r="H179" s="32"/>
      <c r="I179" s="87">
        <f t="shared" si="34"/>
        <v>10680.516680697474</v>
      </c>
      <c r="J179" s="39">
        <f t="shared" si="35"/>
        <v>-764.99340106755426</v>
      </c>
      <c r="K179" s="27">
        <f t="shared" si="27"/>
        <v>0.72803308939665856</v>
      </c>
      <c r="L179" s="27" t="s">
        <v>21</v>
      </c>
      <c r="M179" s="38">
        <f t="shared" si="28"/>
        <v>13.923512728681715</v>
      </c>
      <c r="N179" s="39">
        <f t="shared" si="29"/>
        <v>20.728033089396657</v>
      </c>
      <c r="O179" s="25" t="s">
        <v>21</v>
      </c>
      <c r="P179" s="27">
        <f t="shared" si="30"/>
        <v>-641.87726557132919</v>
      </c>
      <c r="Q179" s="25">
        <f t="shared" si="36"/>
        <v>642.21186178167227</v>
      </c>
      <c r="R179" s="38">
        <f t="shared" si="37"/>
        <v>-88.150399920633077</v>
      </c>
      <c r="S179" s="52"/>
      <c r="T179" s="92">
        <f t="shared" si="38"/>
        <v>5.1384911995317131</v>
      </c>
      <c r="U179" s="58">
        <f t="shared" si="31"/>
        <v>4916.5261515810007</v>
      </c>
      <c r="V179" s="98">
        <f t="shared" si="32"/>
        <v>531.04551875562618</v>
      </c>
      <c r="W179" s="25"/>
      <c r="X179" s="8"/>
      <c r="Y179" s="8"/>
      <c r="Z179" s="9"/>
    </row>
    <row r="180" spans="6:26">
      <c r="F180" s="33">
        <f t="shared" si="33"/>
        <v>848</v>
      </c>
      <c r="G180" s="36">
        <f t="shared" si="39"/>
        <v>848000</v>
      </c>
      <c r="H180" s="32"/>
      <c r="I180" s="87">
        <f t="shared" si="34"/>
        <v>10731.07526890034</v>
      </c>
      <c r="J180" s="39">
        <f t="shared" si="35"/>
        <v>-757.91751959999851</v>
      </c>
      <c r="K180" s="27">
        <f t="shared" si="27"/>
        <v>0.74516314990234855</v>
      </c>
      <c r="L180" s="27" t="s">
        <v>21</v>
      </c>
      <c r="M180" s="38">
        <f t="shared" si="28"/>
        <v>14.119305156782746</v>
      </c>
      <c r="N180" s="39">
        <f t="shared" si="29"/>
        <v>20.74516314990235</v>
      </c>
      <c r="O180" s="25" t="s">
        <v>21</v>
      </c>
      <c r="P180" s="27">
        <f t="shared" si="30"/>
        <v>-635.61621455321597</v>
      </c>
      <c r="Q180" s="25">
        <f t="shared" si="36"/>
        <v>635.95466347616002</v>
      </c>
      <c r="R180" s="38">
        <f t="shared" si="37"/>
        <v>-88.130651031265259</v>
      </c>
      <c r="S180" s="52"/>
      <c r="T180" s="92">
        <f t="shared" si="38"/>
        <v>5.1890491406447667</v>
      </c>
      <c r="U180" s="58">
        <f t="shared" si="31"/>
        <v>4976.6375171312611</v>
      </c>
      <c r="V180" s="98">
        <f t="shared" si="32"/>
        <v>537.53828830826694</v>
      </c>
      <c r="W180" s="25"/>
      <c r="X180" s="8"/>
      <c r="Y180" s="8"/>
      <c r="Z180" s="9"/>
    </row>
    <row r="181" spans="6:26">
      <c r="F181" s="33">
        <f t="shared" si="33"/>
        <v>850</v>
      </c>
      <c r="G181" s="36">
        <f t="shared" si="39"/>
        <v>850000</v>
      </c>
      <c r="H181" s="32"/>
      <c r="I181" s="87">
        <f t="shared" si="34"/>
        <v>10781.753239838043</v>
      </c>
      <c r="J181" s="39">
        <f t="shared" si="35"/>
        <v>-750.86251786721209</v>
      </c>
      <c r="K181" s="27">
        <f t="shared" si="27"/>
        <v>0.76277734179432166</v>
      </c>
      <c r="L181" s="27" t="s">
        <v>21</v>
      </c>
      <c r="M181" s="38">
        <f t="shared" si="28"/>
        <v>14.318522885793586</v>
      </c>
      <c r="N181" s="39">
        <f t="shared" si="29"/>
        <v>20.762777341794322</v>
      </c>
      <c r="O181" s="25" t="s">
        <v>21</v>
      </c>
      <c r="P181" s="27">
        <f t="shared" si="30"/>
        <v>-629.36963617244896</v>
      </c>
      <c r="Q181" s="25">
        <f t="shared" si="36"/>
        <v>629.71202295873763</v>
      </c>
      <c r="R181" s="38">
        <f t="shared" si="37"/>
        <v>-88.110509053869393</v>
      </c>
      <c r="S181" s="52"/>
      <c r="T181" s="92">
        <f t="shared" si="38"/>
        <v>5.2404907000104002</v>
      </c>
      <c r="U181" s="58">
        <f t="shared" si="31"/>
        <v>5037.8270478136419</v>
      </c>
      <c r="V181" s="98">
        <f t="shared" si="32"/>
        <v>544.14751300509658</v>
      </c>
      <c r="W181" s="25"/>
      <c r="X181" s="8"/>
      <c r="Y181" s="8"/>
      <c r="Z181" s="9"/>
    </row>
    <row r="182" spans="6:26">
      <c r="F182" s="33">
        <f t="shared" si="33"/>
        <v>852</v>
      </c>
      <c r="G182" s="36">
        <f t="shared" si="39"/>
        <v>852000</v>
      </c>
      <c r="H182" s="32"/>
      <c r="I182" s="87">
        <f t="shared" si="34"/>
        <v>10832.550593510581</v>
      </c>
      <c r="J182" s="39">
        <f t="shared" si="35"/>
        <v>-743.82824882881027</v>
      </c>
      <c r="K182" s="27">
        <f t="shared" si="27"/>
        <v>0.78089255622300724</v>
      </c>
      <c r="L182" s="27" t="s">
        <v>21</v>
      </c>
      <c r="M182" s="38">
        <f t="shared" si="28"/>
        <v>14.521248565470319</v>
      </c>
      <c r="N182" s="39">
        <f t="shared" si="29"/>
        <v>20.780892556223009</v>
      </c>
      <c r="O182" s="25" t="s">
        <v>21</v>
      </c>
      <c r="P182" s="27">
        <f t="shared" si="30"/>
        <v>-623.1373217374537</v>
      </c>
      <c r="Q182" s="25">
        <f t="shared" si="36"/>
        <v>623.48373454129512</v>
      </c>
      <c r="R182" s="38">
        <f t="shared" si="37"/>
        <v>-88.089961398952198</v>
      </c>
      <c r="S182" s="52"/>
      <c r="T182" s="92">
        <f t="shared" si="38"/>
        <v>5.2928405621164307</v>
      </c>
      <c r="U182" s="58">
        <f t="shared" si="31"/>
        <v>5100.124525428645</v>
      </c>
      <c r="V182" s="98">
        <f t="shared" si="32"/>
        <v>550.87640964822515</v>
      </c>
      <c r="W182" s="25"/>
      <c r="X182" s="8"/>
      <c r="Y182" s="8"/>
      <c r="Z182" s="9"/>
    </row>
    <row r="183" spans="6:26">
      <c r="F183" s="33">
        <f t="shared" si="33"/>
        <v>854</v>
      </c>
      <c r="G183" s="36">
        <f t="shared" si="39"/>
        <v>854000</v>
      </c>
      <c r="H183" s="32"/>
      <c r="I183" s="87">
        <f t="shared" si="34"/>
        <v>10883.467329917954</v>
      </c>
      <c r="J183" s="39">
        <f t="shared" si="35"/>
        <v>-736.81456682183375</v>
      </c>
      <c r="K183" s="27">
        <f t="shared" si="27"/>
        <v>0.79952640304565514</v>
      </c>
      <c r="L183" s="27" t="s">
        <v>21</v>
      </c>
      <c r="M183" s="38">
        <f t="shared" si="28"/>
        <v>14.727567508067581</v>
      </c>
      <c r="N183" s="39">
        <f t="shared" si="29"/>
        <v>20.799526403045654</v>
      </c>
      <c r="O183" s="25" t="s">
        <v>21</v>
      </c>
      <c r="P183" s="27">
        <f t="shared" si="30"/>
        <v>-616.9190610748758</v>
      </c>
      <c r="Q183" s="25">
        <f t="shared" si="36"/>
        <v>617.26959119666446</v>
      </c>
      <c r="R183" s="38">
        <f t="shared" si="37"/>
        <v>-88.06899492627609</v>
      </c>
      <c r="S183" s="52"/>
      <c r="T183" s="92">
        <f t="shared" si="38"/>
        <v>5.3461243629424269</v>
      </c>
      <c r="U183" s="58">
        <f t="shared" si="31"/>
        <v>5163.560874116255</v>
      </c>
      <c r="V183" s="98">
        <f t="shared" si="32"/>
        <v>557.72831842652806</v>
      </c>
      <c r="W183" s="25"/>
      <c r="X183" s="8"/>
      <c r="Y183" s="8"/>
      <c r="Z183" s="9"/>
    </row>
    <row r="184" spans="6:26">
      <c r="F184" s="33">
        <f t="shared" si="33"/>
        <v>856</v>
      </c>
      <c r="G184" s="36">
        <f t="shared" si="39"/>
        <v>856000</v>
      </c>
      <c r="H184" s="32"/>
      <c r="I184" s="87">
        <f t="shared" si="34"/>
        <v>10934.503449060163</v>
      </c>
      <c r="J184" s="39">
        <f t="shared" si="35"/>
        <v>-729.82132754466056</v>
      </c>
      <c r="K184" s="27">
        <f t="shared" si="27"/>
        <v>0.8186972472433387</v>
      </c>
      <c r="L184" s="27" t="s">
        <v>21</v>
      </c>
      <c r="M184" s="38">
        <f t="shared" si="28"/>
        <v>14.937567796007317</v>
      </c>
      <c r="N184" s="39">
        <f t="shared" si="29"/>
        <v>20.818697247243339</v>
      </c>
      <c r="O184" s="25" t="s">
        <v>21</v>
      </c>
      <c r="P184" s="27">
        <f t="shared" si="30"/>
        <v>-610.71464240812134</v>
      </c>
      <c r="Q184" s="25">
        <f t="shared" si="36"/>
        <v>611.0693844456224</v>
      </c>
      <c r="R184" s="38">
        <f t="shared" si="37"/>
        <v>-88.047595914419446</v>
      </c>
      <c r="S184" s="52"/>
      <c r="T184" s="92">
        <f t="shared" si="38"/>
        <v>5.4003687371669642</v>
      </c>
      <c r="U184" s="58">
        <f t="shared" si="31"/>
        <v>5228.1682168190127</v>
      </c>
      <c r="V184" s="98">
        <f t="shared" si="32"/>
        <v>564.70670901435722</v>
      </c>
      <c r="W184" s="25"/>
      <c r="X184" s="8"/>
      <c r="Y184" s="8"/>
      <c r="Z184" s="9"/>
    </row>
    <row r="185" spans="6:26">
      <c r="F185" s="33">
        <f t="shared" si="33"/>
        <v>858</v>
      </c>
      <c r="G185" s="36">
        <f t="shared" si="39"/>
        <v>858000</v>
      </c>
      <c r="H185" s="32"/>
      <c r="I185" s="87">
        <f t="shared" si="34"/>
        <v>10985.658950937208</v>
      </c>
      <c r="J185" s="39">
        <f t="shared" si="35"/>
        <v>-722.84838804113906</v>
      </c>
      <c r="K185" s="27">
        <f t="shared" si="27"/>
        <v>0.83842424748849276</v>
      </c>
      <c r="L185" s="27" t="s">
        <v>21</v>
      </c>
      <c r="M185" s="38">
        <f t="shared" si="28"/>
        <v>15.15134039479155</v>
      </c>
      <c r="N185" s="39">
        <f t="shared" si="29"/>
        <v>20.838424247488494</v>
      </c>
      <c r="O185" s="25" t="s">
        <v>21</v>
      </c>
      <c r="P185" s="27">
        <f t="shared" si="30"/>
        <v>-604.52385223083991</v>
      </c>
      <c r="Q185" s="25">
        <f t="shared" si="36"/>
        <v>604.88290423943431</v>
      </c>
      <c r="R185" s="38">
        <f t="shared" si="37"/>
        <v>-88.025750028302213</v>
      </c>
      <c r="S185" s="52"/>
      <c r="T185" s="92">
        <f t="shared" si="38"/>
        <v>5.4556013682505098</v>
      </c>
      <c r="U185" s="58">
        <f t="shared" si="31"/>
        <v>5293.9799351762304</v>
      </c>
      <c r="V185" s="98">
        <f t="shared" si="32"/>
        <v>571.81518704085352</v>
      </c>
      <c r="W185" s="25"/>
      <c r="X185" s="8"/>
      <c r="Y185" s="8"/>
      <c r="Z185" s="9"/>
    </row>
    <row r="186" spans="6:26">
      <c r="F186" s="33">
        <f t="shared" si="33"/>
        <v>860</v>
      </c>
      <c r="G186" s="36">
        <f t="shared" si="39"/>
        <v>860000</v>
      </c>
      <c r="H186" s="32"/>
      <c r="I186" s="87">
        <f t="shared" si="34"/>
        <v>11036.933835549087</v>
      </c>
      <c r="J186" s="39">
        <f t="shared" si="35"/>
        <v>-715.89560668494005</v>
      </c>
      <c r="K186" s="27">
        <f t="shared" si="27"/>
        <v>0.85872739700842149</v>
      </c>
      <c r="L186" s="27" t="s">
        <v>21</v>
      </c>
      <c r="M186" s="38">
        <f t="shared" si="28"/>
        <v>15.36897927145808</v>
      </c>
      <c r="N186" s="39">
        <f t="shared" si="29"/>
        <v>20.858727397008423</v>
      </c>
      <c r="O186" s="25" t="s">
        <v>21</v>
      </c>
      <c r="P186" s="27">
        <f t="shared" si="30"/>
        <v>-598.34647517506221</v>
      </c>
      <c r="Q186" s="25">
        <f t="shared" si="36"/>
        <v>598.70993883770132</v>
      </c>
      <c r="R186" s="38">
        <f t="shared" si="37"/>
        <v>-88.00344228453217</v>
      </c>
      <c r="S186" s="52"/>
      <c r="T186" s="92">
        <f t="shared" si="38"/>
        <v>5.5118510416019104</v>
      </c>
      <c r="U186" s="58">
        <f t="shared" si="31"/>
        <v>5361.03073309713</v>
      </c>
      <c r="V186" s="98">
        <f t="shared" si="32"/>
        <v>579.05750095663177</v>
      </c>
      <c r="W186" s="25"/>
      <c r="X186" s="8"/>
      <c r="Y186" s="8"/>
      <c r="Z186" s="9"/>
    </row>
    <row r="187" spans="6:26">
      <c r="F187" s="33">
        <f t="shared" si="33"/>
        <v>862</v>
      </c>
      <c r="G187" s="36">
        <f t="shared" si="39"/>
        <v>862000</v>
      </c>
      <c r="H187" s="32"/>
      <c r="I187" s="87">
        <f t="shared" si="34"/>
        <v>11088.328102895804</v>
      </c>
      <c r="J187" s="39">
        <f t="shared" si="35"/>
        <v>-708.96284316413471</v>
      </c>
      <c r="K187" s="27">
        <f t="shared" si="27"/>
        <v>0.87962756690130328</v>
      </c>
      <c r="L187" s="27" t="s">
        <v>21</v>
      </c>
      <c r="M187" s="38">
        <f t="shared" si="28"/>
        <v>15.590581518897453</v>
      </c>
      <c r="N187" s="39">
        <f t="shared" si="29"/>
        <v>20.879627566901302</v>
      </c>
      <c r="O187" s="25" t="s">
        <v>21</v>
      </c>
      <c r="P187" s="27">
        <f t="shared" si="30"/>
        <v>-592.18229387365568</v>
      </c>
      <c r="Q187" s="25">
        <f t="shared" si="36"/>
        <v>592.55027468122671</v>
      </c>
      <c r="R187" s="38">
        <f t="shared" si="37"/>
        <v>-87.980657014389934</v>
      </c>
      <c r="S187" s="52"/>
      <c r="T187" s="92">
        <f t="shared" si="38"/>
        <v>5.5691477010542192</v>
      </c>
      <c r="U187" s="58">
        <f t="shared" si="31"/>
        <v>5429.3567042818149</v>
      </c>
      <c r="V187" s="98">
        <f t="shared" si="32"/>
        <v>586.43754932687887</v>
      </c>
      <c r="W187" s="25"/>
      <c r="X187" s="8"/>
      <c r="Y187" s="8"/>
      <c r="Z187" s="9"/>
    </row>
    <row r="188" spans="6:26">
      <c r="F188" s="33">
        <f t="shared" si="33"/>
        <v>864</v>
      </c>
      <c r="G188" s="36">
        <f t="shared" si="39"/>
        <v>864000</v>
      </c>
      <c r="H188" s="32"/>
      <c r="I188" s="87">
        <f t="shared" si="34"/>
        <v>11139.841752977354</v>
      </c>
      <c r="J188" s="39">
        <f t="shared" si="35"/>
        <v>-702.04995846597649</v>
      </c>
      <c r="K188" s="27">
        <f t="shared" si="27"/>
        <v>0.9011465520733356</v>
      </c>
      <c r="L188" s="27" t="s">
        <v>21</v>
      </c>
      <c r="M188" s="38">
        <f t="shared" si="28"/>
        <v>15.816247486371079</v>
      </c>
      <c r="N188" s="39">
        <f t="shared" si="29"/>
        <v>20.901146552073335</v>
      </c>
      <c r="O188" s="25" t="s">
        <v>21</v>
      </c>
      <c r="P188" s="27">
        <f t="shared" si="30"/>
        <v>-586.03108881676735</v>
      </c>
      <c r="Q188" s="25">
        <f t="shared" si="36"/>
        <v>586.40369625963058</v>
      </c>
      <c r="R188" s="38">
        <f t="shared" si="37"/>
        <v>-87.957377824272186</v>
      </c>
      <c r="S188" s="52"/>
      <c r="T188" s="92">
        <f t="shared" si="38"/>
        <v>5.6275225088944918</v>
      </c>
      <c r="U188" s="58">
        <f t="shared" si="31"/>
        <v>5498.9954039815111</v>
      </c>
      <c r="V188" s="98">
        <f t="shared" si="32"/>
        <v>593.95938858234592</v>
      </c>
      <c r="W188" s="25"/>
      <c r="X188" s="8"/>
      <c r="Y188" s="8"/>
      <c r="Z188" s="9"/>
    </row>
    <row r="189" spans="6:26">
      <c r="F189" s="33">
        <f t="shared" si="33"/>
        <v>866</v>
      </c>
      <c r="G189" s="36">
        <f t="shared" si="39"/>
        <v>866000</v>
      </c>
      <c r="H189" s="32"/>
      <c r="I189" s="87">
        <f t="shared" si="34"/>
        <v>11191.474785793742</v>
      </c>
      <c r="J189" s="39">
        <f t="shared" si="35"/>
        <v>-695.15681486190147</v>
      </c>
      <c r="K189" s="27">
        <f t="shared" si="27"/>
        <v>0.9233071199786721</v>
      </c>
      <c r="L189" s="27" t="s">
        <v>21</v>
      </c>
      <c r="M189" s="38">
        <f t="shared" si="28"/>
        <v>16.046080916592231</v>
      </c>
      <c r="N189" s="39">
        <f t="shared" si="29"/>
        <v>20.923307119978674</v>
      </c>
      <c r="O189" s="25" t="s">
        <v>21</v>
      </c>
      <c r="P189" s="27">
        <f t="shared" si="30"/>
        <v>-579.89263820188387</v>
      </c>
      <c r="Q189" s="25">
        <f t="shared" si="36"/>
        <v>580.26998597340696</v>
      </c>
      <c r="R189" s="38">
        <f t="shared" si="37"/>
        <v>-87.933587553387042</v>
      </c>
      <c r="S189" s="52"/>
      <c r="T189" s="92">
        <f t="shared" si="38"/>
        <v>5.6870079097133157</v>
      </c>
      <c r="U189" s="58">
        <f t="shared" si="31"/>
        <v>5569.9859253146542</v>
      </c>
      <c r="V189" s="98">
        <f t="shared" si="32"/>
        <v>601.62724126242745</v>
      </c>
      <c r="W189" s="25"/>
      <c r="X189" s="8"/>
      <c r="Y189" s="8"/>
      <c r="Z189" s="9"/>
    </row>
    <row r="190" spans="6:26">
      <c r="F190" s="33">
        <f t="shared" si="33"/>
        <v>868</v>
      </c>
      <c r="G190" s="36">
        <f t="shared" si="39"/>
        <v>868000</v>
      </c>
      <c r="H190" s="32"/>
      <c r="I190" s="87">
        <f t="shared" si="34"/>
        <v>11243.227201344964</v>
      </c>
      <c r="J190" s="39">
        <f t="shared" si="35"/>
        <v>-688.28327589273522</v>
      </c>
      <c r="K190" s="27">
        <f t="shared" si="27"/>
        <v>0.94613306235809091</v>
      </c>
      <c r="L190" s="27" t="s">
        <v>21</v>
      </c>
      <c r="M190" s="38">
        <f t="shared" si="28"/>
        <v>16.280189089756309</v>
      </c>
      <c r="N190" s="39">
        <f t="shared" si="29"/>
        <v>20.94613306235809</v>
      </c>
      <c r="O190" s="25" t="s">
        <v>21</v>
      </c>
      <c r="P190" s="27">
        <f t="shared" si="30"/>
        <v>-573.76671777711738</v>
      </c>
      <c r="Q190" s="25">
        <f t="shared" si="36"/>
        <v>574.14892399010228</v>
      </c>
      <c r="R190" s="38">
        <f t="shared" si="37"/>
        <v>-87.909268228474772</v>
      </c>
      <c r="S190" s="52"/>
      <c r="T190" s="92">
        <f t="shared" si="38"/>
        <v>5.7476376983628876</v>
      </c>
      <c r="U190" s="58">
        <f t="shared" si="31"/>
        <v>5642.3689804828127</v>
      </c>
      <c r="V190" s="98">
        <f t="shared" si="32"/>
        <v>609.44550478748397</v>
      </c>
      <c r="W190" s="25"/>
      <c r="X190" s="8"/>
      <c r="Y190" s="8"/>
      <c r="Z190" s="9"/>
    </row>
    <row r="191" spans="6:26">
      <c r="F191" s="33">
        <f t="shared" si="33"/>
        <v>870</v>
      </c>
      <c r="G191" s="36">
        <f t="shared" si="39"/>
        <v>870000</v>
      </c>
      <c r="H191" s="32"/>
      <c r="I191" s="87">
        <f t="shared" si="34"/>
        <v>11295.098999631022</v>
      </c>
      <c r="J191" s="39">
        <f t="shared" si="35"/>
        <v>-681.42920635409814</v>
      </c>
      <c r="K191" s="27">
        <f t="shared" si="27"/>
        <v>0.96964925018779835</v>
      </c>
      <c r="L191" s="27" t="s">
        <v>21</v>
      </c>
      <c r="M191" s="38">
        <f t="shared" si="28"/>
        <v>16.518682974932943</v>
      </c>
      <c r="N191" s="39">
        <f t="shared" si="29"/>
        <v>20.9696492501878</v>
      </c>
      <c r="O191" s="25" t="s">
        <v>21</v>
      </c>
      <c r="P191" s="27">
        <f t="shared" si="30"/>
        <v>-567.65310067730877</v>
      </c>
      <c r="Q191" s="25">
        <f t="shared" si="36"/>
        <v>568.04028809428542</v>
      </c>
      <c r="R191" s="38">
        <f t="shared" si="37"/>
        <v>-87.884401015318431</v>
      </c>
      <c r="S191" s="52"/>
      <c r="T191" s="92">
        <f t="shared" si="38"/>
        <v>5.8094470923376722</v>
      </c>
      <c r="U191" s="58">
        <f t="shared" si="31"/>
        <v>5716.1869872605121</v>
      </c>
      <c r="V191" s="98">
        <f t="shared" si="32"/>
        <v>617.41876080081033</v>
      </c>
      <c r="W191" s="25"/>
      <c r="X191" s="8"/>
      <c r="Y191" s="8"/>
      <c r="Z191" s="9"/>
    </row>
    <row r="192" spans="6:26">
      <c r="F192" s="33">
        <f t="shared" si="33"/>
        <v>872</v>
      </c>
      <c r="G192" s="36">
        <f t="shared" si="39"/>
        <v>872000</v>
      </c>
      <c r="H192" s="32"/>
      <c r="I192" s="87">
        <f t="shared" si="34"/>
        <v>11347.090180651916</v>
      </c>
      <c r="J192" s="39">
        <f t="shared" si="35"/>
        <v>-674.59447228201861</v>
      </c>
      <c r="K192" s="27">
        <f t="shared" si="27"/>
        <v>0.99388169206655541</v>
      </c>
      <c r="L192" s="27" t="s">
        <v>21</v>
      </c>
      <c r="M192" s="38">
        <f t="shared" si="28"/>
        <v>16.76167738925994</v>
      </c>
      <c r="N192" s="39">
        <f t="shared" si="29"/>
        <v>20.993881692066555</v>
      </c>
      <c r="O192" s="25" t="s">
        <v>21</v>
      </c>
      <c r="P192" s="27">
        <f t="shared" si="30"/>
        <v>-561.55155725249665</v>
      </c>
      <c r="Q192" s="25">
        <f t="shared" si="36"/>
        <v>561.94385353094174</v>
      </c>
      <c r="R192" s="38">
        <f t="shared" si="37"/>
        <v>-87.858966166768766</v>
      </c>
      <c r="S192" s="52"/>
      <c r="T192" s="92">
        <f t="shared" si="38"/>
        <v>5.8724728089196825</v>
      </c>
      <c r="U192" s="58">
        <f t="shared" si="31"/>
        <v>5791.484161166285</v>
      </c>
      <c r="V192" s="98">
        <f t="shared" si="32"/>
        <v>625.55178512424766</v>
      </c>
      <c r="W192" s="25"/>
      <c r="X192" s="8"/>
      <c r="Y192" s="8"/>
      <c r="Z192" s="9"/>
    </row>
    <row r="193" spans="6:26">
      <c r="F193" s="33">
        <f t="shared" si="33"/>
        <v>874</v>
      </c>
      <c r="G193" s="36">
        <f t="shared" si="39"/>
        <v>874000</v>
      </c>
      <c r="H193" s="32"/>
      <c r="I193" s="87">
        <f t="shared" si="34"/>
        <v>11399.200744407646</v>
      </c>
      <c r="J193" s="39">
        <f t="shared" si="35"/>
        <v>-667.77894093874102</v>
      </c>
      <c r="K193" s="27">
        <f t="shared" si="27"/>
        <v>1.0188575962877093</v>
      </c>
      <c r="L193" s="27" t="s">
        <v>21</v>
      </c>
      <c r="M193" s="38">
        <f t="shared" si="28"/>
        <v>17.009291165409945</v>
      </c>
      <c r="N193" s="39">
        <f t="shared" si="29"/>
        <v>21.01885759628771</v>
      </c>
      <c r="O193" s="25" t="s">
        <v>21</v>
      </c>
      <c r="P193" s="27">
        <f t="shared" si="30"/>
        <v>-555.46185488828678</v>
      </c>
      <c r="Q193" s="25">
        <f t="shared" si="36"/>
        <v>555.85939284192114</v>
      </c>
      <c r="R193" s="38">
        <f t="shared" si="37"/>
        <v>-87.832942966994224</v>
      </c>
      <c r="S193" s="52"/>
      <c r="T193" s="92">
        <f t="shared" si="38"/>
        <v>5.9367531474609354</v>
      </c>
      <c r="U193" s="58">
        <f t="shared" si="31"/>
        <v>5868.306613758672</v>
      </c>
      <c r="V193" s="98">
        <f t="shared" si="32"/>
        <v>633.84955837536404</v>
      </c>
      <c r="W193" s="25"/>
      <c r="X193" s="8"/>
      <c r="Y193" s="8"/>
      <c r="Z193" s="9"/>
    </row>
    <row r="194" spans="6:26">
      <c r="F194" s="33">
        <f t="shared" si="33"/>
        <v>876</v>
      </c>
      <c r="G194" s="36">
        <f t="shared" si="39"/>
        <v>876000</v>
      </c>
      <c r="H194" s="32"/>
      <c r="I194" s="87">
        <f t="shared" si="34"/>
        <v>11451.430690898211</v>
      </c>
      <c r="J194" s="39">
        <f t="shared" si="35"/>
        <v>-660.98248079872405</v>
      </c>
      <c r="K194" s="27">
        <f t="shared" si="27"/>
        <v>1.0446054368626645</v>
      </c>
      <c r="L194" s="27" t="s">
        <v>21</v>
      </c>
      <c r="M194" s="38">
        <f t="shared" si="28"/>
        <v>17.261647327832971</v>
      </c>
      <c r="N194" s="39">
        <f t="shared" si="29"/>
        <v>21.044605436862664</v>
      </c>
      <c r="O194" s="25" t="s">
        <v>21</v>
      </c>
      <c r="P194" s="27">
        <f t="shared" si="30"/>
        <v>-549.38375781760988</v>
      </c>
      <c r="Q194" s="25">
        <f t="shared" si="36"/>
        <v>549.78667569502943</v>
      </c>
      <c r="R194" s="38">
        <f t="shared" si="37"/>
        <v>-87.806309671644044</v>
      </c>
      <c r="S194" s="52"/>
      <c r="T194" s="92">
        <f t="shared" si="38"/>
        <v>6.0023280772095928</v>
      </c>
      <c r="U194" s="58">
        <f t="shared" si="31"/>
        <v>5946.7024575412297</v>
      </c>
      <c r="V194" s="98">
        <f t="shared" si="32"/>
        <v>642.3172772984916</v>
      </c>
      <c r="W194" s="25"/>
      <c r="X194" s="8"/>
      <c r="Y194" s="8"/>
      <c r="Z194" s="9"/>
    </row>
    <row r="195" spans="6:26">
      <c r="F195" s="33">
        <f t="shared" si="33"/>
        <v>878</v>
      </c>
      <c r="G195" s="36">
        <f t="shared" si="39"/>
        <v>878000</v>
      </c>
      <c r="H195" s="32"/>
      <c r="I195" s="87">
        <f t="shared" si="34"/>
        <v>11503.780020123611</v>
      </c>
      <c r="J195" s="39">
        <f t="shared" si="35"/>
        <v>-654.20496153483987</v>
      </c>
      <c r="K195" s="27">
        <f t="shared" si="27"/>
        <v>1.0711550237840659</v>
      </c>
      <c r="L195" s="27" t="s">
        <v>21</v>
      </c>
      <c r="M195" s="38">
        <f t="shared" si="28"/>
        <v>17.518873278312633</v>
      </c>
      <c r="N195" s="39">
        <f t="shared" si="29"/>
        <v>21.071155023784065</v>
      </c>
      <c r="O195" s="25" t="s">
        <v>21</v>
      </c>
      <c r="P195" s="27">
        <f t="shared" si="30"/>
        <v>-543.31702692333022</v>
      </c>
      <c r="Q195" s="25">
        <f t="shared" si="36"/>
        <v>543.72546870534131</v>
      </c>
      <c r="R195" s="38">
        <f t="shared" si="37"/>
        <v>-87.77904344355818</v>
      </c>
      <c r="S195" s="52"/>
      <c r="T195" s="92">
        <f t="shared" si="38"/>
        <v>6.0692393311234687</v>
      </c>
      <c r="U195" s="58">
        <f t="shared" si="31"/>
        <v>6026.7219180049306</v>
      </c>
      <c r="V195" s="98">
        <f t="shared" si="32"/>
        <v>650.96036686668731</v>
      </c>
      <c r="W195" s="25"/>
      <c r="X195" s="8"/>
      <c r="Y195" s="8"/>
      <c r="Z195" s="9"/>
    </row>
    <row r="196" spans="6:26">
      <c r="F196" s="33">
        <f t="shared" si="33"/>
        <v>880</v>
      </c>
      <c r="G196" s="36">
        <f t="shared" si="39"/>
        <v>880000</v>
      </c>
      <c r="H196" s="32"/>
      <c r="I196" s="87">
        <f t="shared" si="34"/>
        <v>11556.248732083846</v>
      </c>
      <c r="J196" s="39">
        <f t="shared" si="35"/>
        <v>-647.44625400475047</v>
      </c>
      <c r="K196" s="27">
        <f t="shared" si="27"/>
        <v>1.0985375778408375</v>
      </c>
      <c r="L196" s="27" t="s">
        <v>21</v>
      </c>
      <c r="M196" s="38">
        <f t="shared" si="28"/>
        <v>17.781100991412554</v>
      </c>
      <c r="N196" s="39">
        <f t="shared" si="29"/>
        <v>21.098537577840837</v>
      </c>
      <c r="O196" s="25" t="s">
        <v>21</v>
      </c>
      <c r="P196" s="27">
        <f t="shared" si="30"/>
        <v>-537.26141953112676</v>
      </c>
      <c r="Q196" s="25">
        <f t="shared" si="36"/>
        <v>537.67553524828054</v>
      </c>
      <c r="R196" s="38">
        <f t="shared" si="37"/>
        <v>-87.751120283651758</v>
      </c>
      <c r="S196" s="52"/>
      <c r="T196" s="92">
        <f t="shared" si="38"/>
        <v>6.1375305061558558</v>
      </c>
      <c r="U196" s="58">
        <f t="shared" si="31"/>
        <v>6108.4174533853629</v>
      </c>
      <c r="V196" s="98">
        <f t="shared" si="32"/>
        <v>659.78449321699043</v>
      </c>
      <c r="W196" s="25"/>
      <c r="X196" s="8"/>
      <c r="Y196" s="8"/>
      <c r="Z196" s="9"/>
    </row>
    <row r="197" spans="6:26">
      <c r="F197" s="33">
        <f t="shared" si="33"/>
        <v>882</v>
      </c>
      <c r="G197" s="36">
        <f t="shared" si="39"/>
        <v>882000</v>
      </c>
      <c r="H197" s="32"/>
      <c r="I197" s="87">
        <f t="shared" si="34"/>
        <v>11608.836826778919</v>
      </c>
      <c r="J197" s="39">
        <f t="shared" si="35"/>
        <v>-640.70623023747748</v>
      </c>
      <c r="K197" s="27">
        <f t="shared" si="27"/>
        <v>1.1267858103230701</v>
      </c>
      <c r="L197" s="27" t="s">
        <v>21</v>
      </c>
      <c r="M197" s="38">
        <f t="shared" si="28"/>
        <v>18.048467220429387</v>
      </c>
      <c r="N197" s="39">
        <f t="shared" si="29"/>
        <v>21.126785810323071</v>
      </c>
      <c r="O197" s="25" t="s">
        <v>21</v>
      </c>
      <c r="P197" s="27">
        <f t="shared" si="30"/>
        <v>-531.21668919202443</v>
      </c>
      <c r="Q197" s="25">
        <f t="shared" si="36"/>
        <v>531.63663526398477</v>
      </c>
      <c r="R197" s="38">
        <f t="shared" si="37"/>
        <v>-87.722514956545595</v>
      </c>
      <c r="S197" s="52"/>
      <c r="T197" s="92">
        <f t="shared" si="38"/>
        <v>6.2072471705441847</v>
      </c>
      <c r="U197" s="58">
        <f t="shared" si="31"/>
        <v>6191.8438827664522</v>
      </c>
      <c r="V197" s="98">
        <f t="shared" si="32"/>
        <v>668.79557748720492</v>
      </c>
      <c r="W197" s="25"/>
      <c r="X197" s="8"/>
      <c r="Y197" s="8"/>
      <c r="Z197" s="9"/>
    </row>
    <row r="198" spans="6:26">
      <c r="F198" s="33">
        <f t="shared" si="33"/>
        <v>884</v>
      </c>
      <c r="G198" s="36">
        <f t="shared" si="39"/>
        <v>884000</v>
      </c>
      <c r="H198" s="32"/>
      <c r="I198" s="87">
        <f t="shared" si="34"/>
        <v>11661.544304208826</v>
      </c>
      <c r="J198" s="39">
        <f t="shared" si="35"/>
        <v>-633.98476342015147</v>
      </c>
      <c r="K198" s="27">
        <f t="shared" ref="K198:K261" si="40">I198*D$23/(D$23^2+J198^2)</f>
        <v>1.1559340079832019</v>
      </c>
      <c r="L198" s="27" t="s">
        <v>21</v>
      </c>
      <c r="M198" s="38">
        <f t="shared" ref="M198:M261" si="41">-1*I198*J198/(D$23^2+J198^2)</f>
        <v>18.321113714513444</v>
      </c>
      <c r="N198" s="39">
        <f t="shared" ref="N198:N261" si="42">D$14+K198</f>
        <v>21.155934007983202</v>
      </c>
      <c r="O198" s="25" t="s">
        <v>21</v>
      </c>
      <c r="P198" s="27">
        <f t="shared" ref="P198:P261" si="43">D$4*G198*D$15+M198-1/(D$4*G198*D$16)</f>
        <v>-525.18258545391632</v>
      </c>
      <c r="Q198" s="25">
        <f t="shared" si="36"/>
        <v>525.60852505244839</v>
      </c>
      <c r="R198" s="38">
        <f t="shared" si="37"/>
        <v>-87.693200910473536</v>
      </c>
      <c r="S198" s="52"/>
      <c r="T198" s="92">
        <f t="shared" si="38"/>
        <v>6.2784369786823877</v>
      </c>
      <c r="U198" s="58">
        <f t="shared" ref="U198:U261" si="44">T198*D$4*G198*D$15</f>
        <v>6277.0585232222993</v>
      </c>
      <c r="V198" s="98">
        <f t="shared" ref="V198:V261" si="45">D$4*G198*D$9*T198</f>
        <v>677.99981062891163</v>
      </c>
      <c r="W198" s="25"/>
      <c r="X198" s="8"/>
      <c r="Y198" s="8"/>
      <c r="Z198" s="9"/>
    </row>
    <row r="199" spans="6:26">
      <c r="F199" s="33">
        <f t="shared" ref="F199:F262" si="46">F198+F$4</f>
        <v>886</v>
      </c>
      <c r="G199" s="36">
        <f t="shared" si="39"/>
        <v>886000</v>
      </c>
      <c r="H199" s="32"/>
      <c r="I199" s="87">
        <f t="shared" ref="I199:I262" si="47">(D$4*G199*D$9)^2</f>
        <v>11714.371164373568</v>
      </c>
      <c r="J199" s="39">
        <f t="shared" ref="J199:J262" si="48">D$4*G199*D$24-1/(D$4*G199*D$25)</f>
        <v>-627.28172788493953</v>
      </c>
      <c r="K199" s="27">
        <f t="shared" si="40"/>
        <v>1.1860181236509508</v>
      </c>
      <c r="L199" s="27" t="s">
        <v>21</v>
      </c>
      <c r="M199" s="38">
        <f t="shared" si="41"/>
        <v>18.59918744766556</v>
      </c>
      <c r="N199" s="39">
        <f t="shared" si="42"/>
        <v>21.18601812365095</v>
      </c>
      <c r="O199" s="25" t="s">
        <v>21</v>
      </c>
      <c r="P199" s="27">
        <f t="shared" si="43"/>
        <v>-519.15885362136066</v>
      </c>
      <c r="Q199" s="25">
        <f t="shared" ref="Q199:Q262" si="49">SQRT(N199^2+P199^2)</f>
        <v>519.59095705889752</v>
      </c>
      <c r="R199" s="38">
        <f t="shared" ref="R199:R262" si="50">DEGREES(ASIN(P199/Q199))</f>
        <v>-87.663150190958874</v>
      </c>
      <c r="S199" s="52"/>
      <c r="T199" s="92">
        <f t="shared" ref="T199:T262" si="51">1000*B$17/Q199</f>
        <v>6.3511497942138613</v>
      </c>
      <c r="U199" s="58">
        <f t="shared" si="44"/>
        <v>6364.1213367554255</v>
      </c>
      <c r="V199" s="98">
        <f t="shared" si="45"/>
        <v>687.40366927861214</v>
      </c>
      <c r="W199" s="25"/>
      <c r="X199" s="8"/>
      <c r="Y199" s="8"/>
      <c r="Z199" s="9"/>
    </row>
    <row r="200" spans="6:26">
      <c r="F200" s="33">
        <f t="shared" si="46"/>
        <v>888</v>
      </c>
      <c r="G200" s="36">
        <f t="shared" ref="G200:G263" si="52">1000*F200</f>
        <v>888000</v>
      </c>
      <c r="H200" s="32"/>
      <c r="I200" s="87">
        <f t="shared" si="47"/>
        <v>11767.317407273147</v>
      </c>
      <c r="J200" s="39">
        <f t="shared" si="48"/>
        <v>-620.59699909615233</v>
      </c>
      <c r="K200" s="27">
        <f t="shared" si="40"/>
        <v>1.2170758729334012</v>
      </c>
      <c r="L200" s="27" t="s">
        <v>21</v>
      </c>
      <c r="M200" s="38">
        <f t="shared" si="41"/>
        <v>18.882840860369971</v>
      </c>
      <c r="N200" s="39">
        <f t="shared" si="42"/>
        <v>21.2170758729334</v>
      </c>
      <c r="O200" s="25" t="s">
        <v>21</v>
      </c>
      <c r="P200" s="27">
        <f t="shared" si="43"/>
        <v>-513.14523450289573</v>
      </c>
      <c r="Q200" s="25">
        <f t="shared" si="49"/>
        <v>513.58367964882768</v>
      </c>
      <c r="R200" s="38">
        <f t="shared" si="50"/>
        <v>-87.63233334768843</v>
      </c>
      <c r="S200" s="52"/>
      <c r="T200" s="92">
        <f t="shared" si="51"/>
        <v>6.4254378220437918</v>
      </c>
      <c r="U200" s="58">
        <f t="shared" si="44"/>
        <v>6453.095087863343</v>
      </c>
      <c r="V200" s="98">
        <f t="shared" si="45"/>
        <v>697.01393277686373</v>
      </c>
      <c r="W200" s="25"/>
      <c r="X200" s="8"/>
      <c r="Y200" s="8"/>
      <c r="Z200" s="9"/>
    </row>
    <row r="201" spans="6:26">
      <c r="F201" s="33">
        <f t="shared" si="46"/>
        <v>890</v>
      </c>
      <c r="G201" s="36">
        <f t="shared" si="52"/>
        <v>890000</v>
      </c>
      <c r="H201" s="32"/>
      <c r="I201" s="87">
        <f t="shared" si="47"/>
        <v>11820.383032907561</v>
      </c>
      <c r="J201" s="39">
        <f t="shared" si="48"/>
        <v>-613.9304536375214</v>
      </c>
      <c r="K201" s="27">
        <f t="shared" si="40"/>
        <v>1.2491468374689123</v>
      </c>
      <c r="L201" s="27" t="s">
        <v>21</v>
      </c>
      <c r="M201" s="38">
        <f t="shared" si="41"/>
        <v>19.172232114679115</v>
      </c>
      <c r="N201" s="39">
        <f t="shared" si="42"/>
        <v>21.249146837468913</v>
      </c>
      <c r="O201" s="25" t="s">
        <v>21</v>
      </c>
      <c r="P201" s="27">
        <f t="shared" si="43"/>
        <v>-507.14146414505194</v>
      </c>
      <c r="Q201" s="25">
        <f t="shared" si="49"/>
        <v>507.58643687209303</v>
      </c>
      <c r="R201" s="38">
        <f t="shared" si="50"/>
        <v>-87.600719333962303</v>
      </c>
      <c r="S201" s="52"/>
      <c r="T201" s="92">
        <f t="shared" si="51"/>
        <v>6.5013557500386261</v>
      </c>
      <c r="U201" s="58">
        <f t="shared" si="44"/>
        <v>6544.0455126475135</v>
      </c>
      <c r="V201" s="98">
        <f t="shared" si="45"/>
        <v>706.83770143413449</v>
      </c>
      <c r="W201" s="25"/>
      <c r="X201" s="8"/>
      <c r="Y201" s="8"/>
      <c r="Z201" s="9"/>
    </row>
    <row r="202" spans="6:26">
      <c r="F202" s="33">
        <f t="shared" si="46"/>
        <v>892</v>
      </c>
      <c r="G202" s="36">
        <f t="shared" si="52"/>
        <v>892000</v>
      </c>
      <c r="H202" s="32"/>
      <c r="I202" s="87">
        <f t="shared" si="47"/>
        <v>11873.568041276811</v>
      </c>
      <c r="J202" s="39">
        <f t="shared" si="48"/>
        <v>-607.28196919965058</v>
      </c>
      <c r="K202" s="27">
        <f t="shared" si="40"/>
        <v>1.2822725752442685</v>
      </c>
      <c r="L202" s="27" t="s">
        <v>21</v>
      </c>
      <c r="M202" s="38">
        <f t="shared" si="41"/>
        <v>19.467525363626162</v>
      </c>
      <c r="N202" s="39">
        <f t="shared" si="42"/>
        <v>21.282272575244267</v>
      </c>
      <c r="O202" s="25" t="s">
        <v>21</v>
      </c>
      <c r="P202" s="27">
        <f t="shared" si="43"/>
        <v>-501.14727355217951</v>
      </c>
      <c r="Q202" s="25">
        <f t="shared" si="49"/>
        <v>501.59896821539621</v>
      </c>
      <c r="R202" s="38">
        <f t="shared" si="50"/>
        <v>-87.568275398023744</v>
      </c>
      <c r="S202" s="52"/>
      <c r="T202" s="92">
        <f t="shared" si="51"/>
        <v>6.5789609012571111</v>
      </c>
      <c r="U202" s="58">
        <f t="shared" si="44"/>
        <v>6637.0415004699444</v>
      </c>
      <c r="V202" s="98">
        <f t="shared" si="45"/>
        <v>716.88241615195921</v>
      </c>
      <c r="W202" s="25"/>
      <c r="X202" s="8"/>
      <c r="Y202" s="8"/>
      <c r="Z202" s="9"/>
    </row>
    <row r="203" spans="6:26">
      <c r="F203" s="33">
        <f t="shared" si="46"/>
        <v>894</v>
      </c>
      <c r="G203" s="36">
        <f t="shared" si="52"/>
        <v>894000</v>
      </c>
      <c r="H203" s="32"/>
      <c r="I203" s="87">
        <f t="shared" si="47"/>
        <v>11926.872432380895</v>
      </c>
      <c r="J203" s="39">
        <f t="shared" si="48"/>
        <v>-600.65142456763624</v>
      </c>
      <c r="K203" s="27">
        <f t="shared" si="40"/>
        <v>1.3164967385292938</v>
      </c>
      <c r="L203" s="27" t="s">
        <v>21</v>
      </c>
      <c r="M203" s="38">
        <f t="shared" si="41"/>
        <v>19.76889103590668</v>
      </c>
      <c r="N203" s="39">
        <f t="shared" si="42"/>
        <v>21.316496738529295</v>
      </c>
      <c r="O203" s="25" t="s">
        <v>21</v>
      </c>
      <c r="P203" s="27">
        <f t="shared" si="43"/>
        <v>-495.16238839115658</v>
      </c>
      <c r="Q203" s="25">
        <f t="shared" si="49"/>
        <v>495.62100834250191</v>
      </c>
      <c r="R203" s="38">
        <f t="shared" si="50"/>
        <v>-87.534966965511003</v>
      </c>
      <c r="S203" s="52"/>
      <c r="T203" s="92">
        <f t="shared" si="51"/>
        <v>6.6583133976425692</v>
      </c>
      <c r="U203" s="58">
        <f t="shared" si="44"/>
        <v>6732.1552892641766</v>
      </c>
      <c r="V203" s="98">
        <f t="shared" si="45"/>
        <v>727.15587951893497</v>
      </c>
      <c r="W203" s="25"/>
      <c r="X203" s="8"/>
      <c r="Y203" s="8"/>
      <c r="Z203" s="9"/>
    </row>
    <row r="204" spans="6:26">
      <c r="F204" s="33">
        <f t="shared" si="46"/>
        <v>896</v>
      </c>
      <c r="G204" s="36">
        <f t="shared" si="52"/>
        <v>896000</v>
      </c>
      <c r="H204" s="32"/>
      <c r="I204" s="87">
        <f t="shared" si="47"/>
        <v>11980.296206219815</v>
      </c>
      <c r="J204" s="39">
        <f t="shared" si="48"/>
        <v>-594.03869960884981</v>
      </c>
      <c r="K204" s="27">
        <f t="shared" si="40"/>
        <v>1.3518652000323368</v>
      </c>
      <c r="L204" s="27" t="s">
        <v>21</v>
      </c>
      <c r="M204" s="38">
        <f t="shared" si="41"/>
        <v>20.076506136841676</v>
      </c>
      <c r="N204" s="39">
        <f t="shared" si="42"/>
        <v>21.351865200032336</v>
      </c>
      <c r="O204" s="25" t="s">
        <v>21</v>
      </c>
      <c r="P204" s="27">
        <f t="shared" si="43"/>
        <v>-489.18652867995297</v>
      </c>
      <c r="Q204" s="25">
        <f t="shared" si="49"/>
        <v>489.65228682143697</v>
      </c>
      <c r="R204" s="38">
        <f t="shared" si="50"/>
        <v>-87.500757512177302</v>
      </c>
      <c r="S204" s="52"/>
      <c r="T204" s="92">
        <f t="shared" si="51"/>
        <v>6.7394763362014505</v>
      </c>
      <c r="U204" s="58">
        <f t="shared" si="44"/>
        <v>6829.462675720818</v>
      </c>
      <c r="V204" s="98">
        <f t="shared" si="45"/>
        <v>737.66627851335591</v>
      </c>
      <c r="W204" s="25"/>
      <c r="X204" s="8"/>
      <c r="Y204" s="8"/>
      <c r="Z204" s="9"/>
    </row>
    <row r="205" spans="6:26">
      <c r="F205" s="33">
        <f t="shared" si="46"/>
        <v>898</v>
      </c>
      <c r="G205" s="36">
        <f t="shared" si="52"/>
        <v>898000</v>
      </c>
      <c r="H205" s="32"/>
      <c r="I205" s="87">
        <f t="shared" si="47"/>
        <v>12033.839362793571</v>
      </c>
      <c r="J205" s="39">
        <f t="shared" si="48"/>
        <v>-587.44367526088581</v>
      </c>
      <c r="K205" s="27">
        <f t="shared" si="40"/>
        <v>1.3884261879340345</v>
      </c>
      <c r="L205" s="27" t="s">
        <v>21</v>
      </c>
      <c r="M205" s="38">
        <f t="shared" si="41"/>
        <v>20.390554566710762</v>
      </c>
      <c r="N205" s="39">
        <f t="shared" si="42"/>
        <v>21.388426187934034</v>
      </c>
      <c r="O205" s="25" t="s">
        <v>21</v>
      </c>
      <c r="P205" s="27">
        <f t="shared" si="43"/>
        <v>-483.21940845896734</v>
      </c>
      <c r="Q205" s="25">
        <f t="shared" si="49"/>
        <v>483.69252783791381</v>
      </c>
      <c r="R205" s="38">
        <f t="shared" si="50"/>
        <v>-87.465608425940914</v>
      </c>
      <c r="S205" s="52"/>
      <c r="T205" s="92">
        <f t="shared" si="51"/>
        <v>6.8225159787993164</v>
      </c>
      <c r="U205" s="58">
        <f t="shared" si="44"/>
        <v>6929.0432416941949</v>
      </c>
      <c r="V205" s="98">
        <f t="shared" si="45"/>
        <v>748.42220895792514</v>
      </c>
      <c r="W205" s="25"/>
      <c r="X205" s="8"/>
      <c r="Y205" s="8"/>
      <c r="Z205" s="9"/>
    </row>
    <row r="206" spans="6:26">
      <c r="F206" s="33">
        <f t="shared" si="46"/>
        <v>900</v>
      </c>
      <c r="G206" s="36">
        <f t="shared" si="52"/>
        <v>900000</v>
      </c>
      <c r="H206" s="32"/>
      <c r="I206" s="87">
        <f t="shared" si="47"/>
        <v>12087.501902102164</v>
      </c>
      <c r="J206" s="39">
        <f t="shared" si="48"/>
        <v>-580.86623351967319</v>
      </c>
      <c r="K206" s="27">
        <f t="shared" si="40"/>
        <v>1.426230430516245</v>
      </c>
      <c r="L206" s="27" t="s">
        <v>21</v>
      </c>
      <c r="M206" s="38">
        <f t="shared" si="41"/>
        <v>20.711227457627832</v>
      </c>
      <c r="N206" s="39">
        <f t="shared" si="42"/>
        <v>21.426230430516245</v>
      </c>
      <c r="O206" s="25" t="s">
        <v>21</v>
      </c>
      <c r="P206" s="27">
        <f t="shared" si="43"/>
        <v>-477.26073544395877</v>
      </c>
      <c r="Q206" s="25">
        <f t="shared" si="49"/>
        <v>477.74144989415561</v>
      </c>
      <c r="R206" s="38">
        <f t="shared" si="50"/>
        <v>-87.429478857224225</v>
      </c>
      <c r="S206" s="52"/>
      <c r="T206" s="92">
        <f t="shared" si="51"/>
        <v>6.9075019568243876</v>
      </c>
      <c r="U206" s="58">
        <f t="shared" si="44"/>
        <v>7030.980598318185</v>
      </c>
      <c r="V206" s="98">
        <f t="shared" si="45"/>
        <v>759.43270188727854</v>
      </c>
      <c r="W206" s="25"/>
      <c r="X206" s="8"/>
      <c r="Y206" s="8"/>
      <c r="Z206" s="9"/>
    </row>
    <row r="207" spans="6:26">
      <c r="F207" s="33">
        <f t="shared" si="46"/>
        <v>902</v>
      </c>
      <c r="G207" s="36">
        <f t="shared" si="52"/>
        <v>902000</v>
      </c>
      <c r="H207" s="32"/>
      <c r="I207" s="87">
        <f t="shared" si="47"/>
        <v>12141.28382414559</v>
      </c>
      <c r="J207" s="39">
        <f t="shared" si="48"/>
        <v>-574.30625742773827</v>
      </c>
      <c r="K207" s="27">
        <f t="shared" si="40"/>
        <v>1.4653313111685506</v>
      </c>
      <c r="L207" s="27" t="s">
        <v>21</v>
      </c>
      <c r="M207" s="38">
        <f t="shared" si="41"/>
        <v>21.038723530222274</v>
      </c>
      <c r="N207" s="39">
        <f t="shared" si="42"/>
        <v>21.465331311168551</v>
      </c>
      <c r="O207" s="25" t="s">
        <v>21</v>
      </c>
      <c r="P207" s="27">
        <f t="shared" si="43"/>
        <v>-471.31021065930577</v>
      </c>
      <c r="Q207" s="25">
        <f t="shared" si="49"/>
        <v>471.79876549225668</v>
      </c>
      <c r="R207" s="38">
        <f t="shared" si="50"/>
        <v>-87.392325556418015</v>
      </c>
      <c r="S207" s="52"/>
      <c r="T207" s="92">
        <f t="shared" si="51"/>
        <v>6.9945074921018646</v>
      </c>
      <c r="U207" s="58">
        <f t="shared" si="44"/>
        <v>7135.3626494776991</v>
      </c>
      <c r="V207" s="98">
        <f t="shared" si="45"/>
        <v>770.70725200615789</v>
      </c>
      <c r="W207" s="25"/>
      <c r="X207" s="8"/>
      <c r="Y207" s="8"/>
      <c r="Z207" s="9"/>
    </row>
    <row r="208" spans="6:26">
      <c r="F208" s="33">
        <f t="shared" si="46"/>
        <v>904</v>
      </c>
      <c r="G208" s="36">
        <f t="shared" si="52"/>
        <v>904000</v>
      </c>
      <c r="H208" s="32"/>
      <c r="I208" s="87">
        <f t="shared" si="47"/>
        <v>12195.185128923853</v>
      </c>
      <c r="J208" s="39">
        <f t="shared" si="48"/>
        <v>-567.76363106263079</v>
      </c>
      <c r="K208" s="27">
        <f t="shared" si="40"/>
        <v>1.5057850346267814</v>
      </c>
      <c r="L208" s="27" t="s">
        <v>21</v>
      </c>
      <c r="M208" s="38">
        <f t="shared" si="41"/>
        <v>21.373249471486769</v>
      </c>
      <c r="N208" s="39">
        <f t="shared" si="42"/>
        <v>21.505785034626783</v>
      </c>
      <c r="O208" s="25" t="s">
        <v>21</v>
      </c>
      <c r="P208" s="27">
        <f t="shared" si="43"/>
        <v>-465.3675280502373</v>
      </c>
      <c r="Q208" s="25">
        <f t="shared" si="49"/>
        <v>465.86418080116869</v>
      </c>
      <c r="R208" s="38">
        <f t="shared" si="50"/>
        <v>-87.354102697175364</v>
      </c>
      <c r="S208" s="52"/>
      <c r="T208" s="92">
        <f t="shared" si="51"/>
        <v>7.0836096355912872</v>
      </c>
      <c r="U208" s="58">
        <f t="shared" si="44"/>
        <v>7242.2818764597359</v>
      </c>
      <c r="V208" s="98">
        <f t="shared" si="45"/>
        <v>782.25584843523779</v>
      </c>
      <c r="W208" s="25"/>
      <c r="X208" s="8"/>
      <c r="Y208" s="8"/>
      <c r="Z208" s="9"/>
    </row>
    <row r="209" spans="6:26">
      <c r="F209" s="33">
        <f t="shared" si="46"/>
        <v>906</v>
      </c>
      <c r="G209" s="36">
        <f t="shared" si="52"/>
        <v>906000</v>
      </c>
      <c r="H209" s="32"/>
      <c r="I209" s="87">
        <f t="shared" si="47"/>
        <v>12249.205816436952</v>
      </c>
      <c r="J209" s="39">
        <f t="shared" si="48"/>
        <v>-561.23823952549697</v>
      </c>
      <c r="K209" s="27">
        <f t="shared" si="40"/>
        <v>1.5476508053777234</v>
      </c>
      <c r="L209" s="27" t="s">
        <v>21</v>
      </c>
      <c r="M209" s="38">
        <f t="shared" si="41"/>
        <v>21.715020335260274</v>
      </c>
      <c r="N209" s="39">
        <f t="shared" si="42"/>
        <v>21.547650805377724</v>
      </c>
      <c r="O209" s="25" t="s">
        <v>21</v>
      </c>
      <c r="P209" s="27">
        <f t="shared" si="43"/>
        <v>-459.43237407255447</v>
      </c>
      <c r="Q209" s="25">
        <f t="shared" si="49"/>
        <v>459.93739530633309</v>
      </c>
      <c r="R209" s="38">
        <f t="shared" si="50"/>
        <v>-87.314761684102791</v>
      </c>
      <c r="S209" s="52"/>
      <c r="T209" s="92">
        <f t="shared" si="51"/>
        <v>7.174889525567048</v>
      </c>
      <c r="U209" s="58">
        <f t="shared" si="44"/>
        <v>7351.8356458075868</v>
      </c>
      <c r="V209" s="98">
        <f t="shared" si="45"/>
        <v>794.0890079631813</v>
      </c>
      <c r="W209" s="25"/>
      <c r="X209" s="8"/>
      <c r="Y209" s="8"/>
      <c r="Z209" s="9"/>
    </row>
    <row r="210" spans="6:26">
      <c r="F210" s="33">
        <f t="shared" si="46"/>
        <v>908</v>
      </c>
      <c r="G210" s="36">
        <f t="shared" si="52"/>
        <v>908000</v>
      </c>
      <c r="H210" s="32"/>
      <c r="I210" s="87">
        <f t="shared" si="47"/>
        <v>12303.345886684887</v>
      </c>
      <c r="J210" s="39">
        <f t="shared" si="48"/>
        <v>-554.72996892980859</v>
      </c>
      <c r="K210" s="27">
        <f t="shared" si="40"/>
        <v>1.5909910192519465</v>
      </c>
      <c r="L210" s="27" t="s">
        <v>21</v>
      </c>
      <c r="M210" s="38">
        <f t="shared" si="41"/>
        <v>22.064259966930919</v>
      </c>
      <c r="N210" s="39">
        <f t="shared" si="42"/>
        <v>21.590991019251945</v>
      </c>
      <c r="O210" s="25" t="s">
        <v>21</v>
      </c>
      <c r="P210" s="27">
        <f t="shared" si="43"/>
        <v>-453.50442725826701</v>
      </c>
      <c r="Q210" s="25">
        <f t="shared" si="49"/>
        <v>454.01810144094719</v>
      </c>
      <c r="R210" s="38">
        <f t="shared" si="50"/>
        <v>-87.274250943228424</v>
      </c>
      <c r="S210" s="52"/>
      <c r="T210" s="92">
        <f t="shared" si="51"/>
        <v>7.2684326671702566</v>
      </c>
      <c r="U210" s="58">
        <f t="shared" si="44"/>
        <v>7464.1265426257496</v>
      </c>
      <c r="V210" s="98">
        <f t="shared" si="45"/>
        <v>806.21781104768434</v>
      </c>
      <c r="W210" s="25"/>
      <c r="X210" s="8"/>
      <c r="Y210" s="8"/>
      <c r="Z210" s="9"/>
    </row>
    <row r="211" spans="6:26">
      <c r="F211" s="33">
        <f t="shared" si="46"/>
        <v>910</v>
      </c>
      <c r="G211" s="36">
        <f t="shared" si="52"/>
        <v>910000</v>
      </c>
      <c r="H211" s="32"/>
      <c r="I211" s="87">
        <f t="shared" si="47"/>
        <v>12357.605339667656</v>
      </c>
      <c r="J211" s="39">
        <f t="shared" si="48"/>
        <v>-548.23870639023767</v>
      </c>
      <c r="K211" s="27">
        <f t="shared" si="40"/>
        <v>1.6358714693239007</v>
      </c>
      <c r="L211" s="27" t="s">
        <v>21</v>
      </c>
      <c r="M211" s="38">
        <f t="shared" si="41"/>
        <v>22.421201454070818</v>
      </c>
      <c r="N211" s="39">
        <f t="shared" si="42"/>
        <v>21.635871469323902</v>
      </c>
      <c r="O211" s="25" t="s">
        <v>21</v>
      </c>
      <c r="P211" s="27">
        <f t="shared" si="43"/>
        <v>-447.58335775542037</v>
      </c>
      <c r="Q211" s="25">
        <f t="shared" si="49"/>
        <v>448.10598419777182</v>
      </c>
      <c r="R211" s="38">
        <f t="shared" si="50"/>
        <v>-87.232515693456008</v>
      </c>
      <c r="S211" s="52"/>
      <c r="T211" s="92">
        <f t="shared" si="51"/>
        <v>7.3643292354327121</v>
      </c>
      <c r="U211" s="58">
        <f t="shared" si="44"/>
        <v>7579.2627318359791</v>
      </c>
      <c r="V211" s="98">
        <f t="shared" si="45"/>
        <v>818.65394083558954</v>
      </c>
      <c r="W211" s="25"/>
      <c r="X211" s="8"/>
      <c r="Y211" s="8"/>
      <c r="Z211" s="9"/>
    </row>
    <row r="212" spans="6:26">
      <c r="F212" s="33">
        <f t="shared" si="46"/>
        <v>912</v>
      </c>
      <c r="G212" s="36">
        <f t="shared" si="52"/>
        <v>912000</v>
      </c>
      <c r="H212" s="32"/>
      <c r="I212" s="87">
        <f t="shared" si="47"/>
        <v>12411.984175385262</v>
      </c>
      <c r="J212" s="39">
        <f t="shared" si="48"/>
        <v>-541.76434001167786</v>
      </c>
      <c r="K212" s="27">
        <f t="shared" si="40"/>
        <v>1.6823615673458159</v>
      </c>
      <c r="L212" s="27" t="s">
        <v>21</v>
      </c>
      <c r="M212" s="38">
        <f t="shared" si="41"/>
        <v>22.786087604852945</v>
      </c>
      <c r="N212" s="39">
        <f t="shared" si="42"/>
        <v>21.682361567345815</v>
      </c>
      <c r="O212" s="25" t="s">
        <v>21</v>
      </c>
      <c r="P212" s="27">
        <f t="shared" si="43"/>
        <v>-441.66882684026928</v>
      </c>
      <c r="Q212" s="25">
        <f t="shared" si="49"/>
        <v>442.20072072034986</v>
      </c>
      <c r="R212" s="38">
        <f t="shared" si="50"/>
        <v>-87.189497696984247</v>
      </c>
      <c r="S212" s="52"/>
      <c r="T212" s="92">
        <f t="shared" si="51"/>
        <v>7.4626744041128283</v>
      </c>
      <c r="U212" s="58">
        <f t="shared" si="44"/>
        <v>7697.3583501695612</v>
      </c>
      <c r="V212" s="98">
        <f t="shared" si="45"/>
        <v>831.40972550289109</v>
      </c>
      <c r="W212" s="25"/>
      <c r="X212" s="8"/>
      <c r="Y212" s="8"/>
      <c r="Z212" s="9"/>
    </row>
    <row r="213" spans="6:26">
      <c r="F213" s="33">
        <f t="shared" si="46"/>
        <v>914</v>
      </c>
      <c r="G213" s="36">
        <f t="shared" si="52"/>
        <v>914000</v>
      </c>
      <c r="H213" s="32"/>
      <c r="I213" s="87">
        <f t="shared" si="47"/>
        <v>12466.482393837701</v>
      </c>
      <c r="J213" s="39">
        <f t="shared" si="48"/>
        <v>-535.3067588784113</v>
      </c>
      <c r="K213" s="27">
        <f t="shared" si="40"/>
        <v>1.7305345820609426</v>
      </c>
      <c r="L213" s="27" t="s">
        <v>21</v>
      </c>
      <c r="M213" s="38">
        <f t="shared" si="41"/>
        <v>23.159171456251233</v>
      </c>
      <c r="N213" s="39">
        <f t="shared" si="42"/>
        <v>21.730534582060944</v>
      </c>
      <c r="O213" s="25" t="s">
        <v>21</v>
      </c>
      <c r="P213" s="27">
        <f t="shared" si="43"/>
        <v>-435.76048639979263</v>
      </c>
      <c r="Q213" s="25">
        <f t="shared" si="49"/>
        <v>436.30197987243423</v>
      </c>
      <c r="R213" s="38">
        <f t="shared" si="50"/>
        <v>-87.145134986435409</v>
      </c>
      <c r="S213" s="52"/>
      <c r="T213" s="92">
        <f t="shared" si="51"/>
        <v>7.5635687029539778</v>
      </c>
      <c r="U213" s="58">
        <f t="shared" si="44"/>
        <v>7818.5339320029889</v>
      </c>
      <c r="V213" s="98">
        <f t="shared" si="45"/>
        <v>844.49818425024353</v>
      </c>
      <c r="W213" s="25"/>
      <c r="X213" s="8"/>
      <c r="Y213" s="8"/>
      <c r="Z213" s="9"/>
    </row>
    <row r="214" spans="6:26">
      <c r="F214" s="33">
        <f t="shared" si="46"/>
        <v>916</v>
      </c>
      <c r="G214" s="36">
        <f t="shared" si="52"/>
        <v>916000</v>
      </c>
      <c r="H214" s="32"/>
      <c r="I214" s="87">
        <f t="shared" si="47"/>
        <v>12521.099995024979</v>
      </c>
      <c r="J214" s="39">
        <f t="shared" si="48"/>
        <v>-528.86585304341679</v>
      </c>
      <c r="K214" s="27">
        <f t="shared" si="40"/>
        <v>1.7804678958735745</v>
      </c>
      <c r="L214" s="27" t="s">
        <v>21</v>
      </c>
      <c r="M214" s="38">
        <f t="shared" si="41"/>
        <v>23.540716814189881</v>
      </c>
      <c r="N214" s="39">
        <f t="shared" si="42"/>
        <v>21.780467895873574</v>
      </c>
      <c r="O214" s="25" t="s">
        <v>21</v>
      </c>
      <c r="P214" s="27">
        <f t="shared" si="43"/>
        <v>-429.85797838237568</v>
      </c>
      <c r="Q214" s="25">
        <f t="shared" si="49"/>
        <v>430.40942178435887</v>
      </c>
      <c r="R214" s="38">
        <f t="shared" si="50"/>
        <v>-87.099361566154016</v>
      </c>
      <c r="S214" s="52"/>
      <c r="T214" s="92">
        <f t="shared" si="51"/>
        <v>7.6671184062818822</v>
      </c>
      <c r="U214" s="58">
        <f t="shared" si="44"/>
        <v>7942.9168725085692</v>
      </c>
      <c r="V214" s="98">
        <f t="shared" si="45"/>
        <v>857.9330773289463</v>
      </c>
      <c r="W214" s="25"/>
      <c r="X214" s="8"/>
      <c r="Y214" s="8"/>
      <c r="Z214" s="9"/>
    </row>
    <row r="215" spans="6:26">
      <c r="F215" s="33">
        <f t="shared" si="46"/>
        <v>918</v>
      </c>
      <c r="G215" s="36">
        <f t="shared" si="52"/>
        <v>918000</v>
      </c>
      <c r="H215" s="32"/>
      <c r="I215" s="87">
        <f t="shared" si="47"/>
        <v>12575.836978947091</v>
      </c>
      <c r="J215" s="39">
        <f t="shared" si="48"/>
        <v>-522.44151351781647</v>
      </c>
      <c r="K215" s="27">
        <f t="shared" si="40"/>
        <v>1.8322432814996297</v>
      </c>
      <c r="L215" s="27" t="s">
        <v>21</v>
      </c>
      <c r="M215" s="38">
        <f t="shared" si="41"/>
        <v>23.930998827987928</v>
      </c>
      <c r="N215" s="39">
        <f t="shared" si="42"/>
        <v>21.832243281499629</v>
      </c>
      <c r="O215" s="25" t="s">
        <v>21</v>
      </c>
      <c r="P215" s="27">
        <f t="shared" si="43"/>
        <v>-423.96093421432352</v>
      </c>
      <c r="Q215" s="25">
        <f t="shared" si="49"/>
        <v>424.5226973750456</v>
      </c>
      <c r="R215" s="38">
        <f t="shared" si="50"/>
        <v>-87.05210708481782</v>
      </c>
      <c r="S215" s="52"/>
      <c r="T215" s="92">
        <f t="shared" si="51"/>
        <v>7.7734359562042616</v>
      </c>
      <c r="U215" s="58">
        <f t="shared" si="44"/>
        <v>8070.6419320041969</v>
      </c>
      <c r="V215" s="98">
        <f t="shared" si="45"/>
        <v>871.7289605169442</v>
      </c>
      <c r="W215" s="25"/>
      <c r="X215" s="8"/>
      <c r="Y215" s="8"/>
      <c r="Z215" s="9"/>
    </row>
    <row r="216" spans="6:26">
      <c r="F216" s="33">
        <f t="shared" si="46"/>
        <v>920</v>
      </c>
      <c r="G216" s="36">
        <f t="shared" si="52"/>
        <v>920000</v>
      </c>
      <c r="H216" s="32"/>
      <c r="I216" s="87">
        <f t="shared" si="47"/>
        <v>12630.693345604039</v>
      </c>
      <c r="J216" s="39">
        <f t="shared" si="48"/>
        <v>-516.03363226046213</v>
      </c>
      <c r="K216" s="27">
        <f t="shared" si="40"/>
        <v>1.8859472003841327</v>
      </c>
      <c r="L216" s="27" t="s">
        <v>21</v>
      </c>
      <c r="M216" s="38">
        <f t="shared" si="41"/>
        <v>24.330304601641839</v>
      </c>
      <c r="N216" s="39">
        <f t="shared" si="42"/>
        <v>21.885947200384134</v>
      </c>
      <c r="O216" s="25" t="s">
        <v>21</v>
      </c>
      <c r="P216" s="27">
        <f t="shared" si="43"/>
        <v>-418.06897417964888</v>
      </c>
      <c r="Q216" s="25">
        <f t="shared" si="49"/>
        <v>418.64144784825345</v>
      </c>
      <c r="R216" s="38">
        <f t="shared" si="50"/>
        <v>-87.003296476149771</v>
      </c>
      <c r="S216" s="52"/>
      <c r="T216" s="92">
        <f t="shared" si="51"/>
        <v>7.8826404240703933</v>
      </c>
      <c r="U216" s="58">
        <f t="shared" si="44"/>
        <v>8201.851785855908</v>
      </c>
      <c r="V216" s="98">
        <f t="shared" si="45"/>
        <v>885.90124451509303</v>
      </c>
      <c r="W216" s="25"/>
      <c r="X216" s="8"/>
      <c r="Y216" s="8"/>
      <c r="Z216" s="9"/>
    </row>
    <row r="217" spans="6:26">
      <c r="F217" s="33">
        <f t="shared" si="46"/>
        <v>922</v>
      </c>
      <c r="G217" s="36">
        <f t="shared" si="52"/>
        <v>922000</v>
      </c>
      <c r="H217" s="32"/>
      <c r="I217" s="87">
        <f t="shared" si="47"/>
        <v>12685.669094995817</v>
      </c>
      <c r="J217" s="39">
        <f t="shared" si="48"/>
        <v>-509.64210216765605</v>
      </c>
      <c r="K217" s="27">
        <f t="shared" si="40"/>
        <v>1.9416711248527145</v>
      </c>
      <c r="L217" s="27" t="s">
        <v>21</v>
      </c>
      <c r="M217" s="38">
        <f t="shared" si="41"/>
        <v>24.73893384470437</v>
      </c>
      <c r="N217" s="39">
        <f t="shared" si="42"/>
        <v>21.941671124852714</v>
      </c>
      <c r="O217" s="25" t="s">
        <v>21</v>
      </c>
      <c r="P217" s="27">
        <f t="shared" si="43"/>
        <v>-412.18170676038267</v>
      </c>
      <c r="Q217" s="25">
        <f t="shared" si="49"/>
        <v>412.76530416164258</v>
      </c>
      <c r="R217" s="38">
        <f t="shared" si="50"/>
        <v>-86.95284956409607</v>
      </c>
      <c r="S217" s="52"/>
      <c r="T217" s="92">
        <f t="shared" si="51"/>
        <v>7.9948580142959171</v>
      </c>
      <c r="U217" s="58">
        <f t="shared" si="44"/>
        <v>8336.6976248199026</v>
      </c>
      <c r="V217" s="98">
        <f t="shared" si="45"/>
        <v>900.46625979150792</v>
      </c>
      <c r="W217" s="25"/>
      <c r="X217" s="8"/>
      <c r="Y217" s="8"/>
      <c r="Z217" s="9"/>
    </row>
    <row r="218" spans="6:26">
      <c r="F218" s="33">
        <f t="shared" si="46"/>
        <v>924</v>
      </c>
      <c r="G218" s="36">
        <f t="shared" si="52"/>
        <v>924000</v>
      </c>
      <c r="H218" s="32"/>
      <c r="I218" s="87">
        <f t="shared" si="47"/>
        <v>12740.764227122443</v>
      </c>
      <c r="J218" s="39">
        <f t="shared" si="48"/>
        <v>-503.26681706300405</v>
      </c>
      <c r="K218" s="27">
        <f t="shared" si="40"/>
        <v>1.9995118861655135</v>
      </c>
      <c r="L218" s="27" t="s">
        <v>21</v>
      </c>
      <c r="M218" s="38">
        <f t="shared" si="41"/>
        <v>25.157199565754038</v>
      </c>
      <c r="N218" s="39">
        <f t="shared" si="42"/>
        <v>21.999511886165514</v>
      </c>
      <c r="O218" s="25" t="s">
        <v>21</v>
      </c>
      <c r="P218" s="27">
        <f t="shared" si="43"/>
        <v>-406.29872793440904</v>
      </c>
      <c r="Q218" s="25">
        <f t="shared" si="49"/>
        <v>406.89388646715804</v>
      </c>
      <c r="R218" s="38">
        <f t="shared" si="50"/>
        <v>-86.900680628368391</v>
      </c>
      <c r="S218" s="52"/>
      <c r="T218" s="92">
        <f t="shared" si="51"/>
        <v>8.1102226151691159</v>
      </c>
      <c r="U218" s="58">
        <f t="shared" si="44"/>
        <v>8475.3398113188559</v>
      </c>
      <c r="V218" s="98">
        <f t="shared" si="45"/>
        <v>915.44132746750859</v>
      </c>
      <c r="W218" s="25"/>
      <c r="X218" s="8"/>
      <c r="Y218" s="8"/>
      <c r="Z218" s="9"/>
    </row>
    <row r="219" spans="6:26">
      <c r="F219" s="33">
        <f t="shared" si="46"/>
        <v>926</v>
      </c>
      <c r="G219" s="36">
        <f t="shared" si="52"/>
        <v>926000</v>
      </c>
      <c r="H219" s="32"/>
      <c r="I219" s="87">
        <f t="shared" si="47"/>
        <v>12795.978741983898</v>
      </c>
      <c r="J219" s="39">
        <f t="shared" si="48"/>
        <v>-496.90767168740535</v>
      </c>
      <c r="K219" s="27">
        <f t="shared" si="40"/>
        <v>2.0595720508660151</v>
      </c>
      <c r="L219" s="27" t="s">
        <v>21</v>
      </c>
      <c r="M219" s="38">
        <f t="shared" si="41"/>
        <v>25.58542881170715</v>
      </c>
      <c r="N219" s="39">
        <f t="shared" si="42"/>
        <v>22.059572050866016</v>
      </c>
      <c r="O219" s="25" t="s">
        <v>21</v>
      </c>
      <c r="P219" s="27">
        <f t="shared" si="43"/>
        <v>-400.41962042756836</v>
      </c>
      <c r="Q219" s="25">
        <f t="shared" si="49"/>
        <v>401.02680352119268</v>
      </c>
      <c r="R219" s="38">
        <f t="shared" si="50"/>
        <v>-86.846697925703467</v>
      </c>
      <c r="S219" s="52"/>
      <c r="T219" s="92">
        <f t="shared" si="51"/>
        <v>8.2288764018378338</v>
      </c>
      <c r="U219" s="58">
        <f t="shared" si="44"/>
        <v>8617.9485978414177</v>
      </c>
      <c r="V219" s="98">
        <f t="shared" si="45"/>
        <v>930.84483691363084</v>
      </c>
      <c r="W219" s="25"/>
      <c r="X219" s="8"/>
      <c r="Y219" s="8"/>
      <c r="Z219" s="9"/>
    </row>
    <row r="220" spans="6:26">
      <c r="F220" s="33">
        <f t="shared" si="46"/>
        <v>928</v>
      </c>
      <c r="G220" s="36">
        <f t="shared" si="52"/>
        <v>928000</v>
      </c>
      <c r="H220" s="32"/>
      <c r="I220" s="87">
        <f t="shared" si="47"/>
        <v>12851.312639580186</v>
      </c>
      <c r="J220" s="39">
        <f t="shared" si="48"/>
        <v>-490.56456168916247</v>
      </c>
      <c r="K220" s="27">
        <f t="shared" si="40"/>
        <v>2.1219603280678352</v>
      </c>
      <c r="L220" s="27" t="s">
        <v>21</v>
      </c>
      <c r="M220" s="38">
        <f t="shared" si="41"/>
        <v>26.023963456509723</v>
      </c>
      <c r="N220" s="39">
        <f t="shared" si="42"/>
        <v>22.121960328067836</v>
      </c>
      <c r="O220" s="25" t="s">
        <v>21</v>
      </c>
      <c r="P220" s="27">
        <f t="shared" si="43"/>
        <v>-394.54395291649143</v>
      </c>
      <c r="Q220" s="25">
        <f t="shared" si="49"/>
        <v>395.16365206294876</v>
      </c>
      <c r="R220" s="38">
        <f t="shared" si="50"/>
        <v>-86.790803161561556</v>
      </c>
      <c r="S220" s="52"/>
      <c r="T220" s="92">
        <f t="shared" si="51"/>
        <v>8.3509704973430008</v>
      </c>
      <c r="U220" s="58">
        <f t="shared" si="44"/>
        <v>8764.7049144476732</v>
      </c>
      <c r="V220" s="98">
        <f t="shared" si="45"/>
        <v>946.6963308099406</v>
      </c>
      <c r="W220" s="25"/>
      <c r="X220" s="8"/>
      <c r="Y220" s="8"/>
      <c r="Z220" s="9"/>
    </row>
    <row r="221" spans="6:26">
      <c r="F221" s="33">
        <f t="shared" si="46"/>
        <v>930</v>
      </c>
      <c r="G221" s="36">
        <f t="shared" si="52"/>
        <v>930000</v>
      </c>
      <c r="H221" s="32"/>
      <c r="I221" s="87">
        <f t="shared" si="47"/>
        <v>12906.765919911313</v>
      </c>
      <c r="J221" s="39">
        <f t="shared" si="48"/>
        <v>-484.23738361422807</v>
      </c>
      <c r="K221" s="27">
        <f t="shared" si="40"/>
        <v>2.1867920106015988</v>
      </c>
      <c r="L221" s="27" t="s">
        <v>21</v>
      </c>
      <c r="M221" s="38">
        <f t="shared" si="41"/>
        <v>26.473161043055388</v>
      </c>
      <c r="N221" s="39">
        <f t="shared" si="42"/>
        <v>22.1867920106016</v>
      </c>
      <c r="O221" s="25" t="s">
        <v>21</v>
      </c>
      <c r="P221" s="27">
        <f t="shared" si="43"/>
        <v>-388.67127917831976</v>
      </c>
      <c r="Q221" s="25">
        <f t="shared" si="49"/>
        <v>389.3040161593932</v>
      </c>
      <c r="R221" s="38">
        <f t="shared" si="50"/>
        <v>-86.73289090627982</v>
      </c>
      <c r="S221" s="52"/>
      <c r="T221" s="92">
        <f t="shared" si="51"/>
        <v>8.4766656983288797</v>
      </c>
      <c r="U221" s="58">
        <f t="shared" si="44"/>
        <v>8915.8012332732505</v>
      </c>
      <c r="V221" s="98">
        <f t="shared" si="45"/>
        <v>963.01659852314936</v>
      </c>
      <c r="W221" s="25"/>
      <c r="X221" s="8"/>
      <c r="Y221" s="8"/>
      <c r="Z221" s="9"/>
    </row>
    <row r="222" spans="6:26">
      <c r="F222" s="33">
        <f t="shared" si="46"/>
        <v>932</v>
      </c>
      <c r="G222" s="36">
        <f t="shared" si="52"/>
        <v>932000</v>
      </c>
      <c r="H222" s="32"/>
      <c r="I222" s="87">
        <f t="shared" si="47"/>
        <v>12962.338582977274</v>
      </c>
      <c r="J222" s="39">
        <f t="shared" si="48"/>
        <v>-477.92603489657222</v>
      </c>
      <c r="K222" s="27">
        <f t="shared" si="40"/>
        <v>2.2541894532569779</v>
      </c>
      <c r="L222" s="27" t="s">
        <v>21</v>
      </c>
      <c r="M222" s="38">
        <f t="shared" si="41"/>
        <v>26.933395682519485</v>
      </c>
      <c r="N222" s="39">
        <f t="shared" si="42"/>
        <v>22.254189453256977</v>
      </c>
      <c r="O222" s="25" t="s">
        <v>21</v>
      </c>
      <c r="P222" s="27">
        <f t="shared" si="43"/>
        <v>-382.80113718311395</v>
      </c>
      <c r="Q222" s="25">
        <f t="shared" si="49"/>
        <v>383.44746651517556</v>
      </c>
      <c r="R222" s="38">
        <f t="shared" si="50"/>
        <v>-86.672847948846595</v>
      </c>
      <c r="S222" s="52"/>
      <c r="T222" s="92">
        <f t="shared" si="51"/>
        <v>8.6061332729379156</v>
      </c>
      <c r="U222" s="58">
        <f t="shared" si="44"/>
        <v>9071.4425189699668</v>
      </c>
      <c r="V222" s="98">
        <f t="shared" si="45"/>
        <v>979.82777876593661</v>
      </c>
      <c r="W222" s="25"/>
      <c r="X222" s="8"/>
      <c r="Y222" s="8"/>
      <c r="Z222" s="9"/>
    </row>
    <row r="223" spans="6:26">
      <c r="F223" s="33">
        <f t="shared" si="46"/>
        <v>934</v>
      </c>
      <c r="G223" s="36">
        <f t="shared" si="52"/>
        <v>934000</v>
      </c>
      <c r="H223" s="32"/>
      <c r="I223" s="87">
        <f t="shared" si="47"/>
        <v>13018.03062877807</v>
      </c>
      <c r="J223" s="39">
        <f t="shared" si="48"/>
        <v>-471.63041384867506</v>
      </c>
      <c r="K223" s="27">
        <f t="shared" si="40"/>
        <v>2.3242825917047365</v>
      </c>
      <c r="L223" s="27" t="s">
        <v>21</v>
      </c>
      <c r="M223" s="38">
        <f t="shared" si="41"/>
        <v>27.4050590156744</v>
      </c>
      <c r="N223" s="39">
        <f t="shared" si="42"/>
        <v>22.324282591704737</v>
      </c>
      <c r="O223" s="25" t="s">
        <v>21</v>
      </c>
      <c r="P223" s="27">
        <f t="shared" si="43"/>
        <v>-376.93304812438919</v>
      </c>
      <c r="Q223" s="25">
        <f t="shared" si="49"/>
        <v>377.59355974589579</v>
      </c>
      <c r="R223" s="38">
        <f t="shared" si="50"/>
        <v>-86.610552580513627</v>
      </c>
      <c r="S223" s="52"/>
      <c r="T223" s="92">
        <f t="shared" si="51"/>
        <v>8.7395558394077426</v>
      </c>
      <c r="U223" s="58">
        <f t="shared" si="44"/>
        <v>9231.8472752232774</v>
      </c>
      <c r="V223" s="98">
        <f t="shared" si="45"/>
        <v>997.15347263375361</v>
      </c>
      <c r="W223" s="25"/>
      <c r="X223" s="8"/>
      <c r="Y223" s="8"/>
      <c r="Z223" s="9"/>
    </row>
    <row r="224" spans="6:26">
      <c r="F224" s="33">
        <f t="shared" si="46"/>
        <v>936</v>
      </c>
      <c r="G224" s="36">
        <f t="shared" si="52"/>
        <v>936000</v>
      </c>
      <c r="H224" s="32"/>
      <c r="I224" s="87">
        <f t="shared" si="47"/>
        <v>13073.842057313703</v>
      </c>
      <c r="J224" s="39">
        <f t="shared" si="48"/>
        <v>-465.35041965214077</v>
      </c>
      <c r="K224" s="27">
        <f t="shared" si="40"/>
        <v>2.3972095060760874</v>
      </c>
      <c r="L224" s="27" t="s">
        <v>21</v>
      </c>
      <c r="M224" s="38">
        <f t="shared" si="41"/>
        <v>27.888561241165213</v>
      </c>
      <c r="N224" s="39">
        <f t="shared" si="42"/>
        <v>22.397209506076088</v>
      </c>
      <c r="O224" s="25" t="s">
        <v>21</v>
      </c>
      <c r="P224" s="27">
        <f t="shared" si="43"/>
        <v>-371.06651538279425</v>
      </c>
      <c r="Q224" s="25">
        <f t="shared" si="49"/>
        <v>371.74183761313247</v>
      </c>
      <c r="R224" s="38">
        <f t="shared" si="50"/>
        <v>-86.545873799339759</v>
      </c>
      <c r="S224" s="52"/>
      <c r="T224" s="92">
        <f t="shared" si="51"/>
        <v>8.8771283350524364</v>
      </c>
      <c r="U224" s="58">
        <f t="shared" si="44"/>
        <v>9397.2486988737201</v>
      </c>
      <c r="V224" s="98">
        <f t="shared" si="45"/>
        <v>1015.0188682641874</v>
      </c>
      <c r="W224" s="25"/>
      <c r="X224" s="8"/>
      <c r="Y224" s="8"/>
      <c r="Z224" s="9"/>
    </row>
    <row r="225" spans="6:26">
      <c r="F225" s="33">
        <f t="shared" si="46"/>
        <v>938</v>
      </c>
      <c r="G225" s="36">
        <f t="shared" si="52"/>
        <v>938000</v>
      </c>
      <c r="H225" s="32"/>
      <c r="I225" s="87">
        <f t="shared" si="47"/>
        <v>13129.77286858417</v>
      </c>
      <c r="J225" s="39">
        <f t="shared" si="48"/>
        <v>-459.08595234843165</v>
      </c>
      <c r="K225" s="27">
        <f t="shared" si="40"/>
        <v>2.4731170336170667</v>
      </c>
      <c r="L225" s="27" t="s">
        <v>21</v>
      </c>
      <c r="M225" s="38">
        <f t="shared" si="41"/>
        <v>28.384332216180486</v>
      </c>
      <c r="N225" s="39">
        <f t="shared" si="42"/>
        <v>22.473117033617065</v>
      </c>
      <c r="O225" s="25" t="s">
        <v>21</v>
      </c>
      <c r="P225" s="27">
        <f t="shared" si="43"/>
        <v>-365.20102341749816</v>
      </c>
      <c r="Q225" s="25">
        <f t="shared" si="49"/>
        <v>365.89182621971031</v>
      </c>
      <c r="R225" s="38">
        <f t="shared" si="50"/>
        <v>-86.478670425468351</v>
      </c>
      <c r="S225" s="52"/>
      <c r="T225" s="92">
        <f t="shared" si="51"/>
        <v>9.0190590866559006</v>
      </c>
      <c r="U225" s="58">
        <f t="shared" si="44"/>
        <v>9567.8959547724335</v>
      </c>
      <c r="V225" s="98">
        <f t="shared" si="45"/>
        <v>1033.4508785370942</v>
      </c>
      <c r="W225" s="25"/>
      <c r="X225" s="8"/>
      <c r="Y225" s="8"/>
      <c r="Z225" s="9"/>
    </row>
    <row r="226" spans="6:26">
      <c r="F226" s="33">
        <f t="shared" si="46"/>
        <v>940</v>
      </c>
      <c r="G226" s="36">
        <f t="shared" si="52"/>
        <v>940000</v>
      </c>
      <c r="H226" s="32"/>
      <c r="I226" s="87">
        <f t="shared" si="47"/>
        <v>13185.823062589474</v>
      </c>
      <c r="J226" s="39">
        <f t="shared" si="48"/>
        <v>-452.83691282972109</v>
      </c>
      <c r="K226" s="27">
        <f t="shared" si="40"/>
        <v>2.5521614353306701</v>
      </c>
      <c r="L226" s="27" t="s">
        <v>21</v>
      </c>
      <c r="M226" s="38">
        <f t="shared" si="41"/>
        <v>28.892822635455268</v>
      </c>
      <c r="N226" s="39">
        <f t="shared" si="42"/>
        <v>22.552161435330671</v>
      </c>
      <c r="O226" s="25" t="s">
        <v>21</v>
      </c>
      <c r="P226" s="27">
        <f t="shared" si="43"/>
        <v>-359.33603657934509</v>
      </c>
      <c r="Q226" s="25">
        <f t="shared" si="49"/>
        <v>360.04303516379491</v>
      </c>
      <c r="R226" s="38">
        <f t="shared" si="50"/>
        <v>-86.408790115418483</v>
      </c>
      <c r="S226" s="52"/>
      <c r="T226" s="92">
        <f t="shared" si="51"/>
        <v>9.1655709948637831</v>
      </c>
      <c r="U226" s="58">
        <f t="shared" si="44"/>
        <v>9744.0555863572445</v>
      </c>
      <c r="V226" s="98">
        <f t="shared" si="45"/>
        <v>1052.4782934342313</v>
      </c>
      <c r="W226" s="25"/>
      <c r="X226" s="8"/>
      <c r="Y226" s="8"/>
      <c r="Z226" s="9"/>
    </row>
    <row r="227" spans="6:26">
      <c r="F227" s="33">
        <f t="shared" si="46"/>
        <v>942</v>
      </c>
      <c r="G227" s="36">
        <f t="shared" si="52"/>
        <v>942000</v>
      </c>
      <c r="H227" s="32"/>
      <c r="I227" s="87">
        <f t="shared" si="47"/>
        <v>13241.992639329612</v>
      </c>
      <c r="J227" s="39">
        <f t="shared" si="48"/>
        <v>-446.60320282986299</v>
      </c>
      <c r="K227" s="27">
        <f t="shared" si="40"/>
        <v>2.6345091220766075</v>
      </c>
      <c r="L227" s="27" t="s">
        <v>21</v>
      </c>
      <c r="M227" s="38">
        <f t="shared" si="41"/>
        <v>29.414505295097591</v>
      </c>
      <c r="N227" s="39">
        <f t="shared" si="42"/>
        <v>22.634509122076608</v>
      </c>
      <c r="O227" s="25" t="s">
        <v>21</v>
      </c>
      <c r="P227" s="27">
        <f t="shared" si="43"/>
        <v>-353.47099783928888</v>
      </c>
      <c r="Q227" s="25">
        <f t="shared" si="49"/>
        <v>354.1949566505711</v>
      </c>
      <c r="R227" s="38">
        <f t="shared" si="50"/>
        <v>-86.336068261917646</v>
      </c>
      <c r="S227" s="52"/>
      <c r="T227" s="92">
        <f t="shared" si="51"/>
        <v>9.316902846969656</v>
      </c>
      <c r="U227" s="58">
        <f t="shared" si="44"/>
        <v>9926.013079091239</v>
      </c>
      <c r="V227" s="98">
        <f t="shared" si="45"/>
        <v>1072.1319489099221</v>
      </c>
      <c r="W227" s="25"/>
      <c r="X227" s="8"/>
      <c r="Y227" s="8"/>
      <c r="Z227" s="9"/>
    </row>
    <row r="228" spans="6:26">
      <c r="F228" s="33">
        <f t="shared" si="46"/>
        <v>944</v>
      </c>
      <c r="G228" s="36">
        <f t="shared" si="52"/>
        <v>944000</v>
      </c>
      <c r="H228" s="32"/>
      <c r="I228" s="87">
        <f t="shared" si="47"/>
        <v>13298.281598804586</v>
      </c>
      <c r="J228" s="39">
        <f t="shared" si="48"/>
        <v>-440.38472491547441</v>
      </c>
      <c r="K228" s="27">
        <f t="shared" si="40"/>
        <v>2.7203374462264045</v>
      </c>
      <c r="L228" s="27" t="s">
        <v>21</v>
      </c>
      <c r="M228" s="38">
        <f t="shared" si="41"/>
        <v>29.949876448341982</v>
      </c>
      <c r="N228" s="39">
        <f t="shared" si="42"/>
        <v>22.720337446226406</v>
      </c>
      <c r="O228" s="25" t="s">
        <v>21</v>
      </c>
      <c r="P228" s="27">
        <f t="shared" si="43"/>
        <v>-347.60532742499458</v>
      </c>
      <c r="Q228" s="25">
        <f t="shared" si="49"/>
        <v>348.34706456048701</v>
      </c>
      <c r="R228" s="38">
        <f t="shared" si="50"/>
        <v>-86.260326763722375</v>
      </c>
      <c r="S228" s="52"/>
      <c r="T228" s="92">
        <f t="shared" si="51"/>
        <v>9.4733107745967171</v>
      </c>
      <c r="U228" s="58">
        <f t="shared" si="44"/>
        <v>10114.074596414124</v>
      </c>
      <c r="V228" s="98">
        <f t="shared" si="45"/>
        <v>1092.4449143952347</v>
      </c>
      <c r="W228" s="25"/>
      <c r="X228" s="8"/>
      <c r="Y228" s="8"/>
      <c r="Z228" s="9"/>
    </row>
    <row r="229" spans="6:26">
      <c r="F229" s="33">
        <f t="shared" si="46"/>
        <v>946</v>
      </c>
      <c r="G229" s="36">
        <f t="shared" si="52"/>
        <v>946000</v>
      </c>
      <c r="H229" s="32"/>
      <c r="I229" s="87">
        <f t="shared" si="47"/>
        <v>13354.689941014396</v>
      </c>
      <c r="J229" s="39">
        <f t="shared" si="48"/>
        <v>-434.18138247713387</v>
      </c>
      <c r="K229" s="27">
        <f t="shared" si="40"/>
        <v>2.809835565680006</v>
      </c>
      <c r="L229" s="27" t="s">
        <v>21</v>
      </c>
      <c r="M229" s="38">
        <f t="shared" si="41"/>
        <v>30.499457261009113</v>
      </c>
      <c r="N229" s="39">
        <f t="shared" si="42"/>
        <v>22.809835565680007</v>
      </c>
      <c r="O229" s="25" t="s">
        <v>21</v>
      </c>
      <c r="P229" s="27">
        <f t="shared" si="43"/>
        <v>-341.73842135783275</v>
      </c>
      <c r="Q229" s="25">
        <f t="shared" si="49"/>
        <v>342.49881347338561</v>
      </c>
      <c r="R229" s="38">
        <f t="shared" si="50"/>
        <v>-86.181372647458744</v>
      </c>
      <c r="S229" s="52"/>
      <c r="T229" s="92">
        <f t="shared" si="51"/>
        <v>9.635069875231645</v>
      </c>
      <c r="U229" s="58">
        <f t="shared" si="44"/>
        <v>10308.568910782338</v>
      </c>
      <c r="V229" s="98">
        <f t="shared" si="45"/>
        <v>1113.4527013741517</v>
      </c>
      <c r="W229" s="25"/>
      <c r="X229" s="8"/>
      <c r="Y229" s="8"/>
      <c r="Z229" s="9"/>
    </row>
    <row r="230" spans="6:26">
      <c r="F230" s="33">
        <f t="shared" si="46"/>
        <v>948</v>
      </c>
      <c r="G230" s="36">
        <f t="shared" si="52"/>
        <v>948000</v>
      </c>
      <c r="H230" s="32"/>
      <c r="I230" s="87">
        <f t="shared" si="47"/>
        <v>13411.217665959042</v>
      </c>
      <c r="J230" s="39">
        <f t="shared" si="48"/>
        <v>-427.99307972068937</v>
      </c>
      <c r="K230" s="27">
        <f t="shared" si="40"/>
        <v>2.9032053878508557</v>
      </c>
      <c r="L230" s="27" t="s">
        <v>21</v>
      </c>
      <c r="M230" s="38">
        <f t="shared" si="41"/>
        <v>31.063795375199653</v>
      </c>
      <c r="N230" s="39">
        <f t="shared" si="42"/>
        <v>22.903205387850857</v>
      </c>
      <c r="O230" s="25" t="s">
        <v>21</v>
      </c>
      <c r="P230" s="27">
        <f t="shared" si="43"/>
        <v>-335.8696498817385</v>
      </c>
      <c r="Q230" s="25">
        <f t="shared" si="49"/>
        <v>336.64963764828218</v>
      </c>
      <c r="R230" s="38">
        <f t="shared" si="50"/>
        <v>-86.098996520644278</v>
      </c>
      <c r="S230" s="52"/>
      <c r="T230" s="92">
        <f t="shared" si="51"/>
        <v>9.8024760194386591</v>
      </c>
      <c r="U230" s="58">
        <f t="shared" si="44"/>
        <v>10509.84955579549</v>
      </c>
      <c r="V230" s="98">
        <f t="shared" si="45"/>
        <v>1135.1934958397937</v>
      </c>
      <c r="W230" s="25"/>
      <c r="X230" s="8"/>
      <c r="Y230" s="8"/>
      <c r="Z230" s="9"/>
    </row>
    <row r="231" spans="6:26">
      <c r="F231" s="33">
        <f t="shared" si="46"/>
        <v>950</v>
      </c>
      <c r="G231" s="36">
        <f t="shared" si="52"/>
        <v>950000</v>
      </c>
      <c r="H231" s="32"/>
      <c r="I231" s="87">
        <f t="shared" si="47"/>
        <v>13467.864773638523</v>
      </c>
      <c r="J231" s="39">
        <f t="shared" si="48"/>
        <v>-421.81972165867569</v>
      </c>
      <c r="K231" s="27">
        <f t="shared" si="40"/>
        <v>3.0006626021324814</v>
      </c>
      <c r="L231" s="27" t="s">
        <v>21</v>
      </c>
      <c r="M231" s="38">
        <f t="shared" si="41"/>
        <v>31.643466590578019</v>
      </c>
      <c r="N231" s="39">
        <f t="shared" si="42"/>
        <v>23.000662602132483</v>
      </c>
      <c r="O231" s="25" t="s">
        <v>21</v>
      </c>
      <c r="P231" s="27">
        <f t="shared" si="43"/>
        <v>-329.99835577456656</v>
      </c>
      <c r="Q231" s="25">
        <f t="shared" si="49"/>
        <v>330.79894995911724</v>
      </c>
      <c r="R231" s="38">
        <f t="shared" si="50"/>
        <v>-86.012970831693536</v>
      </c>
      <c r="S231" s="52"/>
      <c r="T231" s="92">
        <f t="shared" si="51"/>
        <v>9.9758478689483159</v>
      </c>
      <c r="U231" s="58">
        <f t="shared" si="44"/>
        <v>10718.29722941876</v>
      </c>
      <c r="V231" s="98">
        <f t="shared" si="45"/>
        <v>1157.7084178721063</v>
      </c>
      <c r="W231" s="25"/>
      <c r="X231" s="8"/>
      <c r="Y231" s="8"/>
      <c r="Z231" s="9"/>
    </row>
    <row r="232" spans="6:26">
      <c r="F232" s="33">
        <f t="shared" si="46"/>
        <v>952</v>
      </c>
      <c r="G232" s="36">
        <f t="shared" si="52"/>
        <v>952000</v>
      </c>
      <c r="H232" s="32"/>
      <c r="I232" s="87">
        <f t="shared" si="47"/>
        <v>13524.631264052839</v>
      </c>
      <c r="J232" s="39">
        <f t="shared" si="48"/>
        <v>-415.66121410184337</v>
      </c>
      <c r="K232" s="27">
        <f t="shared" si="40"/>
        <v>3.1024378103866148</v>
      </c>
      <c r="L232" s="27" t="s">
        <v>21</v>
      </c>
      <c r="M232" s="38">
        <f t="shared" si="41"/>
        <v>32.239076673519122</v>
      </c>
      <c r="N232" s="39">
        <f t="shared" si="42"/>
        <v>23.102437810386615</v>
      </c>
      <c r="O232" s="25" t="s">
        <v>21</v>
      </c>
      <c r="P232" s="27">
        <f t="shared" si="43"/>
        <v>-324.12385253168645</v>
      </c>
      <c r="Q232" s="25">
        <f t="shared" si="49"/>
        <v>324.94614078761606</v>
      </c>
      <c r="R232" s="38">
        <f t="shared" si="50"/>
        <v>-85.923047908707403</v>
      </c>
      <c r="S232" s="52"/>
      <c r="T232" s="92">
        <f t="shared" si="51"/>
        <v>10.155529134770894</v>
      </c>
      <c r="U232" s="58">
        <f t="shared" si="44"/>
        <v>10934.322483025409</v>
      </c>
      <c r="V232" s="98">
        <f t="shared" si="45"/>
        <v>1181.0418120876477</v>
      </c>
      <c r="W232" s="25"/>
      <c r="X232" s="8"/>
      <c r="Y232" s="8"/>
      <c r="Z232" s="9"/>
    </row>
    <row r="233" spans="6:26">
      <c r="F233" s="33">
        <f t="shared" si="46"/>
        <v>954</v>
      </c>
      <c r="G233" s="36">
        <f t="shared" si="52"/>
        <v>954000</v>
      </c>
      <c r="H233" s="32"/>
      <c r="I233" s="87">
        <f t="shared" si="47"/>
        <v>13581.517137201992</v>
      </c>
      <c r="J233" s="39">
        <f t="shared" si="48"/>
        <v>-409.5174636507877</v>
      </c>
      <c r="K233" s="27">
        <f t="shared" si="40"/>
        <v>3.2087777661588057</v>
      </c>
      <c r="L233" s="27" t="s">
        <v>21</v>
      </c>
      <c r="M233" s="38">
        <f t="shared" si="41"/>
        <v>32.851263305409866</v>
      </c>
      <c r="N233" s="39">
        <f t="shared" si="42"/>
        <v>23.208777766158807</v>
      </c>
      <c r="O233" s="25" t="s">
        <v>21</v>
      </c>
      <c r="P233" s="27">
        <f t="shared" si="43"/>
        <v>-318.24542241050335</v>
      </c>
      <c r="Q233" s="25">
        <f t="shared" si="49"/>
        <v>319.09057687534221</v>
      </c>
      <c r="R233" s="38">
        <f t="shared" si="50"/>
        <v>-85.828957744107527</v>
      </c>
      <c r="S233" s="52"/>
      <c r="T233" s="92">
        <f t="shared" si="51"/>
        <v>10.341891109147975</v>
      </c>
      <c r="U233" s="58">
        <f t="shared" si="44"/>
        <v>11158.368736543031</v>
      </c>
      <c r="V233" s="98">
        <f t="shared" si="45"/>
        <v>1205.2415733126056</v>
      </c>
      <c r="W233" s="25"/>
      <c r="X233" s="8"/>
      <c r="Y233" s="8"/>
      <c r="Z233" s="9"/>
    </row>
    <row r="234" spans="6:26">
      <c r="F234" s="33">
        <f t="shared" si="46"/>
        <v>956</v>
      </c>
      <c r="G234" s="36">
        <f t="shared" si="52"/>
        <v>956000</v>
      </c>
      <c r="H234" s="32"/>
      <c r="I234" s="87">
        <f t="shared" si="47"/>
        <v>13638.522393085981</v>
      </c>
      <c r="J234" s="39">
        <f t="shared" si="48"/>
        <v>-403.38837768769008</v>
      </c>
      <c r="K234" s="27">
        <f t="shared" si="40"/>
        <v>3.3199467346524436</v>
      </c>
      <c r="L234" s="27" t="s">
        <v>21</v>
      </c>
      <c r="M234" s="38">
        <f t="shared" si="41"/>
        <v>33.480698182524826</v>
      </c>
      <c r="N234" s="39">
        <f t="shared" si="42"/>
        <v>23.319946734652444</v>
      </c>
      <c r="O234" s="25" t="s">
        <v>21</v>
      </c>
      <c r="P234" s="27">
        <f t="shared" si="43"/>
        <v>-312.36231432350519</v>
      </c>
      <c r="Q234" s="25">
        <f t="shared" si="49"/>
        <v>313.23160013836929</v>
      </c>
      <c r="R234" s="38">
        <f t="shared" si="50"/>
        <v>-85.730405486542082</v>
      </c>
      <c r="S234" s="52"/>
      <c r="T234" s="92">
        <f t="shared" si="51"/>
        <v>10.535335510664419</v>
      </c>
      <c r="U234" s="58">
        <f t="shared" si="44"/>
        <v>11390.915666554958</v>
      </c>
      <c r="V234" s="98">
        <f t="shared" si="45"/>
        <v>1230.3595125395739</v>
      </c>
      <c r="W234" s="25"/>
      <c r="X234" s="8"/>
      <c r="Y234" s="8"/>
      <c r="Z234" s="9"/>
    </row>
    <row r="235" spans="6:26">
      <c r="F235" s="33">
        <f t="shared" si="46"/>
        <v>958</v>
      </c>
      <c r="G235" s="36">
        <f t="shared" si="52"/>
        <v>958000</v>
      </c>
      <c r="H235" s="32"/>
      <c r="I235" s="87">
        <f t="shared" si="47"/>
        <v>13695.647031704804</v>
      </c>
      <c r="J235" s="39">
        <f t="shared" si="48"/>
        <v>-397.27386436815914</v>
      </c>
      <c r="K235" s="27">
        <f t="shared" si="40"/>
        <v>3.436227987001419</v>
      </c>
      <c r="L235" s="27" t="s">
        <v>21</v>
      </c>
      <c r="M235" s="38">
        <f t="shared" si="41"/>
        <v>34.128089281151858</v>
      </c>
      <c r="N235" s="39">
        <f t="shared" si="42"/>
        <v>23.43622798700142</v>
      </c>
      <c r="O235" s="25" t="s">
        <v>21</v>
      </c>
      <c r="P235" s="27">
        <f t="shared" si="43"/>
        <v>-306.47374156614001</v>
      </c>
      <c r="Q235" s="25">
        <f t="shared" si="49"/>
        <v>307.36852644961533</v>
      </c>
      <c r="R235" s="38">
        <f t="shared" si="50"/>
        <v>-85.627068594729678</v>
      </c>
      <c r="S235" s="52"/>
      <c r="T235" s="92">
        <f t="shared" si="51"/>
        <v>10.736297688374234</v>
      </c>
      <c r="U235" s="58">
        <f t="shared" si="44"/>
        <v>11632.483021996259</v>
      </c>
      <c r="V235" s="98">
        <f t="shared" si="45"/>
        <v>1256.4517690698269</v>
      </c>
      <c r="W235" s="25"/>
      <c r="X235" s="8"/>
      <c r="Y235" s="8"/>
      <c r="Z235" s="9"/>
    </row>
    <row r="236" spans="6:26">
      <c r="F236" s="33">
        <f t="shared" si="46"/>
        <v>960</v>
      </c>
      <c r="G236" s="36">
        <f t="shared" si="52"/>
        <v>960000</v>
      </c>
      <c r="H236" s="32"/>
      <c r="I236" s="87">
        <f t="shared" si="47"/>
        <v>13752.891053058464</v>
      </c>
      <c r="J236" s="39">
        <f t="shared" si="48"/>
        <v>-391.17383261317173</v>
      </c>
      <c r="K236" s="27">
        <f t="shared" si="40"/>
        <v>3.5579254441024992</v>
      </c>
      <c r="L236" s="27" t="s">
        <v>21</v>
      </c>
      <c r="M236" s="38">
        <f t="shared" si="41"/>
        <v>34.794183303037393</v>
      </c>
      <c r="N236" s="39">
        <f t="shared" si="42"/>
        <v>23.557925444102498</v>
      </c>
      <c r="O236" s="25" t="s">
        <v>21</v>
      </c>
      <c r="P236" s="27">
        <f t="shared" si="43"/>
        <v>-300.57887936446696</v>
      </c>
      <c r="Q236" s="25">
        <f t="shared" si="49"/>
        <v>301.50064439604216</v>
      </c>
      <c r="R236" s="38">
        <f t="shared" si="50"/>
        <v>-85.518593599839548</v>
      </c>
      <c r="S236" s="52"/>
      <c r="T236" s="92">
        <f t="shared" si="51"/>
        <v>10.945250238554115</v>
      </c>
      <c r="U236" s="58">
        <f t="shared" si="44"/>
        <v>11883.634931339207</v>
      </c>
      <c r="V236" s="98">
        <f t="shared" si="45"/>
        <v>1283.579275742522</v>
      </c>
      <c r="W236" s="25"/>
      <c r="X236" s="8"/>
      <c r="Y236" s="8"/>
      <c r="Z236" s="9"/>
    </row>
    <row r="237" spans="6:26">
      <c r="F237" s="33">
        <f t="shared" si="46"/>
        <v>962</v>
      </c>
      <c r="G237" s="36">
        <f t="shared" si="52"/>
        <v>962000</v>
      </c>
      <c r="H237" s="32"/>
      <c r="I237" s="87">
        <f t="shared" si="47"/>
        <v>13810.254457146957</v>
      </c>
      <c r="J237" s="39">
        <f t="shared" si="48"/>
        <v>-385.0881921011196</v>
      </c>
      <c r="K237" s="27">
        <f t="shared" si="40"/>
        <v>3.6853654872342503</v>
      </c>
      <c r="L237" s="27" t="s">
        <v>21</v>
      </c>
      <c r="M237" s="38">
        <f t="shared" si="41"/>
        <v>35.479768317772482</v>
      </c>
      <c r="N237" s="39">
        <f t="shared" si="42"/>
        <v>23.68536548723425</v>
      </c>
      <c r="O237" s="25" t="s">
        <v>21</v>
      </c>
      <c r="P237" s="27">
        <f t="shared" si="43"/>
        <v>-294.67686222594966</v>
      </c>
      <c r="Q237" s="25">
        <f t="shared" si="49"/>
        <v>295.62721402062289</v>
      </c>
      <c r="R237" s="38">
        <f t="shared" si="50"/>
        <v>-85.404592413279673</v>
      </c>
      <c r="S237" s="52"/>
      <c r="T237" s="92">
        <f t="shared" si="51"/>
        <v>11.162707096951475</v>
      </c>
      <c r="U237" s="58">
        <f t="shared" si="44"/>
        <v>12144.984776200448</v>
      </c>
      <c r="V237" s="98">
        <f t="shared" si="45"/>
        <v>1311.8082853444357</v>
      </c>
      <c r="W237" s="25"/>
      <c r="X237" s="8"/>
      <c r="Y237" s="8"/>
      <c r="Z237" s="9"/>
    </row>
    <row r="238" spans="6:26">
      <c r="F238" s="33">
        <f t="shared" si="46"/>
        <v>964</v>
      </c>
      <c r="G238" s="36">
        <f t="shared" si="52"/>
        <v>964000</v>
      </c>
      <c r="H238" s="32"/>
      <c r="I238" s="87">
        <f t="shared" si="47"/>
        <v>13867.737243970289</v>
      </c>
      <c r="J238" s="39">
        <f t="shared" si="48"/>
        <v>-379.01685325995186</v>
      </c>
      <c r="K238" s="27">
        <f t="shared" si="40"/>
        <v>3.8188989549392596</v>
      </c>
      <c r="L238" s="27" t="s">
        <v>21</v>
      </c>
      <c r="M238" s="38">
        <f t="shared" si="41"/>
        <v>36.18567662046992</v>
      </c>
      <c r="N238" s="39">
        <f t="shared" si="42"/>
        <v>23.818898954939261</v>
      </c>
      <c r="O238" s="25" t="s">
        <v>21</v>
      </c>
      <c r="P238" s="27">
        <f t="shared" si="43"/>
        <v>-288.76678107504313</v>
      </c>
      <c r="Q238" s="25">
        <f t="shared" si="49"/>
        <v>289.74746556245748</v>
      </c>
      <c r="R238" s="38">
        <f t="shared" si="50"/>
        <v>-85.28463810502889</v>
      </c>
      <c r="S238" s="52"/>
      <c r="T238" s="92">
        <f t="shared" si="51"/>
        <v>11.389228180457225</v>
      </c>
      <c r="U238" s="58">
        <f t="shared" si="44"/>
        <v>12417.20071950172</v>
      </c>
      <c r="V238" s="98">
        <f t="shared" si="45"/>
        <v>1341.2109677195695</v>
      </c>
      <c r="W238" s="25"/>
      <c r="X238" s="8"/>
      <c r="Y238" s="8"/>
      <c r="Z238" s="9"/>
    </row>
    <row r="239" spans="6:26">
      <c r="F239" s="33">
        <f t="shared" si="46"/>
        <v>966</v>
      </c>
      <c r="G239" s="36">
        <f t="shared" si="52"/>
        <v>966000</v>
      </c>
      <c r="H239" s="32"/>
      <c r="I239" s="87">
        <f t="shared" si="47"/>
        <v>13925.339413528454</v>
      </c>
      <c r="J239" s="39">
        <f t="shared" si="48"/>
        <v>-372.95972725941374</v>
      </c>
      <c r="K239" s="27">
        <f t="shared" si="40"/>
        <v>3.9589033482248124</v>
      </c>
      <c r="L239" s="27" t="s">
        <v>21</v>
      </c>
      <c r="M239" s="38">
        <f t="shared" si="41"/>
        <v>36.912787825007648</v>
      </c>
      <c r="N239" s="39">
        <f t="shared" si="42"/>
        <v>23.958903348224812</v>
      </c>
      <c r="O239" s="25" t="s">
        <v>21</v>
      </c>
      <c r="P239" s="27">
        <f t="shared" si="43"/>
        <v>-282.8476801533011</v>
      </c>
      <c r="Q239" s="25">
        <f t="shared" si="49"/>
        <v>283.86059821284408</v>
      </c>
      <c r="R239" s="38">
        <f t="shared" si="50"/>
        <v>-85.158260063445198</v>
      </c>
      <c r="S239" s="52"/>
      <c r="T239" s="92">
        <f t="shared" si="51"/>
        <v>11.625424665404239</v>
      </c>
      <c r="U239" s="58">
        <f t="shared" si="44"/>
        <v>12701.011992152362</v>
      </c>
      <c r="V239" s="98">
        <f t="shared" si="45"/>
        <v>1371.8660888084685</v>
      </c>
      <c r="W239" s="25"/>
      <c r="X239" s="8"/>
      <c r="Y239" s="8"/>
      <c r="Z239" s="9"/>
    </row>
    <row r="240" spans="6:26">
      <c r="F240" s="33">
        <f t="shared" si="46"/>
        <v>968</v>
      </c>
      <c r="G240" s="36">
        <f t="shared" si="52"/>
        <v>968000</v>
      </c>
      <c r="H240" s="32"/>
      <c r="I240" s="87">
        <f t="shared" si="47"/>
        <v>13983.060965821454</v>
      </c>
      <c r="J240" s="39">
        <f t="shared" si="48"/>
        <v>-366.91672600338643</v>
      </c>
      <c r="K240" s="27">
        <f t="shared" si="40"/>
        <v>4.1057852690981571</v>
      </c>
      <c r="L240" s="27" t="s">
        <v>21</v>
      </c>
      <c r="M240" s="38">
        <f t="shared" si="41"/>
        <v>37.662032215260716</v>
      </c>
      <c r="N240" s="39">
        <f t="shared" si="42"/>
        <v>24.105785269098156</v>
      </c>
      <c r="O240" s="25" t="s">
        <v>21</v>
      </c>
      <c r="P240" s="27">
        <f t="shared" si="43"/>
        <v>-276.91855366157347</v>
      </c>
      <c r="Q240" s="25">
        <f t="shared" si="49"/>
        <v>277.96577891074577</v>
      </c>
      <c r="R240" s="38">
        <f t="shared" si="50"/>
        <v>-85.024938430196045</v>
      </c>
      <c r="S240" s="52"/>
      <c r="T240" s="92">
        <f t="shared" si="51"/>
        <v>11.871965005662165</v>
      </c>
      <c r="U240" s="58">
        <f t="shared" si="44"/>
        <v>12997.216061283074</v>
      </c>
      <c r="V240" s="98">
        <f t="shared" si="45"/>
        <v>1403.859784905959</v>
      </c>
      <c r="W240" s="25"/>
      <c r="X240" s="8"/>
      <c r="Y240" s="8"/>
      <c r="Z240" s="9"/>
    </row>
    <row r="241" spans="6:26">
      <c r="F241" s="33">
        <f t="shared" si="46"/>
        <v>970</v>
      </c>
      <c r="G241" s="36">
        <f t="shared" si="52"/>
        <v>970000</v>
      </c>
      <c r="H241" s="32"/>
      <c r="I241" s="87">
        <f t="shared" si="47"/>
        <v>14040.901900849292</v>
      </c>
      <c r="J241" s="39">
        <f t="shared" si="48"/>
        <v>-360.88776212231551</v>
      </c>
      <c r="K241" s="27">
        <f t="shared" si="40"/>
        <v>4.2599831208590651</v>
      </c>
      <c r="L241" s="27" t="s">
        <v>21</v>
      </c>
      <c r="M241" s="38">
        <f t="shared" si="41"/>
        <v>38.434394379141636</v>
      </c>
      <c r="N241" s="39">
        <f t="shared" si="42"/>
        <v>24.259983120859065</v>
      </c>
      <c r="O241" s="25" t="s">
        <v>21</v>
      </c>
      <c r="P241" s="27">
        <f t="shared" si="43"/>
        <v>-270.97834211947952</v>
      </c>
      <c r="Q241" s="25">
        <f t="shared" si="49"/>
        <v>272.06214120830202</v>
      </c>
      <c r="R241" s="38">
        <f t="shared" si="50"/>
        <v>-84.884097682864592</v>
      </c>
      <c r="S241" s="52"/>
      <c r="T241" s="92">
        <f t="shared" si="51"/>
        <v>12.129581812977733</v>
      </c>
      <c r="U241" s="58">
        <f t="shared" si="44"/>
        <v>13306.686826076713</v>
      </c>
      <c r="V241" s="98">
        <f t="shared" si="45"/>
        <v>1437.2864479120512</v>
      </c>
      <c r="W241" s="25"/>
      <c r="X241" s="8"/>
      <c r="Y241" s="8"/>
      <c r="Z241" s="9"/>
    </row>
    <row r="242" spans="6:26">
      <c r="F242" s="33">
        <f t="shared" si="46"/>
        <v>972</v>
      </c>
      <c r="G242" s="36">
        <f t="shared" si="52"/>
        <v>972000</v>
      </c>
      <c r="H242" s="32"/>
      <c r="I242" s="87">
        <f t="shared" si="47"/>
        <v>14098.862218611965</v>
      </c>
      <c r="J242" s="39">
        <f t="shared" si="48"/>
        <v>-354.87274896573854</v>
      </c>
      <c r="K242" s="27">
        <f t="shared" si="40"/>
        <v>4.4219701024978555</v>
      </c>
      <c r="L242" s="27" t="s">
        <v>21</v>
      </c>
      <c r="M242" s="38">
        <f t="shared" si="41"/>
        <v>39.230917152943064</v>
      </c>
      <c r="N242" s="39">
        <f t="shared" si="42"/>
        <v>24.421970102497855</v>
      </c>
      <c r="O242" s="25" t="s">
        <v>21</v>
      </c>
      <c r="P242" s="27">
        <f t="shared" si="43"/>
        <v>-265.02592841465685</v>
      </c>
      <c r="Q242" s="25">
        <f t="shared" si="49"/>
        <v>266.14878424621463</v>
      </c>
      <c r="R242" s="38">
        <f t="shared" si="50"/>
        <v>-84.735099211935491</v>
      </c>
      <c r="S242" s="52"/>
      <c r="T242" s="92">
        <f t="shared" si="51"/>
        <v>12.399079745362148</v>
      </c>
      <c r="U242" s="58">
        <f t="shared" si="44"/>
        <v>13630.384015129161</v>
      </c>
      <c r="V242" s="98">
        <f t="shared" si="45"/>
        <v>1472.2497403629252</v>
      </c>
      <c r="W242" s="25"/>
      <c r="X242" s="8"/>
      <c r="Y242" s="8"/>
      <c r="Z242" s="9"/>
    </row>
    <row r="243" spans="6:26">
      <c r="F243" s="33">
        <f t="shared" si="46"/>
        <v>974</v>
      </c>
      <c r="G243" s="36">
        <f t="shared" si="52"/>
        <v>974000</v>
      </c>
      <c r="H243" s="32"/>
      <c r="I243" s="87">
        <f t="shared" si="47"/>
        <v>14156.941919109473</v>
      </c>
      <c r="J243" s="39">
        <f t="shared" si="48"/>
        <v>-348.87160059490157</v>
      </c>
      <c r="K243" s="27">
        <f t="shared" si="40"/>
        <v>4.5922575340806358</v>
      </c>
      <c r="L243" s="27" t="s">
        <v>21</v>
      </c>
      <c r="M243" s="38">
        <f t="shared" si="41"/>
        <v>40.052705906467679</v>
      </c>
      <c r="N243" s="39">
        <f t="shared" si="42"/>
        <v>24.592257534080638</v>
      </c>
      <c r="O243" s="25" t="s">
        <v>21</v>
      </c>
      <c r="P243" s="27">
        <f t="shared" si="43"/>
        <v>-259.06013351130355</v>
      </c>
      <c r="Q243" s="25">
        <f t="shared" si="49"/>
        <v>260.22477189060413</v>
      </c>
      <c r="R243" s="38">
        <f t="shared" si="50"/>
        <v>-84.577232707033176</v>
      </c>
      <c r="S243" s="52"/>
      <c r="T243" s="92">
        <f t="shared" si="51"/>
        <v>12.681344577707177</v>
      </c>
      <c r="U243" s="58">
        <f t="shared" si="44"/>
        <v>13969.363993174267</v>
      </c>
      <c r="V243" s="98">
        <f t="shared" si="45"/>
        <v>1508.8637626906307</v>
      </c>
      <c r="W243" s="25"/>
      <c r="X243" s="8"/>
      <c r="Y243" s="8"/>
      <c r="Z243" s="9"/>
    </row>
    <row r="244" spans="6:26">
      <c r="F244" s="33">
        <f t="shared" si="46"/>
        <v>976</v>
      </c>
      <c r="G244" s="36">
        <f t="shared" si="52"/>
        <v>976000</v>
      </c>
      <c r="H244" s="32"/>
      <c r="I244" s="87">
        <f t="shared" si="47"/>
        <v>14215.141002341816</v>
      </c>
      <c r="J244" s="39">
        <f t="shared" si="48"/>
        <v>-342.88423177546497</v>
      </c>
      <c r="K244" s="27">
        <f t="shared" si="40"/>
        <v>4.7713985552482416</v>
      </c>
      <c r="L244" s="27" t="s">
        <v>21</v>
      </c>
      <c r="M244" s="38">
        <f t="shared" si="41"/>
        <v>40.900933202771419</v>
      </c>
      <c r="N244" s="39">
        <f t="shared" si="42"/>
        <v>24.77139855524824</v>
      </c>
      <c r="O244" s="25" t="s">
        <v>21</v>
      </c>
      <c r="P244" s="27">
        <f t="shared" si="43"/>
        <v>-253.07971178418461</v>
      </c>
      <c r="Q244" s="25">
        <f t="shared" si="49"/>
        <v>254.28913209798981</v>
      </c>
      <c r="R244" s="38">
        <f t="shared" si="50"/>
        <v>-84.409706127952802</v>
      </c>
      <c r="S244" s="52"/>
      <c r="T244" s="92">
        <f t="shared" si="51"/>
        <v>12.977353663421022</v>
      </c>
      <c r="U244" s="58">
        <f t="shared" si="44"/>
        <v>14324.7922263616</v>
      </c>
      <c r="V244" s="98">
        <f t="shared" si="45"/>
        <v>1547.2543996269696</v>
      </c>
      <c r="W244" s="25"/>
      <c r="X244" s="8"/>
      <c r="Y244" s="8"/>
      <c r="Z244" s="9"/>
    </row>
    <row r="245" spans="6:26">
      <c r="F245" s="33">
        <f t="shared" si="46"/>
        <v>978</v>
      </c>
      <c r="G245" s="36">
        <f t="shared" si="52"/>
        <v>978000</v>
      </c>
      <c r="H245" s="32"/>
      <c r="I245" s="87">
        <f t="shared" si="47"/>
        <v>14273.459468308996</v>
      </c>
      <c r="J245" s="39">
        <f t="shared" si="48"/>
        <v>-336.91055797030435</v>
      </c>
      <c r="K245" s="27">
        <f t="shared" si="40"/>
        <v>4.9599922450354486</v>
      </c>
      <c r="L245" s="27" t="s">
        <v>21</v>
      </c>
      <c r="M245" s="38">
        <f t="shared" si="41"/>
        <v>41.776843870081883</v>
      </c>
      <c r="N245" s="39">
        <f t="shared" si="42"/>
        <v>24.959992245035448</v>
      </c>
      <c r="O245" s="25" t="s">
        <v>21</v>
      </c>
      <c r="P245" s="27">
        <f t="shared" si="43"/>
        <v>-247.08334594053872</v>
      </c>
      <c r="Q245" s="25">
        <f t="shared" si="49"/>
        <v>248.34085659440768</v>
      </c>
      <c r="R245" s="38">
        <f t="shared" si="50"/>
        <v>-84.231633987156073</v>
      </c>
      <c r="S245" s="52"/>
      <c r="T245" s="92">
        <f t="shared" si="51"/>
        <v>13.288188038223558</v>
      </c>
      <c r="U245" s="58">
        <f t="shared" si="44"/>
        <v>14697.957705895451</v>
      </c>
      <c r="V245" s="98">
        <f t="shared" si="45"/>
        <v>1587.5608781345684</v>
      </c>
      <c r="W245" s="25"/>
      <c r="X245" s="8"/>
      <c r="Y245" s="8"/>
      <c r="Z245" s="9"/>
    </row>
    <row r="246" spans="6:26">
      <c r="F246" s="33">
        <f t="shared" si="46"/>
        <v>980</v>
      </c>
      <c r="G246" s="36">
        <f t="shared" si="52"/>
        <v>980000</v>
      </c>
      <c r="H246" s="32"/>
      <c r="I246" s="87">
        <f t="shared" si="47"/>
        <v>14331.897317011011</v>
      </c>
      <c r="J246" s="39">
        <f t="shared" si="48"/>
        <v>-330.95049533239376</v>
      </c>
      <c r="K246" s="27">
        <f t="shared" si="40"/>
        <v>5.1586882182808873</v>
      </c>
      <c r="L246" s="27" t="s">
        <v>21</v>
      </c>
      <c r="M246" s="38">
        <f t="shared" si="41"/>
        <v>42.681760527636087</v>
      </c>
      <c r="N246" s="39">
        <f t="shared" si="42"/>
        <v>25.158688218280886</v>
      </c>
      <c r="O246" s="25" t="s">
        <v>21</v>
      </c>
      <c r="P246" s="27">
        <f t="shared" si="43"/>
        <v>-241.06964148814154</v>
      </c>
      <c r="Q246" s="25">
        <f t="shared" si="49"/>
        <v>242.37890097961449</v>
      </c>
      <c r="R246" s="38">
        <f t="shared" si="50"/>
        <v>-84.042023609442367</v>
      </c>
      <c r="S246" s="52"/>
      <c r="T246" s="92">
        <f t="shared" si="51"/>
        <v>13.615046469236816</v>
      </c>
      <c r="U246" s="58">
        <f t="shared" si="44"/>
        <v>15090.289692018219</v>
      </c>
      <c r="V246" s="98">
        <f t="shared" si="45"/>
        <v>1629.9375759637851</v>
      </c>
      <c r="W246" s="25"/>
      <c r="X246" s="8"/>
      <c r="Y246" s="8"/>
      <c r="Z246" s="9"/>
    </row>
    <row r="247" spans="6:26">
      <c r="F247" s="33">
        <f t="shared" si="46"/>
        <v>982</v>
      </c>
      <c r="G247" s="36">
        <f t="shared" si="52"/>
        <v>982000</v>
      </c>
      <c r="H247" s="32"/>
      <c r="I247" s="87">
        <f t="shared" si="47"/>
        <v>14390.45454844786</v>
      </c>
      <c r="J247" s="39">
        <f t="shared" si="48"/>
        <v>-325.0039606977773</v>
      </c>
      <c r="K247" s="27">
        <f t="shared" si="40"/>
        <v>5.3681917621201745</v>
      </c>
      <c r="L247" s="27" t="s">
        <v>21</v>
      </c>
      <c r="M247" s="38">
        <f t="shared" si="41"/>
        <v>43.617089611855917</v>
      </c>
      <c r="N247" s="39">
        <f t="shared" si="42"/>
        <v>25.368191762120176</v>
      </c>
      <c r="O247" s="25" t="s">
        <v>21</v>
      </c>
      <c r="P247" s="27">
        <f t="shared" si="43"/>
        <v>-235.03712070310871</v>
      </c>
      <c r="Q247" s="25">
        <f t="shared" si="49"/>
        <v>236.40218539955885</v>
      </c>
      <c r="R247" s="38">
        <f t="shared" si="50"/>
        <v>-83.83975895805699</v>
      </c>
      <c r="S247" s="52"/>
      <c r="T247" s="92">
        <f t="shared" si="51"/>
        <v>13.95926181656254</v>
      </c>
      <c r="U247" s="58">
        <f t="shared" si="44"/>
        <v>15503.377216948307</v>
      </c>
      <c r="V247" s="98">
        <f t="shared" si="45"/>
        <v>1674.5561282107683</v>
      </c>
      <c r="W247" s="25"/>
      <c r="X247" s="8"/>
      <c r="Y247" s="8"/>
      <c r="Z247" s="9"/>
    </row>
    <row r="248" spans="6:26">
      <c r="F248" s="33">
        <f t="shared" si="46"/>
        <v>984</v>
      </c>
      <c r="G248" s="36">
        <f t="shared" si="52"/>
        <v>984000</v>
      </c>
      <c r="H248" s="32"/>
      <c r="I248" s="87">
        <f t="shared" si="47"/>
        <v>14449.131162619547</v>
      </c>
      <c r="J248" s="39">
        <f t="shared" si="48"/>
        <v>-319.07087157863111</v>
      </c>
      <c r="K248" s="27">
        <f t="shared" si="40"/>
        <v>5.5892695856474832</v>
      </c>
      <c r="L248" s="27" t="s">
        <v>21</v>
      </c>
      <c r="M248" s="38">
        <f t="shared" si="41"/>
        <v>44.584327954511927</v>
      </c>
      <c r="N248" s="39">
        <f t="shared" si="42"/>
        <v>25.589269585647482</v>
      </c>
      <c r="O248" s="25" t="s">
        <v>21</v>
      </c>
      <c r="P248" s="27">
        <f t="shared" si="43"/>
        <v>-228.98421604577811</v>
      </c>
      <c r="Q248" s="25">
        <f t="shared" si="49"/>
        <v>230.40959597210036</v>
      </c>
      <c r="R248" s="38">
        <f t="shared" si="50"/>
        <v>-83.623581520144327</v>
      </c>
      <c r="S248" s="52"/>
      <c r="T248" s="92">
        <f t="shared" si="51"/>
        <v>14.32232015371264</v>
      </c>
      <c r="U248" s="58">
        <f t="shared" si="44"/>
        <v>15938.991880138236</v>
      </c>
      <c r="V248" s="98">
        <f t="shared" si="45"/>
        <v>1721.6078894867385</v>
      </c>
      <c r="W248" s="25"/>
      <c r="X248" s="8"/>
      <c r="Y248" s="8"/>
      <c r="Z248" s="9"/>
    </row>
    <row r="249" spans="6:26">
      <c r="F249" s="33">
        <f t="shared" si="46"/>
        <v>986</v>
      </c>
      <c r="G249" s="36">
        <f t="shared" si="52"/>
        <v>986000</v>
      </c>
      <c r="H249" s="32"/>
      <c r="I249" s="87">
        <f t="shared" si="47"/>
        <v>14507.927159526069</v>
      </c>
      <c r="J249" s="39">
        <f t="shared" si="48"/>
        <v>-313.15114615640255</v>
      </c>
      <c r="K249" s="27">
        <f t="shared" si="40"/>
        <v>5.8227562670471293</v>
      </c>
      <c r="L249" s="27" t="s">
        <v>21</v>
      </c>
      <c r="M249" s="38">
        <f t="shared" si="41"/>
        <v>45.585069970379614</v>
      </c>
      <c r="N249" s="39">
        <f t="shared" si="42"/>
        <v>25.822756267047129</v>
      </c>
      <c r="O249" s="25" t="s">
        <v>21</v>
      </c>
      <c r="P249" s="27">
        <f t="shared" si="43"/>
        <v>-222.90926296717998</v>
      </c>
      <c r="Q249" s="25">
        <f t="shared" si="49"/>
        <v>224.39998720543352</v>
      </c>
      <c r="R249" s="38">
        <f t="shared" si="50"/>
        <v>-83.392067622386847</v>
      </c>
      <c r="S249" s="52"/>
      <c r="T249" s="92">
        <f t="shared" si="51"/>
        <v>14.705883191423352</v>
      </c>
      <c r="U249" s="58">
        <f t="shared" si="44"/>
        <v>16399.114586763506</v>
      </c>
      <c r="V249" s="98">
        <f t="shared" si="45"/>
        <v>1771.3068220048713</v>
      </c>
      <c r="W249" s="25"/>
      <c r="X249" s="8"/>
      <c r="Y249" s="8"/>
      <c r="Z249" s="9"/>
    </row>
    <row r="250" spans="6:26">
      <c r="F250" s="33">
        <f t="shared" si="46"/>
        <v>988</v>
      </c>
      <c r="G250" s="36">
        <f t="shared" si="52"/>
        <v>988000</v>
      </c>
      <c r="H250" s="32"/>
      <c r="I250" s="87">
        <f t="shared" si="47"/>
        <v>14566.842539167426</v>
      </c>
      <c r="J250" s="39">
        <f t="shared" si="48"/>
        <v>-307.2447032750365</v>
      </c>
      <c r="K250" s="27">
        <f t="shared" si="40"/>
        <v>6.0695614956394319</v>
      </c>
      <c r="L250" s="27" t="s">
        <v>21</v>
      </c>
      <c r="M250" s="38">
        <f t="shared" si="41"/>
        <v>46.621015518433104</v>
      </c>
      <c r="N250" s="39">
        <f t="shared" si="42"/>
        <v>26.069561495639434</v>
      </c>
      <c r="O250" s="25" t="s">
        <v>21</v>
      </c>
      <c r="P250" s="27">
        <f t="shared" si="43"/>
        <v>-216.81049204203214</v>
      </c>
      <c r="Q250" s="25">
        <f t="shared" si="49"/>
        <v>218.372185719892</v>
      </c>
      <c r="R250" s="38">
        <f t="shared" si="50"/>
        <v>-83.143601392161543</v>
      </c>
      <c r="S250" s="52"/>
      <c r="T250" s="92">
        <f t="shared" si="51"/>
        <v>15.111814671457015</v>
      </c>
      <c r="U250" s="58">
        <f t="shared" si="44"/>
        <v>16885.967026611132</v>
      </c>
      <c r="V250" s="98">
        <f t="shared" si="45"/>
        <v>1823.8928956888656</v>
      </c>
      <c r="W250" s="25"/>
      <c r="X250" s="8"/>
      <c r="Y250" s="8"/>
      <c r="Z250" s="9"/>
    </row>
    <row r="251" spans="6:26">
      <c r="F251" s="33">
        <f t="shared" si="46"/>
        <v>990</v>
      </c>
      <c r="G251" s="36">
        <f t="shared" si="52"/>
        <v>990000</v>
      </c>
      <c r="H251" s="32"/>
      <c r="I251" s="87">
        <f t="shared" si="47"/>
        <v>14625.877301543618</v>
      </c>
      <c r="J251" s="39">
        <f t="shared" si="48"/>
        <v>-301.35146243428653</v>
      </c>
      <c r="K251" s="27">
        <f t="shared" si="40"/>
        <v>6.330678221723522</v>
      </c>
      <c r="L251" s="27" t="s">
        <v>21</v>
      </c>
      <c r="M251" s="38">
        <f t="shared" si="41"/>
        <v>47.693978507931789</v>
      </c>
      <c r="N251" s="39">
        <f t="shared" si="42"/>
        <v>26.330678221723524</v>
      </c>
      <c r="O251" s="25" t="s">
        <v>21</v>
      </c>
      <c r="P251" s="27">
        <f t="shared" si="43"/>
        <v>-210.68602035691993</v>
      </c>
      <c r="Q251" s="25">
        <f t="shared" si="49"/>
        <v>212.32499567750477</v>
      </c>
      <c r="R251" s="38">
        <f t="shared" si="50"/>
        <v>-82.876342380321375</v>
      </c>
      <c r="S251" s="52"/>
      <c r="T251" s="92">
        <f t="shared" si="51"/>
        <v>15.542211549187027</v>
      </c>
      <c r="U251" s="58">
        <f t="shared" si="44"/>
        <v>17402.048873002714</v>
      </c>
      <c r="V251" s="98">
        <f t="shared" si="45"/>
        <v>1879.6361061158557</v>
      </c>
      <c r="W251" s="25"/>
      <c r="X251" s="8"/>
      <c r="Y251" s="8"/>
      <c r="Z251" s="9"/>
    </row>
    <row r="252" spans="6:26">
      <c r="F252" s="33">
        <f t="shared" si="46"/>
        <v>992</v>
      </c>
      <c r="G252" s="36">
        <f t="shared" si="52"/>
        <v>992000</v>
      </c>
      <c r="H252" s="32"/>
      <c r="I252" s="87">
        <f t="shared" si="47"/>
        <v>14685.031446654646</v>
      </c>
      <c r="J252" s="39">
        <f t="shared" si="48"/>
        <v>-295.47134378309988</v>
      </c>
      <c r="K252" s="27">
        <f t="shared" si="40"/>
        <v>6.607191845276728</v>
      </c>
      <c r="L252" s="27" t="s">
        <v>21</v>
      </c>
      <c r="M252" s="38">
        <f t="shared" si="41"/>
        <v>48.805896328916354</v>
      </c>
      <c r="N252" s="39">
        <f t="shared" si="42"/>
        <v>26.607191845276727</v>
      </c>
      <c r="O252" s="25" t="s">
        <v>21</v>
      </c>
      <c r="P252" s="27">
        <f t="shared" si="43"/>
        <v>-204.53384207413274</v>
      </c>
      <c r="Q252" s="25">
        <f t="shared" si="49"/>
        <v>206.2572064474297</v>
      </c>
      <c r="R252" s="38">
        <f t="shared" si="50"/>
        <v>-82.588186605009838</v>
      </c>
      <c r="S252" s="52"/>
      <c r="T252" s="92">
        <f t="shared" si="51"/>
        <v>15.99944097391378</v>
      </c>
      <c r="U252" s="58">
        <f t="shared" si="44"/>
        <v>17950.181909540232</v>
      </c>
      <c r="V252" s="98">
        <f t="shared" si="45"/>
        <v>1938.8412407496985</v>
      </c>
      <c r="W252" s="25"/>
      <c r="X252" s="8"/>
      <c r="Y252" s="8"/>
      <c r="Z252" s="9"/>
    </row>
    <row r="253" spans="6:26">
      <c r="F253" s="33">
        <f t="shared" si="46"/>
        <v>994</v>
      </c>
      <c r="G253" s="36">
        <f t="shared" si="52"/>
        <v>994000</v>
      </c>
      <c r="H253" s="32"/>
      <c r="I253" s="87">
        <f t="shared" si="47"/>
        <v>14744.30497450051</v>
      </c>
      <c r="J253" s="39">
        <f t="shared" si="48"/>
        <v>-289.60426811308912</v>
      </c>
      <c r="K253" s="27">
        <f t="shared" si="40"/>
        <v>6.9002905960224368</v>
      </c>
      <c r="L253" s="27" t="s">
        <v>21</v>
      </c>
      <c r="M253" s="38">
        <f t="shared" si="41"/>
        <v>49.958840195717734</v>
      </c>
      <c r="N253" s="39">
        <f t="shared" si="42"/>
        <v>26.900290596022437</v>
      </c>
      <c r="O253" s="25" t="s">
        <v>21</v>
      </c>
      <c r="P253" s="27">
        <f t="shared" si="43"/>
        <v>-198.35181808255516</v>
      </c>
      <c r="Q253" s="25">
        <f t="shared" si="49"/>
        <v>200.16760319993222</v>
      </c>
      <c r="R253" s="38">
        <f t="shared" si="50"/>
        <v>-82.276719443148963</v>
      </c>
      <c r="S253" s="52"/>
      <c r="T253" s="92">
        <f t="shared" si="51"/>
        <v>16.486184313771698</v>
      </c>
      <c r="U253" s="58">
        <f t="shared" si="44"/>
        <v>18533.5625781782</v>
      </c>
      <c r="V253" s="98">
        <f t="shared" si="45"/>
        <v>2001.8535547814731</v>
      </c>
      <c r="W253" s="25"/>
      <c r="X253" s="8"/>
      <c r="Y253" s="8"/>
      <c r="Z253" s="9"/>
    </row>
    <row r="254" spans="6:26">
      <c r="F254" s="33">
        <f t="shared" si="46"/>
        <v>996</v>
      </c>
      <c r="G254" s="36">
        <f t="shared" si="52"/>
        <v>996000</v>
      </c>
      <c r="H254" s="32"/>
      <c r="I254" s="87">
        <f t="shared" si="47"/>
        <v>14803.69788508121</v>
      </c>
      <c r="J254" s="39">
        <f t="shared" si="48"/>
        <v>-283.75015685207836</v>
      </c>
      <c r="K254" s="27">
        <f t="shared" si="40"/>
        <v>7.211277282763203</v>
      </c>
      <c r="L254" s="27" t="s">
        <v>21</v>
      </c>
      <c r="M254" s="38">
        <f t="shared" si="41"/>
        <v>51.155026502197209</v>
      </c>
      <c r="N254" s="39">
        <f t="shared" si="42"/>
        <v>27.211277282763202</v>
      </c>
      <c r="O254" s="25" t="s">
        <v>21</v>
      </c>
      <c r="P254" s="27">
        <f t="shared" si="43"/>
        <v>-192.13766463689922</v>
      </c>
      <c r="Q254" s="25">
        <f t="shared" si="49"/>
        <v>194.05498134158003</v>
      </c>
      <c r="R254" s="38">
        <f t="shared" si="50"/>
        <v>-81.939158362247426</v>
      </c>
      <c r="S254" s="52"/>
      <c r="T254" s="92">
        <f t="shared" si="51"/>
        <v>17.005489769887763</v>
      </c>
      <c r="U254" s="58">
        <f t="shared" si="44"/>
        <v>19155.824800145521</v>
      </c>
      <c r="V254" s="98">
        <f t="shared" si="45"/>
        <v>2069.065556564562</v>
      </c>
      <c r="W254" s="25"/>
      <c r="X254" s="8"/>
      <c r="Y254" s="8"/>
      <c r="Z254" s="9"/>
    </row>
    <row r="255" spans="6:26">
      <c r="F255" s="33">
        <f t="shared" si="46"/>
        <v>998</v>
      </c>
      <c r="G255" s="36">
        <f t="shared" si="52"/>
        <v>998000</v>
      </c>
      <c r="H255" s="32"/>
      <c r="I255" s="87">
        <f t="shared" si="47"/>
        <v>14863.210178396745</v>
      </c>
      <c r="J255" s="39">
        <f t="shared" si="48"/>
        <v>-277.90893205772841</v>
      </c>
      <c r="K255" s="27">
        <f t="shared" si="40"/>
        <v>7.5415826199871763</v>
      </c>
      <c r="L255" s="27" t="s">
        <v>21</v>
      </c>
      <c r="M255" s="38">
        <f t="shared" si="41"/>
        <v>52.396829298644029</v>
      </c>
      <c r="N255" s="39">
        <f t="shared" si="42"/>
        <v>27.541582619987174</v>
      </c>
      <c r="O255" s="25" t="s">
        <v>21</v>
      </c>
      <c r="P255" s="27">
        <f t="shared" si="43"/>
        <v>-185.88894087533799</v>
      </c>
      <c r="Q255" s="25">
        <f t="shared" si="49"/>
        <v>187.91816600043882</v>
      </c>
      <c r="R255" s="38">
        <f t="shared" si="50"/>
        <v>-81.572282915613457</v>
      </c>
      <c r="S255" s="52"/>
      <c r="T255" s="92">
        <f t="shared" si="51"/>
        <v>17.560835496831604</v>
      </c>
      <c r="U255" s="58">
        <f t="shared" si="44"/>
        <v>19821.115369501036</v>
      </c>
      <c r="V255" s="98">
        <f t="shared" si="45"/>
        <v>2140.9251510493823</v>
      </c>
      <c r="W255" s="25"/>
      <c r="X255" s="8"/>
      <c r="Y255" s="8"/>
      <c r="Z255" s="9"/>
    </row>
    <row r="256" spans="6:26">
      <c r="F256" s="33">
        <f t="shared" si="46"/>
        <v>1000</v>
      </c>
      <c r="G256" s="36">
        <f t="shared" si="52"/>
        <v>1000000</v>
      </c>
      <c r="H256" s="32"/>
      <c r="I256" s="87">
        <f t="shared" si="47"/>
        <v>14922.841854447115</v>
      </c>
      <c r="J256" s="39">
        <f t="shared" si="48"/>
        <v>-272.0805164112403</v>
      </c>
      <c r="K256" s="27">
        <f t="shared" si="40"/>
        <v>7.8927803755707489</v>
      </c>
      <c r="L256" s="27" t="s">
        <v>21</v>
      </c>
      <c r="M256" s="38">
        <f t="shared" si="41"/>
        <v>53.68679401264481</v>
      </c>
      <c r="N256" s="39">
        <f t="shared" si="42"/>
        <v>27.892780375570748</v>
      </c>
      <c r="O256" s="25" t="s">
        <v>21</v>
      </c>
      <c r="P256" s="27">
        <f t="shared" si="43"/>
        <v>-179.60303509324103</v>
      </c>
      <c r="Q256" s="25">
        <f t="shared" si="49"/>
        <v>181.75603817145605</v>
      </c>
      <c r="R256" s="38">
        <f t="shared" si="50"/>
        <v>-81.172348671878211</v>
      </c>
      <c r="S256" s="52"/>
      <c r="T256" s="92">
        <f t="shared" si="51"/>
        <v>18.156205610550384</v>
      </c>
      <c r="U256" s="58">
        <f t="shared" si="44"/>
        <v>20534.184778741514</v>
      </c>
      <c r="V256" s="98">
        <f t="shared" si="45"/>
        <v>2217.9454500702891</v>
      </c>
      <c r="W256" s="25"/>
      <c r="X256" s="8"/>
      <c r="Y256" s="8"/>
      <c r="Z256" s="9"/>
    </row>
    <row r="257" spans="1:26" s="19" customFormat="1">
      <c r="A257" s="1"/>
      <c r="B257" s="1"/>
      <c r="C257" s="1"/>
      <c r="D257" s="7"/>
      <c r="E257" s="1"/>
      <c r="F257" s="33">
        <f t="shared" si="46"/>
        <v>1002</v>
      </c>
      <c r="G257" s="36">
        <f t="shared" si="52"/>
        <v>1002000</v>
      </c>
      <c r="H257" s="32"/>
      <c r="I257" s="87">
        <f t="shared" si="47"/>
        <v>14982.592913232322</v>
      </c>
      <c r="J257" s="39">
        <f t="shared" si="48"/>
        <v>-266.26483321112937</v>
      </c>
      <c r="K257" s="27">
        <f t="shared" si="40"/>
        <v>8.2666046261129047</v>
      </c>
      <c r="L257" s="27" t="s">
        <v>21</v>
      </c>
      <c r="M257" s="38">
        <f t="shared" si="41"/>
        <v>55.027652549857571</v>
      </c>
      <c r="N257" s="39">
        <f t="shared" si="42"/>
        <v>28.266604626112905</v>
      </c>
      <c r="O257" s="25" t="s">
        <v>21</v>
      </c>
      <c r="P257" s="27">
        <f t="shared" si="43"/>
        <v>-173.27714963706421</v>
      </c>
      <c r="Q257" s="25">
        <f t="shared" si="49"/>
        <v>175.56756968026448</v>
      </c>
      <c r="R257" s="38">
        <f t="shared" si="50"/>
        <v>-80.734980750134923</v>
      </c>
      <c r="S257" s="81"/>
      <c r="T257" s="92">
        <f t="shared" si="51"/>
        <v>18.796182039825503</v>
      </c>
      <c r="U257" s="58">
        <f t="shared" si="44"/>
        <v>21300.49703040333</v>
      </c>
      <c r="V257" s="98">
        <f t="shared" si="45"/>
        <v>2300.7166333541777</v>
      </c>
      <c r="W257" s="25"/>
      <c r="X257" s="8"/>
      <c r="Y257" s="8"/>
      <c r="Z257" s="9"/>
    </row>
    <row r="258" spans="1:26">
      <c r="F258" s="33">
        <f t="shared" si="46"/>
        <v>1004</v>
      </c>
      <c r="G258" s="36">
        <f t="shared" si="52"/>
        <v>1004000</v>
      </c>
      <c r="H258" s="32"/>
      <c r="I258" s="87">
        <f t="shared" si="47"/>
        <v>15042.463354752363</v>
      </c>
      <c r="J258" s="39">
        <f t="shared" si="48"/>
        <v>-260.46180636707822</v>
      </c>
      <c r="K258" s="27">
        <f t="shared" si="40"/>
        <v>8.6649694575145642</v>
      </c>
      <c r="L258" s="27" t="s">
        <v>21</v>
      </c>
      <c r="M258" s="38">
        <f t="shared" si="41"/>
        <v>56.422339925495123</v>
      </c>
      <c r="N258" s="39">
        <f t="shared" si="42"/>
        <v>28.664969457514566</v>
      </c>
      <c r="O258" s="25" t="s">
        <v>21</v>
      </c>
      <c r="P258" s="27">
        <f t="shared" si="43"/>
        <v>-166.90828426759526</v>
      </c>
      <c r="Q258" s="25">
        <f t="shared" si="49"/>
        <v>169.35186987793384</v>
      </c>
      <c r="R258" s="38">
        <f t="shared" si="50"/>
        <v>-80.255041295419204</v>
      </c>
      <c r="S258" s="52"/>
      <c r="T258" s="92">
        <f t="shared" si="51"/>
        <v>19.486055881039803</v>
      </c>
      <c r="U258" s="58">
        <f t="shared" si="44"/>
        <v>22126.362841198115</v>
      </c>
      <c r="V258" s="98">
        <f t="shared" si="45"/>
        <v>2389.9203362115336</v>
      </c>
      <c r="W258" s="25"/>
      <c r="X258" s="8"/>
      <c r="Y258" s="8"/>
      <c r="Z258" s="9"/>
    </row>
    <row r="259" spans="1:26">
      <c r="B259" s="19"/>
      <c r="C259" s="19"/>
      <c r="D259" s="18"/>
      <c r="F259" s="33">
        <f t="shared" si="46"/>
        <v>1006</v>
      </c>
      <c r="G259" s="36">
        <f t="shared" si="52"/>
        <v>1006000</v>
      </c>
      <c r="H259" s="32"/>
      <c r="I259" s="87">
        <f t="shared" si="47"/>
        <v>15102.453179007241</v>
      </c>
      <c r="J259" s="39">
        <f t="shared" si="48"/>
        <v>-254.67136039386219</v>
      </c>
      <c r="K259" s="27">
        <f t="shared" si="40"/>
        <v>9.0899915096734549</v>
      </c>
      <c r="L259" s="27" t="s">
        <v>21</v>
      </c>
      <c r="M259" s="38">
        <f t="shared" si="41"/>
        <v>57.874012593429896</v>
      </c>
      <c r="N259" s="39">
        <f t="shared" si="42"/>
        <v>29.089991509673453</v>
      </c>
      <c r="O259" s="25" t="s">
        <v>21</v>
      </c>
      <c r="P259" s="27">
        <f t="shared" si="43"/>
        <v>-160.49321782564334</v>
      </c>
      <c r="Q259" s="25">
        <f t="shared" si="49"/>
        <v>163.10824802585023</v>
      </c>
      <c r="R259" s="38">
        <f t="shared" si="50"/>
        <v>-79.726463431613013</v>
      </c>
      <c r="S259" s="52"/>
      <c r="T259" s="92">
        <f t="shared" si="51"/>
        <v>20.23196276056499</v>
      </c>
      <c r="U259" s="58">
        <f t="shared" si="44"/>
        <v>23019.101672310364</v>
      </c>
      <c r="V259" s="98">
        <f t="shared" si="45"/>
        <v>2486.3471508088369</v>
      </c>
      <c r="W259" s="25"/>
      <c r="X259" s="8"/>
      <c r="Y259" s="8"/>
      <c r="Z259" s="9"/>
    </row>
    <row r="260" spans="1:26">
      <c r="F260" s="33">
        <f t="shared" si="46"/>
        <v>1008</v>
      </c>
      <c r="G260" s="36">
        <f t="shared" si="52"/>
        <v>1008000</v>
      </c>
      <c r="H260" s="32"/>
      <c r="I260" s="87">
        <f t="shared" si="47"/>
        <v>15162.562385996955</v>
      </c>
      <c r="J260" s="39">
        <f t="shared" si="48"/>
        <v>-248.89342040534552</v>
      </c>
      <c r="K260" s="27">
        <f t="shared" si="40"/>
        <v>9.5440158378391189</v>
      </c>
      <c r="L260" s="27" t="s">
        <v>21</v>
      </c>
      <c r="M260" s="38">
        <f t="shared" si="41"/>
        <v>59.386068657064186</v>
      </c>
      <c r="N260" s="39">
        <f t="shared" si="42"/>
        <v>29.544015837839119</v>
      </c>
      <c r="O260" s="25" t="s">
        <v>21</v>
      </c>
      <c r="P260" s="27">
        <f t="shared" si="43"/>
        <v>-154.02848801602113</v>
      </c>
      <c r="Q260" s="25">
        <f t="shared" si="49"/>
        <v>156.83629679486842</v>
      </c>
      <c r="R260" s="38">
        <f t="shared" si="50"/>
        <v>-79.142041798196786</v>
      </c>
      <c r="S260" s="52"/>
      <c r="T260" s="92">
        <f t="shared" si="51"/>
        <v>21.04104768755273</v>
      </c>
      <c r="U260" s="58">
        <f t="shared" si="44"/>
        <v>23987.239216473798</v>
      </c>
      <c r="V260" s="98">
        <f t="shared" si="45"/>
        <v>2590.9179572107805</v>
      </c>
      <c r="W260" s="25"/>
      <c r="X260" s="8"/>
      <c r="Y260" s="8"/>
      <c r="Z260" s="9"/>
    </row>
    <row r="261" spans="1:26">
      <c r="A261" s="19"/>
      <c r="E261" s="19"/>
      <c r="F261" s="33">
        <f t="shared" si="46"/>
        <v>1010</v>
      </c>
      <c r="G261" s="36">
        <f t="shared" si="52"/>
        <v>1010000</v>
      </c>
      <c r="H261" s="32"/>
      <c r="I261" s="87">
        <f t="shared" si="47"/>
        <v>15222.790975721502</v>
      </c>
      <c r="J261" s="39">
        <f t="shared" si="48"/>
        <v>-243.12791210854971</v>
      </c>
      <c r="K261" s="27">
        <f t="shared" si="40"/>
        <v>10.029645652043474</v>
      </c>
      <c r="L261" s="27" t="s">
        <v>21</v>
      </c>
      <c r="M261" s="38">
        <f t="shared" si="41"/>
        <v>60.9621701642481</v>
      </c>
      <c r="N261" s="39">
        <f t="shared" si="42"/>
        <v>30.029645652043474</v>
      </c>
      <c r="O261" s="25" t="s">
        <v>21</v>
      </c>
      <c r="P261" s="27">
        <f t="shared" si="43"/>
        <v>-147.51036910754419</v>
      </c>
      <c r="Q261" s="25">
        <f t="shared" si="49"/>
        <v>150.53600437181538</v>
      </c>
      <c r="R261" s="38">
        <f t="shared" si="50"/>
        <v>-78.493166476188364</v>
      </c>
      <c r="S261" s="52"/>
      <c r="T261" s="92">
        <f t="shared" si="51"/>
        <v>21.921665941452702</v>
      </c>
      <c r="U261" s="58">
        <f t="shared" si="44"/>
        <v>25040.748284236281</v>
      </c>
      <c r="V261" s="98">
        <f t="shared" si="45"/>
        <v>2704.7099420706149</v>
      </c>
      <c r="W261" s="25"/>
      <c r="X261" s="8"/>
      <c r="Y261" s="8"/>
      <c r="Z261" s="9"/>
    </row>
    <row r="262" spans="1:26">
      <c r="F262" s="33">
        <f t="shared" si="46"/>
        <v>1012</v>
      </c>
      <c r="G262" s="36">
        <f t="shared" si="52"/>
        <v>1012000</v>
      </c>
      <c r="H262" s="32"/>
      <c r="I262" s="87">
        <f t="shared" si="47"/>
        <v>15283.138948180886</v>
      </c>
      <c r="J262" s="39">
        <f t="shared" si="48"/>
        <v>-237.37476179779264</v>
      </c>
      <c r="K262" s="27">
        <f t="shared" ref="K262:K325" si="53">I262*D$23/(D$23^2+J262^2)</f>
        <v>10.549776603547086</v>
      </c>
      <c r="L262" s="27" t="s">
        <v>21</v>
      </c>
      <c r="M262" s="38">
        <f t="shared" ref="M262:M325" si="54">-1*I262*J262/(D$23^2+J262^2)</f>
        <v>62.60626770717289</v>
      </c>
      <c r="N262" s="39">
        <f t="shared" ref="N262:N325" si="55">D$14+K262</f>
        <v>30.549776603547087</v>
      </c>
      <c r="O262" s="25" t="s">
        <v>21</v>
      </c>
      <c r="P262" s="27">
        <f t="shared" ref="P262:P325" si="56">D$4*G262*D$15+M262-1/(D$4*G262*D$16)</f>
        <v>-140.93484732811157</v>
      </c>
      <c r="Q262" s="25">
        <f t="shared" si="49"/>
        <v>144.20790561520806</v>
      </c>
      <c r="R262" s="38">
        <f t="shared" si="50"/>
        <v>-77.769482612140351</v>
      </c>
      <c r="S262" s="52"/>
      <c r="T262" s="92">
        <f t="shared" si="51"/>
        <v>22.883627537074393</v>
      </c>
      <c r="U262" s="58">
        <f t="shared" ref="U262:U325" si="57">T262*D$4*G262*D$15</f>
        <v>26191.34229306726</v>
      </c>
      <c r="V262" s="98">
        <f t="shared" ref="V262:V325" si="58">D$4*G262*D$9*T262</f>
        <v>2828.9882990768679</v>
      </c>
      <c r="W262" s="25"/>
      <c r="X262" s="8"/>
      <c r="Y262" s="8"/>
      <c r="Z262" s="9"/>
    </row>
    <row r="263" spans="1:26">
      <c r="F263" s="33">
        <f t="shared" ref="F263:F326" si="59">F262+F$4</f>
        <v>1014</v>
      </c>
      <c r="G263" s="36">
        <f t="shared" si="52"/>
        <v>1014000</v>
      </c>
      <c r="H263" s="32"/>
      <c r="I263" s="87">
        <f t="shared" ref="I263:I326" si="60">(D$4*G263*D$9)^2</f>
        <v>15343.606303375105</v>
      </c>
      <c r="J263" s="39">
        <f t="shared" ref="J263:J326" si="61">D$4*G263*D$24-1/(D$4*G263*D$25)</f>
        <v>-231.63389634889631</v>
      </c>
      <c r="K263" s="27">
        <f t="shared" si="53"/>
        <v>11.107636417734049</v>
      </c>
      <c r="L263" s="27" t="s">
        <v>21</v>
      </c>
      <c r="M263" s="38">
        <f t="shared" si="54"/>
        <v>64.322627566665872</v>
      </c>
      <c r="N263" s="39">
        <f t="shared" si="55"/>
        <v>31.107636417734049</v>
      </c>
      <c r="O263" s="25" t="s">
        <v>21</v>
      </c>
      <c r="P263" s="27">
        <f t="shared" si="56"/>
        <v>-134.2975937154481</v>
      </c>
      <c r="Q263" s="25">
        <f t="shared" ref="Q263:Q326" si="62">SQRT(N263^2+P263^2)</f>
        <v>137.85328694397353</v>
      </c>
      <c r="R263" s="38">
        <f t="shared" ref="R263:R326" si="63">DEGREES(ASIN(P263/Q263))</f>
        <v>-76.958451920904722</v>
      </c>
      <c r="S263" s="52"/>
      <c r="T263" s="92">
        <f t="shared" ref="T263:T326" si="64">1000*B$17/Q263</f>
        <v>23.938493402345852</v>
      </c>
      <c r="U263" s="58">
        <f t="shared" si="57"/>
        <v>27452.831378748808</v>
      </c>
      <c r="V263" s="98">
        <f t="shared" si="58"/>
        <v>2965.2446933797632</v>
      </c>
      <c r="W263" s="25"/>
      <c r="X263" s="8"/>
      <c r="Y263" s="8"/>
      <c r="Z263" s="9"/>
    </row>
    <row r="264" spans="1:26">
      <c r="F264" s="33">
        <f t="shared" si="59"/>
        <v>1016</v>
      </c>
      <c r="G264" s="36">
        <f t="shared" ref="G264:G327" si="65">1000*F264</f>
        <v>1016000</v>
      </c>
      <c r="H264" s="32"/>
      <c r="I264" s="87">
        <f t="shared" si="60"/>
        <v>15404.193041304161</v>
      </c>
      <c r="J264" s="39">
        <f t="shared" si="61"/>
        <v>-225.90524321346425</v>
      </c>
      <c r="K264" s="27">
        <f t="shared" si="53"/>
        <v>11.70683083174891</v>
      </c>
      <c r="L264" s="27" t="s">
        <v>21</v>
      </c>
      <c r="M264" s="38">
        <f t="shared" si="54"/>
        <v>66.115861657627988</v>
      </c>
      <c r="N264" s="39">
        <f t="shared" si="55"/>
        <v>31.70683083174891</v>
      </c>
      <c r="O264" s="25" t="s">
        <v>21</v>
      </c>
      <c r="P264" s="27">
        <f t="shared" si="56"/>
        <v>-127.5939341667588</v>
      </c>
      <c r="Q264" s="25">
        <f t="shared" si="62"/>
        <v>131.47446580056646</v>
      </c>
      <c r="R264" s="38">
        <f t="shared" si="63"/>
        <v>-76.044783923469794</v>
      </c>
      <c r="S264" s="52"/>
      <c r="T264" s="92">
        <f t="shared" si="64"/>
        <v>25.099930848973884</v>
      </c>
      <c r="U264" s="58">
        <f t="shared" si="57"/>
        <v>28841.550658027252</v>
      </c>
      <c r="V264" s="98">
        <f t="shared" si="58"/>
        <v>3115.2435192444873</v>
      </c>
      <c r="W264" s="25"/>
      <c r="X264" s="8"/>
      <c r="Y264" s="8"/>
      <c r="Z264" s="9"/>
    </row>
    <row r="265" spans="1:26">
      <c r="F265" s="33">
        <f t="shared" si="59"/>
        <v>1018</v>
      </c>
      <c r="G265" s="36">
        <f t="shared" si="65"/>
        <v>1018000</v>
      </c>
      <c r="H265" s="32"/>
      <c r="I265" s="87">
        <f t="shared" si="60"/>
        <v>15464.899161968053</v>
      </c>
      <c r="J265" s="39">
        <f t="shared" si="61"/>
        <v>-220.18873041322422</v>
      </c>
      <c r="K265" s="27">
        <f t="shared" si="53"/>
        <v>12.351396989177097</v>
      </c>
      <c r="L265" s="27" t="s">
        <v>21</v>
      </c>
      <c r="M265" s="38">
        <f t="shared" si="54"/>
        <v>67.990960546915616</v>
      </c>
      <c r="N265" s="39">
        <f t="shared" si="55"/>
        <v>32.351396989177097</v>
      </c>
      <c r="O265" s="25" t="s">
        <v>21</v>
      </c>
      <c r="P265" s="27">
        <f t="shared" si="56"/>
        <v>-120.81881641599944</v>
      </c>
      <c r="Q265" s="25">
        <f t="shared" si="62"/>
        <v>125.07517454440874</v>
      </c>
      <c r="R265" s="38">
        <f t="shared" si="63"/>
        <v>-75.009693578909761</v>
      </c>
      <c r="S265" s="52"/>
      <c r="T265" s="92">
        <f t="shared" si="64"/>
        <v>26.38413267877003</v>
      </c>
      <c r="U265" s="58">
        <f t="shared" si="57"/>
        <v>30376.866581305792</v>
      </c>
      <c r="V265" s="98">
        <f t="shared" si="58"/>
        <v>3281.0765923929016</v>
      </c>
      <c r="W265" s="25"/>
      <c r="X265" s="8"/>
      <c r="Y265" s="8"/>
      <c r="Z265" s="9"/>
    </row>
    <row r="266" spans="1:26" s="14" customFormat="1">
      <c r="A266" s="1"/>
      <c r="B266" s="1"/>
      <c r="C266" s="1"/>
      <c r="D266" s="7"/>
      <c r="E266" s="1"/>
      <c r="F266" s="33">
        <f t="shared" si="59"/>
        <v>1020</v>
      </c>
      <c r="G266" s="36">
        <f t="shared" si="65"/>
        <v>1020000</v>
      </c>
      <c r="H266" s="32"/>
      <c r="I266" s="87">
        <f t="shared" si="60"/>
        <v>15525.724665366779</v>
      </c>
      <c r="J266" s="39">
        <f t="shared" si="61"/>
        <v>-214.48428653443989</v>
      </c>
      <c r="K266" s="27">
        <f t="shared" si="53"/>
        <v>13.045865681759409</v>
      </c>
      <c r="L266" s="27" t="s">
        <v>21</v>
      </c>
      <c r="M266" s="38">
        <f t="shared" si="54"/>
        <v>69.953329824407518</v>
      </c>
      <c r="N266" s="39">
        <f t="shared" si="55"/>
        <v>33.045865681759409</v>
      </c>
      <c r="O266" s="25" t="s">
        <v>21</v>
      </c>
      <c r="P266" s="27">
        <f t="shared" si="56"/>
        <v>-113.96677365801997</v>
      </c>
      <c r="Q266" s="25">
        <f t="shared" si="62"/>
        <v>118.66109192433399</v>
      </c>
      <c r="R266" s="38">
        <f t="shared" si="63"/>
        <v>-73.829927225965079</v>
      </c>
      <c r="S266" s="82"/>
      <c r="T266" s="92">
        <f t="shared" si="64"/>
        <v>27.810295240703617</v>
      </c>
      <c r="U266" s="58">
        <f t="shared" si="57"/>
        <v>32081.756978449735</v>
      </c>
      <c r="V266" s="98">
        <f t="shared" si="58"/>
        <v>3465.2258021111606</v>
      </c>
      <c r="W266" s="25"/>
      <c r="X266" s="8"/>
      <c r="Y266" s="8"/>
      <c r="Z266" s="9"/>
    </row>
    <row r="267" spans="1:26" s="14" customFormat="1">
      <c r="A267" s="1"/>
      <c r="D267" s="15"/>
      <c r="E267" s="1"/>
      <c r="F267" s="33">
        <f t="shared" si="59"/>
        <v>1022</v>
      </c>
      <c r="G267" s="36">
        <f t="shared" si="65"/>
        <v>1022000</v>
      </c>
      <c r="H267" s="32"/>
      <c r="I267" s="87">
        <f t="shared" si="60"/>
        <v>15586.669551500339</v>
      </c>
      <c r="J267" s="39">
        <f t="shared" si="61"/>
        <v>-208.79184072238672</v>
      </c>
      <c r="K267" s="27">
        <f t="shared" si="53"/>
        <v>13.795334120278909</v>
      </c>
      <c r="L267" s="27" t="s">
        <v>21</v>
      </c>
      <c r="M267" s="38">
        <f t="shared" si="54"/>
        <v>72.008830108834516</v>
      </c>
      <c r="N267" s="39">
        <f t="shared" si="55"/>
        <v>33.795334120278909</v>
      </c>
      <c r="O267" s="25" t="s">
        <v>21</v>
      </c>
      <c r="P267" s="27">
        <f t="shared" si="56"/>
        <v>-107.03188453799748</v>
      </c>
      <c r="Q267" s="25">
        <f t="shared" si="62"/>
        <v>112.2405849773446</v>
      </c>
      <c r="R267" s="38">
        <f t="shared" si="63"/>
        <v>-72.476480166521938</v>
      </c>
      <c r="S267" s="82"/>
      <c r="T267" s="92">
        <f t="shared" si="64"/>
        <v>29.40112973098006</v>
      </c>
      <c r="U267" s="58">
        <f t="shared" si="57"/>
        <v>33983.436016738553</v>
      </c>
      <c r="V267" s="98">
        <f t="shared" si="58"/>
        <v>3670.6306144236187</v>
      </c>
      <c r="W267" s="25"/>
      <c r="X267" s="8"/>
      <c r="Y267" s="8"/>
      <c r="Z267" s="9"/>
    </row>
    <row r="268" spans="1:26">
      <c r="B268" s="14"/>
      <c r="C268" s="14"/>
      <c r="D268" s="15"/>
      <c r="F268" s="33">
        <f t="shared" si="59"/>
        <v>1024</v>
      </c>
      <c r="G268" s="36">
        <f t="shared" si="65"/>
        <v>1024000</v>
      </c>
      <c r="H268" s="32"/>
      <c r="I268" s="87">
        <f t="shared" si="60"/>
        <v>15647.733820368738</v>
      </c>
      <c r="J268" s="39">
        <f t="shared" si="61"/>
        <v>-203.11132267589232</v>
      </c>
      <c r="K268" s="27">
        <f t="shared" si="53"/>
        <v>14.605551277003785</v>
      </c>
      <c r="L268" s="27" t="s">
        <v>21</v>
      </c>
      <c r="M268" s="38">
        <f t="shared" si="54"/>
        <v>74.163820957070172</v>
      </c>
      <c r="N268" s="39">
        <f t="shared" si="55"/>
        <v>34.605551277003784</v>
      </c>
      <c r="O268" s="25" t="s">
        <v>21</v>
      </c>
      <c r="P268" s="27">
        <f t="shared" si="56"/>
        <v>-100.00772923746695</v>
      </c>
      <c r="Q268" s="25">
        <f t="shared" si="62"/>
        <v>105.82575341768109</v>
      </c>
      <c r="R268" s="38">
        <f t="shared" si="63"/>
        <v>-70.912907909076552</v>
      </c>
      <c r="S268" s="52"/>
      <c r="T268" s="92">
        <f t="shared" si="64"/>
        <v>31.183335751698458</v>
      </c>
      <c r="U268" s="58">
        <f t="shared" si="57"/>
        <v>36113.942389048869</v>
      </c>
      <c r="V268" s="98">
        <f t="shared" si="58"/>
        <v>3900.7516036777643</v>
      </c>
      <c r="W268" s="25"/>
      <c r="X268" s="8"/>
      <c r="Y268" s="8"/>
      <c r="Z268" s="9"/>
    </row>
    <row r="269" spans="1:26">
      <c r="A269" s="14"/>
      <c r="B269" s="14"/>
      <c r="C269" s="14"/>
      <c r="D269" s="15"/>
      <c r="E269" s="14"/>
      <c r="F269" s="33">
        <f t="shared" si="59"/>
        <v>1026</v>
      </c>
      <c r="G269" s="36">
        <f t="shared" si="65"/>
        <v>1026000</v>
      </c>
      <c r="H269" s="32"/>
      <c r="I269" s="87">
        <f t="shared" si="60"/>
        <v>15708.91747197197</v>
      </c>
      <c r="J269" s="39">
        <f t="shared" si="61"/>
        <v>-197.44266264194175</v>
      </c>
      <c r="K269" s="27">
        <f t="shared" si="53"/>
        <v>15.483018287723418</v>
      </c>
      <c r="L269" s="27" t="s">
        <v>21</v>
      </c>
      <c r="M269" s="38">
        <f t="shared" si="54"/>
        <v>76.425208911549731</v>
      </c>
      <c r="N269" s="39">
        <f t="shared" si="55"/>
        <v>35.483018287723418</v>
      </c>
      <c r="O269" s="25" t="s">
        <v>21</v>
      </c>
      <c r="P269" s="27">
        <f t="shared" si="56"/>
        <v>-92.887341422278269</v>
      </c>
      <c r="Q269" s="25">
        <f t="shared" si="62"/>
        <v>99.433911636351752</v>
      </c>
      <c r="R269" s="38">
        <f t="shared" si="63"/>
        <v>-69.093114113566131</v>
      </c>
      <c r="S269" s="52"/>
      <c r="T269" s="92">
        <f t="shared" si="64"/>
        <v>33.187872685414526</v>
      </c>
      <c r="U269" s="58">
        <f t="shared" si="57"/>
        <v>38510.499318914779</v>
      </c>
      <c r="V269" s="98">
        <f t="shared" si="58"/>
        <v>4159.6093375349865</v>
      </c>
      <c r="W269" s="25"/>
      <c r="X269" s="8"/>
      <c r="Y269" s="8"/>
      <c r="Z269" s="9"/>
    </row>
    <row r="270" spans="1:26">
      <c r="A270" s="14"/>
      <c r="E270" s="14"/>
      <c r="F270" s="33">
        <f t="shared" si="59"/>
        <v>1028</v>
      </c>
      <c r="G270" s="36">
        <f t="shared" si="65"/>
        <v>1028000</v>
      </c>
      <c r="H270" s="32"/>
      <c r="I270" s="87">
        <f t="shared" si="60"/>
        <v>15770.220506310039</v>
      </c>
      <c r="J270" s="39">
        <f t="shared" si="61"/>
        <v>-191.78579141034493</v>
      </c>
      <c r="K270" s="27">
        <f t="shared" si="53"/>
        <v>16.435106954491932</v>
      </c>
      <c r="L270" s="27" t="s">
        <v>21</v>
      </c>
      <c r="M270" s="38">
        <f t="shared" si="54"/>
        <v>78.800499854522471</v>
      </c>
      <c r="N270" s="39">
        <f t="shared" si="55"/>
        <v>36.435106954491928</v>
      </c>
      <c r="O270" s="25" t="s">
        <v>21</v>
      </c>
      <c r="P270" s="27">
        <f t="shared" si="56"/>
        <v>-85.663155883771879</v>
      </c>
      <c r="Q270" s="25">
        <f t="shared" si="62"/>
        <v>93.089705632538482</v>
      </c>
      <c r="R270" s="38">
        <f t="shared" si="63"/>
        <v>-66.958496757702093</v>
      </c>
      <c r="S270" s="52"/>
      <c r="T270" s="92">
        <f t="shared" si="64"/>
        <v>35.449677035465037</v>
      </c>
      <c r="U270" s="58">
        <f t="shared" si="57"/>
        <v>41215.234105892414</v>
      </c>
      <c r="V270" s="98">
        <f t="shared" si="58"/>
        <v>4451.7540844077448</v>
      </c>
      <c r="W270" s="25"/>
      <c r="X270" s="8"/>
      <c r="Y270" s="8"/>
      <c r="Z270" s="9"/>
    </row>
    <row r="271" spans="1:26">
      <c r="A271" s="14"/>
      <c r="E271" s="14"/>
      <c r="F271" s="33">
        <f t="shared" si="59"/>
        <v>1030</v>
      </c>
      <c r="G271" s="36">
        <f t="shared" si="65"/>
        <v>1030000</v>
      </c>
      <c r="H271" s="32"/>
      <c r="I271" s="87">
        <f t="shared" si="60"/>
        <v>15831.642923382944</v>
      </c>
      <c r="J271" s="39">
        <f t="shared" si="61"/>
        <v>-186.1406403084668</v>
      </c>
      <c r="K271" s="27">
        <f t="shared" si="53"/>
        <v>17.470200078738806</v>
      </c>
      <c r="L271" s="27" t="s">
        <v>21</v>
      </c>
      <c r="M271" s="38">
        <f t="shared" si="54"/>
        <v>81.297855724336728</v>
      </c>
      <c r="N271" s="39">
        <f t="shared" si="55"/>
        <v>37.470200078738806</v>
      </c>
      <c r="O271" s="25" t="s">
        <v>21</v>
      </c>
      <c r="P271" s="27">
        <f t="shared" si="56"/>
        <v>-78.326951817977488</v>
      </c>
      <c r="Q271" s="25">
        <f t="shared" si="62"/>
        <v>86.828147941992199</v>
      </c>
      <c r="R271" s="38">
        <f t="shared" si="63"/>
        <v>-64.434389041990727</v>
      </c>
      <c r="S271" s="52"/>
      <c r="T271" s="92">
        <f t="shared" si="64"/>
        <v>38.006108367123652</v>
      </c>
      <c r="U271" s="58">
        <f t="shared" si="57"/>
        <v>44273.412778616657</v>
      </c>
      <c r="V271" s="98">
        <f t="shared" si="58"/>
        <v>4782.075134196527</v>
      </c>
      <c r="W271" s="25"/>
      <c r="X271" s="8"/>
      <c r="Y271" s="8"/>
      <c r="Z271" s="9"/>
    </row>
    <row r="272" spans="1:26" s="14" customFormat="1">
      <c r="A272" s="1"/>
      <c r="B272" s="1"/>
      <c r="C272" s="1"/>
      <c r="D272" s="7"/>
      <c r="E272" s="1"/>
      <c r="F272" s="33">
        <f t="shared" si="59"/>
        <v>1032</v>
      </c>
      <c r="G272" s="36">
        <f t="shared" si="65"/>
        <v>1032000</v>
      </c>
      <c r="H272" s="32"/>
      <c r="I272" s="87">
        <f t="shared" si="60"/>
        <v>15893.184723190687</v>
      </c>
      <c r="J272" s="39">
        <f t="shared" si="61"/>
        <v>-180.50714119601776</v>
      </c>
      <c r="K272" s="27">
        <f t="shared" si="53"/>
        <v>18.597858214199164</v>
      </c>
      <c r="L272" s="27" t="s">
        <v>21</v>
      </c>
      <c r="M272" s="38">
        <f t="shared" si="54"/>
        <v>83.926155465349183</v>
      </c>
      <c r="N272" s="39">
        <f t="shared" si="55"/>
        <v>38.597858214199164</v>
      </c>
      <c r="O272" s="25" t="s">
        <v>21</v>
      </c>
      <c r="P272" s="27">
        <f t="shared" si="56"/>
        <v>-70.869791871237567</v>
      </c>
      <c r="Q272" s="25">
        <f t="shared" si="62"/>
        <v>80.698959464146455</v>
      </c>
      <c r="R272" s="38">
        <f t="shared" si="63"/>
        <v>-61.425936042118437</v>
      </c>
      <c r="S272" s="82"/>
      <c r="T272" s="92">
        <f t="shared" si="64"/>
        <v>40.892720574249154</v>
      </c>
      <c r="U272" s="58">
        <f t="shared" si="57"/>
        <v>47728.531871526568</v>
      </c>
      <c r="V272" s="98">
        <f t="shared" si="58"/>
        <v>5155.2706495843158</v>
      </c>
      <c r="W272" s="25"/>
      <c r="X272" s="8"/>
      <c r="Y272" s="8"/>
      <c r="Z272" s="9"/>
    </row>
    <row r="273" spans="1:26" s="14" customFormat="1">
      <c r="A273" s="1"/>
      <c r="B273" s="1"/>
      <c r="C273" s="1"/>
      <c r="D273" s="7"/>
      <c r="E273" s="1"/>
      <c r="F273" s="33">
        <f t="shared" si="59"/>
        <v>1034</v>
      </c>
      <c r="G273" s="36">
        <f t="shared" si="65"/>
        <v>1034000</v>
      </c>
      <c r="H273" s="32"/>
      <c r="I273" s="87">
        <f t="shared" si="60"/>
        <v>15954.845905733262</v>
      </c>
      <c r="J273" s="39">
        <f t="shared" si="61"/>
        <v>-174.8852264599077</v>
      </c>
      <c r="K273" s="27">
        <f t="shared" si="53"/>
        <v>19.829018505819015</v>
      </c>
      <c r="L273" s="27" t="s">
        <v>21</v>
      </c>
      <c r="M273" s="38">
        <f t="shared" si="54"/>
        <v>86.695059796696455</v>
      </c>
      <c r="N273" s="39">
        <f t="shared" si="55"/>
        <v>39.829018505819015</v>
      </c>
      <c r="O273" s="25" t="s">
        <v>21</v>
      </c>
      <c r="P273" s="27">
        <f t="shared" si="56"/>
        <v>-63.281957367026962</v>
      </c>
      <c r="Q273" s="25">
        <f t="shared" si="62"/>
        <v>74.772701190602248</v>
      </c>
      <c r="R273" s="38">
        <f t="shared" si="63"/>
        <v>-57.814107348988891</v>
      </c>
      <c r="S273" s="82"/>
      <c r="T273" s="92">
        <f t="shared" si="64"/>
        <v>44.133753996502108</v>
      </c>
      <c r="U273" s="58">
        <f t="shared" si="57"/>
        <v>51611.179233598457</v>
      </c>
      <c r="V273" s="98">
        <f t="shared" si="58"/>
        <v>5574.6444958667362</v>
      </c>
      <c r="W273" s="25"/>
      <c r="X273" s="8"/>
      <c r="Y273" s="8"/>
      <c r="Z273" s="9"/>
    </row>
    <row r="274" spans="1:26">
      <c r="B274" s="14"/>
      <c r="C274" s="14"/>
      <c r="D274" s="15"/>
      <c r="F274" s="33">
        <f t="shared" si="59"/>
        <v>1036</v>
      </c>
      <c r="G274" s="36">
        <f t="shared" si="65"/>
        <v>1036000</v>
      </c>
      <c r="H274" s="32"/>
      <c r="I274" s="87">
        <f t="shared" si="60"/>
        <v>16016.626471010673</v>
      </c>
      <c r="J274" s="39">
        <f t="shared" si="61"/>
        <v>-169.27482900915311</v>
      </c>
      <c r="K274" s="27">
        <f t="shared" si="53"/>
        <v>21.176232632668224</v>
      </c>
      <c r="L274" s="27" t="s">
        <v>21</v>
      </c>
      <c r="M274" s="38">
        <f t="shared" si="54"/>
        <v>89.615078948824035</v>
      </c>
      <c r="N274" s="39">
        <f t="shared" si="55"/>
        <v>41.176232632668224</v>
      </c>
      <c r="O274" s="25" t="s">
        <v>21</v>
      </c>
      <c r="P274" s="27">
        <f t="shared" si="56"/>
        <v>-55.552880565056057</v>
      </c>
      <c r="Q274" s="25">
        <f t="shared" si="62"/>
        <v>69.149148027253347</v>
      </c>
      <c r="R274" s="38">
        <f t="shared" si="63"/>
        <v>-53.453866284820599</v>
      </c>
      <c r="S274" s="52"/>
      <c r="T274" s="92">
        <f t="shared" si="64"/>
        <v>47.722930710576371</v>
      </c>
      <c r="U274" s="58">
        <f t="shared" si="57"/>
        <v>55916.404140648177</v>
      </c>
      <c r="V274" s="98">
        <f t="shared" si="58"/>
        <v>6039.6619337153425</v>
      </c>
      <c r="W274" s="25"/>
      <c r="X274" s="8"/>
      <c r="Y274" s="8"/>
      <c r="Z274" s="9"/>
    </row>
    <row r="275" spans="1:26">
      <c r="F275" s="33">
        <f t="shared" si="59"/>
        <v>1038</v>
      </c>
      <c r="G275" s="36">
        <f t="shared" si="65"/>
        <v>1038000</v>
      </c>
      <c r="H275" s="32"/>
      <c r="I275" s="87">
        <f t="shared" si="60"/>
        <v>16078.526419022921</v>
      </c>
      <c r="J275" s="39">
        <f t="shared" si="61"/>
        <v>-163.67588226985026</v>
      </c>
      <c r="K275" s="27">
        <f t="shared" si="53"/>
        <v>22.653952574131246</v>
      </c>
      <c r="L275" s="27" t="s">
        <v>21</v>
      </c>
      <c r="M275" s="38">
        <f t="shared" si="54"/>
        <v>92.697641861756935</v>
      </c>
      <c r="N275" s="39">
        <f t="shared" si="55"/>
        <v>42.653952574131246</v>
      </c>
      <c r="O275" s="25" t="s">
        <v>21</v>
      </c>
      <c r="P275" s="27">
        <f t="shared" si="56"/>
        <v>-47.67107545869294</v>
      </c>
      <c r="Q275" s="25">
        <f t="shared" si="62"/>
        <v>63.967891207891434</v>
      </c>
      <c r="R275" s="38">
        <f t="shared" si="63"/>
        <v>-48.179239334839465</v>
      </c>
      <c r="S275" s="52"/>
      <c r="T275" s="92">
        <f t="shared" si="64"/>
        <v>51.588381884830582</v>
      </c>
      <c r="U275" s="58">
        <f t="shared" si="57"/>
        <v>60562.198597855437</v>
      </c>
      <c r="V275" s="98">
        <f t="shared" si="58"/>
        <v>6541.4650873030214</v>
      </c>
      <c r="W275" s="25"/>
      <c r="X275" s="8"/>
      <c r="Y275" s="8"/>
      <c r="Z275" s="9"/>
    </row>
    <row r="276" spans="1:26">
      <c r="A276" s="14"/>
      <c r="E276" s="14"/>
      <c r="F276" s="33">
        <f t="shared" si="59"/>
        <v>1040</v>
      </c>
      <c r="G276" s="36">
        <f t="shared" si="65"/>
        <v>1040000</v>
      </c>
      <c r="H276" s="32"/>
      <c r="I276" s="87">
        <f t="shared" si="60"/>
        <v>16140.545749770003</v>
      </c>
      <c r="J276" s="39">
        <f t="shared" si="61"/>
        <v>-158.08832018020257</v>
      </c>
      <c r="K276" s="27">
        <f t="shared" si="53"/>
        <v>24.278875063409131</v>
      </c>
      <c r="L276" s="27" t="s">
        <v>21</v>
      </c>
      <c r="M276" s="38">
        <f t="shared" si="54"/>
        <v>95.955164365983961</v>
      </c>
      <c r="N276" s="39">
        <f t="shared" si="55"/>
        <v>44.278875063409131</v>
      </c>
      <c r="O276" s="25" t="s">
        <v>21</v>
      </c>
      <c r="P276" s="27">
        <f t="shared" si="56"/>
        <v>-39.624069589816145</v>
      </c>
      <c r="Q276" s="25">
        <f t="shared" si="62"/>
        <v>59.419573102973295</v>
      </c>
      <c r="R276" s="38">
        <f t="shared" si="63"/>
        <v>-41.824574023841976</v>
      </c>
      <c r="S276" s="52"/>
      <c r="T276" s="92">
        <f t="shared" si="64"/>
        <v>55.53725527918462</v>
      </c>
      <c r="U276" s="58">
        <f t="shared" si="57"/>
        <v>65323.602184698888</v>
      </c>
      <c r="V276" s="98">
        <f t="shared" si="58"/>
        <v>7055.7554540830461</v>
      </c>
      <c r="W276" s="25"/>
      <c r="X276" s="8"/>
      <c r="Y276" s="8"/>
      <c r="Z276" s="9"/>
    </row>
    <row r="277" spans="1:26">
      <c r="F277" s="33">
        <f t="shared" si="59"/>
        <v>1042</v>
      </c>
      <c r="G277" s="36">
        <f t="shared" si="65"/>
        <v>1042000</v>
      </c>
      <c r="H277" s="32"/>
      <c r="I277" s="87">
        <f t="shared" si="60"/>
        <v>16202.684463251921</v>
      </c>
      <c r="J277" s="39">
        <f t="shared" si="61"/>
        <v>-152.51207718560522</v>
      </c>
      <c r="K277" s="27">
        <f t="shared" si="53"/>
        <v>26.070358299338121</v>
      </c>
      <c r="L277" s="27" t="s">
        <v>21</v>
      </c>
      <c r="M277" s="38">
        <f t="shared" si="54"/>
        <v>99.401112430125977</v>
      </c>
      <c r="N277" s="39">
        <f t="shared" si="55"/>
        <v>46.070358299338125</v>
      </c>
      <c r="O277" s="25" t="s">
        <v>21</v>
      </c>
      <c r="P277" s="27">
        <f t="shared" si="56"/>
        <v>-31.398340796932416</v>
      </c>
      <c r="Q277" s="25">
        <f t="shared" si="62"/>
        <v>55.752432401014616</v>
      </c>
      <c r="R277" s="38">
        <f t="shared" si="63"/>
        <v>-34.275611865350633</v>
      </c>
      <c r="S277" s="52"/>
      <c r="T277" s="92">
        <f t="shared" si="64"/>
        <v>59.190242611548271</v>
      </c>
      <c r="U277" s="58">
        <f t="shared" si="57"/>
        <v>69754.17595300141</v>
      </c>
      <c r="V277" s="98">
        <f t="shared" si="58"/>
        <v>7534.3121163753203</v>
      </c>
      <c r="W277" s="25"/>
      <c r="X277" s="8"/>
      <c r="Y277" s="8"/>
      <c r="Z277" s="9"/>
    </row>
    <row r="278" spans="1:26">
      <c r="F278" s="33">
        <f t="shared" si="59"/>
        <v>1044</v>
      </c>
      <c r="G278" s="36">
        <f t="shared" si="65"/>
        <v>1044000</v>
      </c>
      <c r="H278" s="32"/>
      <c r="I278" s="87">
        <f t="shared" si="60"/>
        <v>16264.942559468673</v>
      </c>
      <c r="J278" s="39">
        <f t="shared" si="61"/>
        <v>-146.94708823378778</v>
      </c>
      <c r="K278" s="27">
        <f t="shared" si="53"/>
        <v>28.050927904812394</v>
      </c>
      <c r="L278" s="27" t="s">
        <v>21</v>
      </c>
      <c r="M278" s="38">
        <f t="shared" si="54"/>
        <v>103.05005444670215</v>
      </c>
      <c r="N278" s="39">
        <f t="shared" si="55"/>
        <v>48.050927904812397</v>
      </c>
      <c r="O278" s="25" t="s">
        <v>21</v>
      </c>
      <c r="P278" s="27">
        <f t="shared" si="56"/>
        <v>-22.979264925247207</v>
      </c>
      <c r="Q278" s="25">
        <f t="shared" si="62"/>
        <v>53.262916640174474</v>
      </c>
      <c r="R278" s="38">
        <f t="shared" si="63"/>
        <v>-25.558399232472308</v>
      </c>
      <c r="S278" s="52"/>
      <c r="T278" s="92">
        <f t="shared" si="64"/>
        <v>61.956802371406717</v>
      </c>
      <c r="U278" s="58">
        <f t="shared" si="57"/>
        <v>73154.638338264995</v>
      </c>
      <c r="V278" s="98">
        <f t="shared" si="58"/>
        <v>7901.604032601701</v>
      </c>
      <c r="W278" s="25"/>
      <c r="X278" s="8"/>
      <c r="Y278" s="8"/>
      <c r="Z278" s="9"/>
    </row>
    <row r="279" spans="1:26">
      <c r="F279" s="33">
        <f t="shared" si="59"/>
        <v>1046</v>
      </c>
      <c r="G279" s="36">
        <f t="shared" si="65"/>
        <v>1046000</v>
      </c>
      <c r="H279" s="32"/>
      <c r="I279" s="87">
        <f t="shared" si="60"/>
        <v>16327.320038420263</v>
      </c>
      <c r="J279" s="39">
        <f t="shared" si="61"/>
        <v>-141.39328877001162</v>
      </c>
      <c r="K279" s="27">
        <f t="shared" si="53"/>
        <v>30.246893429346994</v>
      </c>
      <c r="L279" s="27" t="s">
        <v>21</v>
      </c>
      <c r="M279" s="38">
        <f t="shared" si="54"/>
        <v>106.91769342628568</v>
      </c>
      <c r="N279" s="39">
        <f t="shared" si="55"/>
        <v>50.246893429346997</v>
      </c>
      <c r="O279" s="25" t="s">
        <v>21</v>
      </c>
      <c r="P279" s="27">
        <f t="shared" si="56"/>
        <v>-14.351083628392416</v>
      </c>
      <c r="Q279" s="25">
        <f t="shared" si="62"/>
        <v>52.256137444411898</v>
      </c>
      <c r="R279" s="38">
        <f t="shared" si="63"/>
        <v>-15.939943679583573</v>
      </c>
      <c r="S279" s="52"/>
      <c r="T279" s="92">
        <f t="shared" si="64"/>
        <v>63.15047688915805</v>
      </c>
      <c r="U279" s="58">
        <f t="shared" si="57"/>
        <v>74706.896045481059</v>
      </c>
      <c r="V279" s="98">
        <f t="shared" si="58"/>
        <v>8069.26702756124</v>
      </c>
      <c r="W279" s="25"/>
      <c r="X279" s="8"/>
      <c r="Y279" s="8"/>
      <c r="Z279" s="9"/>
    </row>
    <row r="280" spans="1:26">
      <c r="F280" s="33">
        <f t="shared" si="59"/>
        <v>1048</v>
      </c>
      <c r="G280" s="36">
        <f t="shared" si="65"/>
        <v>1048000</v>
      </c>
      <c r="H280" s="32"/>
      <c r="I280" s="87">
        <f t="shared" si="60"/>
        <v>16389.816900106682</v>
      </c>
      <c r="J280" s="39">
        <f t="shared" si="61"/>
        <v>-135.85061473232236</v>
      </c>
      <c r="K280" s="27">
        <f t="shared" si="53"/>
        <v>32.689102111306219</v>
      </c>
      <c r="L280" s="27" t="s">
        <v>21</v>
      </c>
      <c r="M280" s="38">
        <f t="shared" si="54"/>
        <v>111.02086542171514</v>
      </c>
      <c r="N280" s="39">
        <f t="shared" si="55"/>
        <v>52.689102111306219</v>
      </c>
      <c r="O280" s="25" t="s">
        <v>21</v>
      </c>
      <c r="P280" s="27">
        <f t="shared" si="56"/>
        <v>-5.496905940144643</v>
      </c>
      <c r="Q280" s="25">
        <f t="shared" si="62"/>
        <v>52.975064475755488</v>
      </c>
      <c r="R280" s="38">
        <f t="shared" si="63"/>
        <v>-5.9559614581801306</v>
      </c>
      <c r="S280" s="52"/>
      <c r="T280" s="92">
        <f t="shared" si="64"/>
        <v>62.293458868941528</v>
      </c>
      <c r="U280" s="58">
        <f t="shared" si="57"/>
        <v>73833.949814880296</v>
      </c>
      <c r="V280" s="98">
        <f t="shared" si="58"/>
        <v>7974.9780581583045</v>
      </c>
      <c r="W280" s="25"/>
      <c r="X280" s="8"/>
      <c r="Y280" s="8"/>
      <c r="Z280" s="9"/>
    </row>
    <row r="281" spans="1:26">
      <c r="F281" s="33">
        <f t="shared" si="59"/>
        <v>1050</v>
      </c>
      <c r="G281" s="36">
        <f t="shared" si="65"/>
        <v>1050000</v>
      </c>
      <c r="H281" s="32"/>
      <c r="I281" s="87">
        <f t="shared" si="60"/>
        <v>16452.433144527946</v>
      </c>
      <c r="J281" s="39">
        <f t="shared" si="61"/>
        <v>-130.31900254685661</v>
      </c>
      <c r="K281" s="27">
        <f t="shared" si="53"/>
        <v>35.413863388838003</v>
      </c>
      <c r="L281" s="27" t="s">
        <v>21</v>
      </c>
      <c r="M281" s="38">
        <f t="shared" si="54"/>
        <v>115.37748382910027</v>
      </c>
      <c r="N281" s="39">
        <f t="shared" si="55"/>
        <v>55.413863388838003</v>
      </c>
      <c r="O281" s="25" t="s">
        <v>21</v>
      </c>
      <c r="P281" s="27">
        <f t="shared" si="56"/>
        <v>3.6012360306026494</v>
      </c>
      <c r="Q281" s="25">
        <f t="shared" si="62"/>
        <v>55.530758653424783</v>
      </c>
      <c r="R281" s="38">
        <f t="shared" si="63"/>
        <v>3.7183091889838855</v>
      </c>
      <c r="S281" s="52"/>
      <c r="T281" s="92">
        <f t="shared" si="64"/>
        <v>59.426524686899391</v>
      </c>
      <c r="U281" s="58">
        <f t="shared" si="57"/>
        <v>70570.306819430072</v>
      </c>
      <c r="V281" s="98">
        <f t="shared" si="58"/>
        <v>7622.4643250635045</v>
      </c>
      <c r="W281" s="25"/>
      <c r="X281" s="8"/>
      <c r="Y281" s="8"/>
      <c r="Z281" s="9"/>
    </row>
    <row r="282" spans="1:26">
      <c r="F282" s="33">
        <f t="shared" si="59"/>
        <v>1052</v>
      </c>
      <c r="G282" s="36">
        <f t="shared" si="65"/>
        <v>1052000</v>
      </c>
      <c r="H282" s="32"/>
      <c r="I282" s="87">
        <f t="shared" si="60"/>
        <v>16515.168771684039</v>
      </c>
      <c r="J282" s="39">
        <f t="shared" si="61"/>
        <v>-124.79838912320247</v>
      </c>
      <c r="K282" s="27">
        <f t="shared" si="53"/>
        <v>38.464086034682978</v>
      </c>
      <c r="L282" s="27" t="s">
        <v>21</v>
      </c>
      <c r="M282" s="38">
        <f t="shared" si="54"/>
        <v>120.0063994056176</v>
      </c>
      <c r="N282" s="39">
        <f t="shared" si="55"/>
        <v>58.464086034682978</v>
      </c>
      <c r="O282" s="25" t="s">
        <v>21</v>
      </c>
      <c r="P282" s="27">
        <f t="shared" si="56"/>
        <v>12.962247121612336</v>
      </c>
      <c r="Q282" s="25">
        <f t="shared" si="62"/>
        <v>59.883797527482841</v>
      </c>
      <c r="R282" s="38">
        <f t="shared" si="63"/>
        <v>12.50100069663897</v>
      </c>
      <c r="S282" s="52"/>
      <c r="T282" s="92">
        <f t="shared" si="64"/>
        <v>55.106725629507892</v>
      </c>
      <c r="U282" s="58">
        <f t="shared" si="57"/>
        <v>65565.098780365792</v>
      </c>
      <c r="V282" s="98">
        <f t="shared" si="58"/>
        <v>7081.8400676841366</v>
      </c>
      <c r="W282" s="25"/>
      <c r="X282" s="8"/>
      <c r="Y282" s="8"/>
      <c r="Z282" s="9"/>
    </row>
    <row r="283" spans="1:26">
      <c r="F283" s="33">
        <f t="shared" si="59"/>
        <v>1054</v>
      </c>
      <c r="G283" s="36">
        <f t="shared" si="65"/>
        <v>1054000</v>
      </c>
      <c r="H283" s="32"/>
      <c r="I283" s="87">
        <f t="shared" si="60"/>
        <v>16578.023781574975</v>
      </c>
      <c r="J283" s="39">
        <f t="shared" si="61"/>
        <v>-119.28871184981267</v>
      </c>
      <c r="K283" s="27">
        <f t="shared" si="53"/>
        <v>41.890680006654414</v>
      </c>
      <c r="L283" s="27" t="s">
        <v>21</v>
      </c>
      <c r="M283" s="38">
        <f t="shared" si="54"/>
        <v>124.92713141266267</v>
      </c>
      <c r="N283" s="39">
        <f t="shared" si="55"/>
        <v>61.890680006654414</v>
      </c>
      <c r="O283" s="25" t="s">
        <v>21</v>
      </c>
      <c r="P283" s="27">
        <f t="shared" si="56"/>
        <v>22.605700264387224</v>
      </c>
      <c r="Q283" s="25">
        <f t="shared" si="62"/>
        <v>65.889862316819332</v>
      </c>
      <c r="R283" s="38">
        <f t="shared" si="63"/>
        <v>20.064826797494309</v>
      </c>
      <c r="S283" s="52"/>
      <c r="T283" s="92">
        <f t="shared" si="64"/>
        <v>50.083577108304681</v>
      </c>
      <c r="U283" s="58">
        <f t="shared" si="57"/>
        <v>59701.923574571199</v>
      </c>
      <c r="V283" s="98">
        <f t="shared" si="58"/>
        <v>6448.544764715989</v>
      </c>
      <c r="W283" s="25"/>
      <c r="X283" s="8"/>
      <c r="Y283" s="8"/>
      <c r="Z283" s="9"/>
    </row>
    <row r="284" spans="1:26">
      <c r="F284" s="33">
        <f t="shared" si="59"/>
        <v>1056</v>
      </c>
      <c r="G284" s="36">
        <f t="shared" si="65"/>
        <v>1056000</v>
      </c>
      <c r="H284" s="32"/>
      <c r="I284" s="87">
        <f t="shared" si="60"/>
        <v>16640.998174200737</v>
      </c>
      <c r="J284" s="39">
        <f t="shared" si="61"/>
        <v>-113.78990858946963</v>
      </c>
      <c r="K284" s="27">
        <f t="shared" si="53"/>
        <v>45.754287223335901</v>
      </c>
      <c r="L284" s="27" t="s">
        <v>21</v>
      </c>
      <c r="M284" s="38">
        <f t="shared" si="54"/>
        <v>130.15940401799327</v>
      </c>
      <c r="N284" s="39">
        <f t="shared" si="55"/>
        <v>65.754287223335893</v>
      </c>
      <c r="O284" s="25" t="s">
        <v>21</v>
      </c>
      <c r="P284" s="27">
        <f t="shared" si="56"/>
        <v>32.551372890201037</v>
      </c>
      <c r="Q284" s="25">
        <f t="shared" si="62"/>
        <v>73.370417507915747</v>
      </c>
      <c r="R284" s="38">
        <f t="shared" si="63"/>
        <v>26.337510090968586</v>
      </c>
      <c r="S284" s="52"/>
      <c r="T284" s="92">
        <f t="shared" si="64"/>
        <v>44.977255303801037</v>
      </c>
      <c r="U284" s="58">
        <f t="shared" si="57"/>
        <v>53716.689673975059</v>
      </c>
      <c r="V284" s="98">
        <f t="shared" si="58"/>
        <v>5802.0656158979236</v>
      </c>
      <c r="W284" s="25"/>
      <c r="X284" s="8"/>
      <c r="Y284" s="8"/>
      <c r="Z284" s="9"/>
    </row>
    <row r="285" spans="1:26">
      <c r="F285" s="33">
        <f t="shared" si="59"/>
        <v>1058</v>
      </c>
      <c r="G285" s="36">
        <f t="shared" si="65"/>
        <v>1058000</v>
      </c>
      <c r="H285" s="32"/>
      <c r="I285" s="87">
        <f t="shared" si="60"/>
        <v>16704.091949561342</v>
      </c>
      <c r="J285" s="39">
        <f t="shared" si="61"/>
        <v>-108.30191767480301</v>
      </c>
      <c r="K285" s="27">
        <f t="shared" si="53"/>
        <v>50.127419196504121</v>
      </c>
      <c r="L285" s="27" t="s">
        <v>21</v>
      </c>
      <c r="M285" s="38">
        <f t="shared" si="54"/>
        <v>135.72239067675321</v>
      </c>
      <c r="N285" s="39">
        <f t="shared" si="55"/>
        <v>70.127419196504121</v>
      </c>
      <c r="O285" s="25" t="s">
        <v>21</v>
      </c>
      <c r="P285" s="27">
        <f t="shared" si="56"/>
        <v>42.818491314964376</v>
      </c>
      <c r="Q285" s="25">
        <f t="shared" si="62"/>
        <v>82.166161658263519</v>
      </c>
      <c r="R285" s="38">
        <f t="shared" si="63"/>
        <v>31.407458870303852</v>
      </c>
      <c r="S285" s="52"/>
      <c r="T285" s="92">
        <f t="shared" si="64"/>
        <v>40.162518650013098</v>
      </c>
      <c r="U285" s="58">
        <f t="shared" si="57"/>
        <v>48057.257306122483</v>
      </c>
      <c r="V285" s="98">
        <f t="shared" si="58"/>
        <v>5190.7770546274414</v>
      </c>
      <c r="W285" s="25"/>
      <c r="X285" s="8"/>
      <c r="Y285" s="8"/>
      <c r="Z285" s="9"/>
    </row>
    <row r="286" spans="1:26">
      <c r="F286" s="33">
        <f t="shared" si="59"/>
        <v>1060</v>
      </c>
      <c r="G286" s="36">
        <f t="shared" si="65"/>
        <v>1060000</v>
      </c>
      <c r="H286" s="32"/>
      <c r="I286" s="87">
        <f t="shared" si="60"/>
        <v>16767.305107656775</v>
      </c>
      <c r="J286" s="39">
        <f t="shared" si="61"/>
        <v>-102.82467790385545</v>
      </c>
      <c r="K286" s="27">
        <f t="shared" si="53"/>
        <v>55.097093681681379</v>
      </c>
      <c r="L286" s="27" t="s">
        <v>21</v>
      </c>
      <c r="M286" s="38">
        <f t="shared" si="54"/>
        <v>141.63352278143591</v>
      </c>
      <c r="N286" s="39">
        <f t="shared" si="55"/>
        <v>75.097093681681372</v>
      </c>
      <c r="O286" s="25" t="s">
        <v>21</v>
      </c>
      <c r="P286" s="27">
        <f t="shared" si="56"/>
        <v>53.424539392988208</v>
      </c>
      <c r="Q286" s="25">
        <f t="shared" si="62"/>
        <v>92.16156947875929</v>
      </c>
      <c r="R286" s="38">
        <f t="shared" si="63"/>
        <v>35.428283445365146</v>
      </c>
      <c r="S286" s="52"/>
      <c r="T286" s="92">
        <f t="shared" si="64"/>
        <v>35.806681881221209</v>
      </c>
      <c r="U286" s="58">
        <f t="shared" si="57"/>
        <v>42926.187338035052</v>
      </c>
      <c r="V286" s="98">
        <f t="shared" si="58"/>
        <v>4636.5581551513997</v>
      </c>
      <c r="W286" s="25"/>
      <c r="X286" s="8"/>
      <c r="Y286" s="8"/>
      <c r="Z286" s="9"/>
    </row>
    <row r="287" spans="1:26">
      <c r="F287" s="33">
        <f t="shared" si="59"/>
        <v>1062</v>
      </c>
      <c r="G287" s="36">
        <f t="shared" si="65"/>
        <v>1062000</v>
      </c>
      <c r="H287" s="32"/>
      <c r="I287" s="87">
        <f t="shared" si="60"/>
        <v>16830.637648487053</v>
      </c>
      <c r="J287" s="39">
        <f t="shared" si="61"/>
        <v>-97.358128535702235</v>
      </c>
      <c r="K287" s="27">
        <f t="shared" si="53"/>
        <v>60.768074525048277</v>
      </c>
      <c r="L287" s="27" t="s">
        <v>21</v>
      </c>
      <c r="M287" s="38">
        <f t="shared" si="54"/>
        <v>147.90665026191954</v>
      </c>
      <c r="N287" s="39">
        <f t="shared" si="55"/>
        <v>80.768074525048277</v>
      </c>
      <c r="O287" s="25" t="s">
        <v>21</v>
      </c>
      <c r="P287" s="27">
        <f t="shared" si="56"/>
        <v>64.38341912077658</v>
      </c>
      <c r="Q287" s="25">
        <f t="shared" si="62"/>
        <v>103.28943082506231</v>
      </c>
      <c r="R287" s="38">
        <f t="shared" si="63"/>
        <v>38.559731511888572</v>
      </c>
      <c r="S287" s="52"/>
      <c r="T287" s="92">
        <f t="shared" si="64"/>
        <v>31.949057842995519</v>
      </c>
      <c r="U287" s="58">
        <f t="shared" si="57"/>
        <v>38373.812202242749</v>
      </c>
      <c r="V287" s="98">
        <f t="shared" si="58"/>
        <v>4144.84544153558</v>
      </c>
      <c r="W287" s="25"/>
      <c r="X287" s="8"/>
      <c r="Y287" s="8"/>
      <c r="Z287" s="9"/>
    </row>
    <row r="288" spans="1:26">
      <c r="F288" s="33">
        <f t="shared" si="59"/>
        <v>1064</v>
      </c>
      <c r="G288" s="36">
        <f t="shared" si="65"/>
        <v>1064000</v>
      </c>
      <c r="H288" s="32"/>
      <c r="I288" s="87">
        <f t="shared" si="60"/>
        <v>16894.089572052158</v>
      </c>
      <c r="J288" s="39">
        <f t="shared" si="61"/>
        <v>-91.902209286117795</v>
      </c>
      <c r="K288" s="27">
        <f t="shared" si="53"/>
        <v>67.266822794340939</v>
      </c>
      <c r="L288" s="27" t="s">
        <v>21</v>
      </c>
      <c r="M288" s="38">
        <f t="shared" si="54"/>
        <v>154.54924066144301</v>
      </c>
      <c r="N288" s="39">
        <f t="shared" si="55"/>
        <v>87.266822794340939</v>
      </c>
      <c r="O288" s="25" t="s">
        <v>21</v>
      </c>
      <c r="P288" s="27">
        <f t="shared" si="56"/>
        <v>75.702649716714632</v>
      </c>
      <c r="Q288" s="25">
        <f t="shared" si="62"/>
        <v>115.52657501523404</v>
      </c>
      <c r="R288" s="38">
        <f t="shared" si="63"/>
        <v>40.941144208516562</v>
      </c>
      <c r="S288" s="52"/>
      <c r="T288" s="92">
        <f t="shared" si="64"/>
        <v>28.5648561775924</v>
      </c>
      <c r="U288" s="58">
        <f t="shared" si="57"/>
        <v>34373.681073629712</v>
      </c>
      <c r="V288" s="98">
        <f t="shared" si="58"/>
        <v>3712.7818981327346</v>
      </c>
      <c r="W288" s="25"/>
      <c r="X288" s="8"/>
      <c r="Y288" s="8"/>
      <c r="Z288" s="9"/>
    </row>
    <row r="289" spans="6:26">
      <c r="F289" s="33">
        <f t="shared" si="59"/>
        <v>1066</v>
      </c>
      <c r="G289" s="36">
        <f t="shared" si="65"/>
        <v>1066000</v>
      </c>
      <c r="H289" s="32"/>
      <c r="I289" s="87">
        <f t="shared" si="60"/>
        <v>16957.660878352108</v>
      </c>
      <c r="J289" s="39">
        <f t="shared" si="61"/>
        <v>-86.456860323289447</v>
      </c>
      <c r="K289" s="27">
        <f t="shared" si="53"/>
        <v>74.746251156377284</v>
      </c>
      <c r="L289" s="27" t="s">
        <v>21</v>
      </c>
      <c r="M289" s="38">
        <f t="shared" si="54"/>
        <v>161.55815489791058</v>
      </c>
      <c r="N289" s="39">
        <f t="shared" si="55"/>
        <v>94.746251156377284</v>
      </c>
      <c r="O289" s="25" t="s">
        <v>21</v>
      </c>
      <c r="P289" s="27">
        <f t="shared" si="56"/>
        <v>87.379143386047872</v>
      </c>
      <c r="Q289" s="25">
        <f t="shared" si="62"/>
        <v>128.88741911865114</v>
      </c>
      <c r="R289" s="38">
        <f t="shared" si="63"/>
        <v>42.683605930775521</v>
      </c>
      <c r="S289" s="52"/>
      <c r="T289" s="92">
        <f t="shared" si="64"/>
        <v>25.603740245291799</v>
      </c>
      <c r="U289" s="58">
        <f t="shared" si="57"/>
        <v>30868.319782125367</v>
      </c>
      <c r="V289" s="98">
        <f t="shared" si="58"/>
        <v>3334.1596050581397</v>
      </c>
      <c r="W289" s="25"/>
      <c r="X289" s="8"/>
      <c r="Y289" s="8"/>
      <c r="Z289" s="9"/>
    </row>
    <row r="290" spans="6:26">
      <c r="F290" s="33">
        <f t="shared" si="59"/>
        <v>1068</v>
      </c>
      <c r="G290" s="36">
        <f t="shared" si="65"/>
        <v>1068000</v>
      </c>
      <c r="H290" s="32"/>
      <c r="I290" s="87">
        <f t="shared" si="60"/>
        <v>17021.351567386882</v>
      </c>
      <c r="J290" s="39">
        <f t="shared" si="61"/>
        <v>-81.022022263583949</v>
      </c>
      <c r="K290" s="27">
        <f t="shared" si="53"/>
        <v>83.391314157724182</v>
      </c>
      <c r="L290" s="27" t="s">
        <v>21</v>
      </c>
      <c r="M290" s="38">
        <f t="shared" si="54"/>
        <v>168.91332280691628</v>
      </c>
      <c r="N290" s="39">
        <f t="shared" si="55"/>
        <v>103.39131415772418</v>
      </c>
      <c r="O290" s="25" t="s">
        <v>21</v>
      </c>
      <c r="P290" s="27">
        <f t="shared" si="56"/>
        <v>99.392880867536178</v>
      </c>
      <c r="Q290" s="25">
        <f t="shared" si="62"/>
        <v>143.41795079560109</v>
      </c>
      <c r="R290" s="38">
        <f t="shared" si="63"/>
        <v>43.870406692208974</v>
      </c>
      <c r="S290" s="52"/>
      <c r="T290" s="92">
        <f t="shared" si="64"/>
        <v>23.009671953151472</v>
      </c>
      <c r="U290" s="58">
        <f t="shared" si="57"/>
        <v>27792.91205375758</v>
      </c>
      <c r="V290" s="98">
        <f t="shared" si="58"/>
        <v>3001.977604567619</v>
      </c>
      <c r="W290" s="25"/>
      <c r="X290" s="8"/>
      <c r="Y290" s="8"/>
      <c r="Z290" s="9"/>
    </row>
    <row r="291" spans="6:26">
      <c r="F291" s="33">
        <f t="shared" si="59"/>
        <v>1070</v>
      </c>
      <c r="G291" s="36">
        <f t="shared" si="65"/>
        <v>1070000</v>
      </c>
      <c r="H291" s="32"/>
      <c r="I291" s="87">
        <f t="shared" si="60"/>
        <v>17085.161639156504</v>
      </c>
      <c r="J291" s="39">
        <f t="shared" si="61"/>
        <v>-75.597636167357678</v>
      </c>
      <c r="K291" s="27">
        <f t="shared" si="53"/>
        <v>93.42532101331031</v>
      </c>
      <c r="L291" s="27" t="s">
        <v>21</v>
      </c>
      <c r="M291" s="38">
        <f t="shared" si="54"/>
        <v>176.56833566957073</v>
      </c>
      <c r="N291" s="39">
        <f t="shared" si="55"/>
        <v>113.42532101331031</v>
      </c>
      <c r="O291" s="25" t="s">
        <v>21</v>
      </c>
      <c r="P291" s="27">
        <f t="shared" si="56"/>
        <v>111.69750396487166</v>
      </c>
      <c r="Q291" s="25">
        <f t="shared" si="62"/>
        <v>159.19056454122844</v>
      </c>
      <c r="R291" s="38">
        <f t="shared" si="63"/>
        <v>44.560263687581866</v>
      </c>
      <c r="S291" s="52"/>
      <c r="T291" s="92">
        <f t="shared" si="64"/>
        <v>20.729871833235062</v>
      </c>
      <c r="U291" s="58">
        <f t="shared" si="57"/>
        <v>25086.077991154692</v>
      </c>
      <c r="V291" s="98">
        <f t="shared" si="58"/>
        <v>2709.6061100118322</v>
      </c>
      <c r="W291" s="25"/>
      <c r="X291" s="8"/>
      <c r="Y291" s="8"/>
      <c r="Z291" s="9"/>
    </row>
    <row r="292" spans="6:26">
      <c r="F292" s="33">
        <f t="shared" si="59"/>
        <v>1072</v>
      </c>
      <c r="G292" s="36">
        <f t="shared" si="65"/>
        <v>1072000</v>
      </c>
      <c r="H292" s="32"/>
      <c r="I292" s="87">
        <f t="shared" si="60"/>
        <v>17149.091093660951</v>
      </c>
      <c r="J292" s="39">
        <f t="shared" si="61"/>
        <v>-70.183643534814564</v>
      </c>
      <c r="K292" s="27">
        <f t="shared" si="53"/>
        <v>105.11654497726779</v>
      </c>
      <c r="L292" s="27" t="s">
        <v>21</v>
      </c>
      <c r="M292" s="38">
        <f t="shared" si="54"/>
        <v>184.43655305739662</v>
      </c>
      <c r="N292" s="39">
        <f t="shared" si="55"/>
        <v>125.11654497726779</v>
      </c>
      <c r="O292" s="25" t="s">
        <v>21</v>
      </c>
      <c r="P292" s="27">
        <f t="shared" si="56"/>
        <v>124.20642239512449</v>
      </c>
      <c r="Q292" s="25">
        <f t="shared" si="62"/>
        <v>176.29913553742898</v>
      </c>
      <c r="R292" s="38">
        <f t="shared" si="63"/>
        <v>44.790849789220971</v>
      </c>
      <c r="S292" s="52"/>
      <c r="T292" s="92">
        <f t="shared" si="64"/>
        <v>18.718185939711528</v>
      </c>
      <c r="U292" s="58">
        <f t="shared" si="57"/>
        <v>22693.992965341105</v>
      </c>
      <c r="V292" s="98">
        <f t="shared" si="58"/>
        <v>2451.2313969977963</v>
      </c>
      <c r="W292" s="25"/>
      <c r="X292" s="8"/>
      <c r="Y292" s="8"/>
      <c r="Z292" s="9"/>
    </row>
    <row r="293" spans="6:26">
      <c r="F293" s="33">
        <f t="shared" si="59"/>
        <v>1074</v>
      </c>
      <c r="G293" s="36">
        <f t="shared" si="65"/>
        <v>1074000</v>
      </c>
      <c r="H293" s="32"/>
      <c r="I293" s="87">
        <f t="shared" si="60"/>
        <v>17213.139930900241</v>
      </c>
      <c r="J293" s="39">
        <f t="shared" si="61"/>
        <v>-64.779986301912913</v>
      </c>
      <c r="K293" s="27">
        <f t="shared" si="53"/>
        <v>118.78408303349508</v>
      </c>
      <c r="L293" s="27" t="s">
        <v>21</v>
      </c>
      <c r="M293" s="38">
        <f t="shared" si="54"/>
        <v>192.37078179487742</v>
      </c>
      <c r="N293" s="39">
        <f t="shared" si="55"/>
        <v>138.78408303349508</v>
      </c>
      <c r="O293" s="25" t="s">
        <v>21</v>
      </c>
      <c r="P293" s="27">
        <f t="shared" si="56"/>
        <v>136.77249275480176</v>
      </c>
      <c r="Q293" s="25">
        <f t="shared" si="62"/>
        <v>194.85311513499175</v>
      </c>
      <c r="R293" s="38">
        <f t="shared" si="63"/>
        <v>44.581742567983831</v>
      </c>
      <c r="S293" s="52"/>
      <c r="T293" s="92">
        <f t="shared" si="64"/>
        <v>16.935833936828786</v>
      </c>
      <c r="U293" s="58">
        <f t="shared" si="57"/>
        <v>20571.371225192346</v>
      </c>
      <c r="V293" s="98">
        <f t="shared" si="58"/>
        <v>2221.9620453526736</v>
      </c>
      <c r="W293" s="25"/>
      <c r="X293" s="8"/>
      <c r="Y293" s="8"/>
      <c r="Z293" s="9"/>
    </row>
    <row r="294" spans="6:26">
      <c r="F294" s="33">
        <f t="shared" si="59"/>
        <v>1076</v>
      </c>
      <c r="G294" s="36">
        <f t="shared" si="65"/>
        <v>1076000</v>
      </c>
      <c r="H294" s="32"/>
      <c r="I294" s="87">
        <f t="shared" si="60"/>
        <v>17277.30815087436</v>
      </c>
      <c r="J294" s="39">
        <f t="shared" si="61"/>
        <v>-59.386606836311557</v>
      </c>
      <c r="K294" s="27">
        <f t="shared" si="53"/>
        <v>134.80075197314125</v>
      </c>
      <c r="L294" s="27" t="s">
        <v>21</v>
      </c>
      <c r="M294" s="38">
        <f t="shared" si="54"/>
        <v>200.13398146670221</v>
      </c>
      <c r="N294" s="39">
        <f t="shared" si="55"/>
        <v>154.80075197314125</v>
      </c>
      <c r="O294" s="25" t="s">
        <v>21</v>
      </c>
      <c r="P294" s="27">
        <f t="shared" si="56"/>
        <v>149.1587240305646</v>
      </c>
      <c r="Q294" s="25">
        <f t="shared" si="62"/>
        <v>214.96882975416722</v>
      </c>
      <c r="R294" s="38">
        <f t="shared" si="63"/>
        <v>43.936610645809672</v>
      </c>
      <c r="S294" s="52"/>
      <c r="T294" s="92">
        <f t="shared" si="64"/>
        <v>15.351062773955622</v>
      </c>
      <c r="U294" s="58">
        <f t="shared" si="57"/>
        <v>18681.127838693745</v>
      </c>
      <c r="V294" s="98">
        <f t="shared" si="58"/>
        <v>2017.7924246063774</v>
      </c>
      <c r="W294" s="25"/>
      <c r="X294" s="8"/>
      <c r="Y294" s="8"/>
      <c r="Z294" s="9"/>
    </row>
    <row r="295" spans="6:26">
      <c r="F295" s="33">
        <f t="shared" si="59"/>
        <v>1078</v>
      </c>
      <c r="G295" s="36">
        <f t="shared" si="65"/>
        <v>1078000</v>
      </c>
      <c r="H295" s="32"/>
      <c r="I295" s="87">
        <f t="shared" si="60"/>
        <v>17341.595753583322</v>
      </c>
      <c r="J295" s="39">
        <f t="shared" si="61"/>
        <v>-54.003447933368989</v>
      </c>
      <c r="K295" s="27">
        <f t="shared" si="53"/>
        <v>153.58871466845815</v>
      </c>
      <c r="L295" s="27" t="s">
        <v>21</v>
      </c>
      <c r="M295" s="38">
        <f t="shared" si="54"/>
        <v>207.3580038937786</v>
      </c>
      <c r="N295" s="39">
        <f t="shared" si="55"/>
        <v>173.58871466845815</v>
      </c>
      <c r="O295" s="25" t="s">
        <v>21</v>
      </c>
      <c r="P295" s="27">
        <f t="shared" si="56"/>
        <v>160.99701707867234</v>
      </c>
      <c r="Q295" s="25">
        <f t="shared" si="62"/>
        <v>236.75531962023092</v>
      </c>
      <c r="R295" s="38">
        <f t="shared" si="63"/>
        <v>42.844765171886735</v>
      </c>
      <c r="S295" s="52"/>
      <c r="T295" s="92">
        <f t="shared" si="64"/>
        <v>13.938440772073839</v>
      </c>
      <c r="U295" s="58">
        <f t="shared" si="57"/>
        <v>16993.597527483485</v>
      </c>
      <c r="V295" s="98">
        <f t="shared" si="58"/>
        <v>1835.5183184787575</v>
      </c>
      <c r="W295" s="25"/>
      <c r="X295" s="8"/>
      <c r="Y295" s="8"/>
      <c r="Z295" s="9"/>
    </row>
    <row r="296" spans="6:26">
      <c r="F296" s="33">
        <f t="shared" si="59"/>
        <v>1080</v>
      </c>
      <c r="G296" s="36">
        <f t="shared" si="65"/>
        <v>1080000</v>
      </c>
      <c r="H296" s="32"/>
      <c r="I296" s="87">
        <f t="shared" si="60"/>
        <v>17406.002739027113</v>
      </c>
      <c r="J296" s="39">
        <f t="shared" si="61"/>
        <v>-48.630452812182284</v>
      </c>
      <c r="K296" s="27">
        <f t="shared" si="53"/>
        <v>175.59999807588179</v>
      </c>
      <c r="L296" s="27" t="s">
        <v>21</v>
      </c>
      <c r="M296" s="38">
        <f t="shared" si="54"/>
        <v>213.48768550621173</v>
      </c>
      <c r="N296" s="39">
        <f t="shared" si="55"/>
        <v>195.59999807588179</v>
      </c>
      <c r="O296" s="25" t="s">
        <v>21</v>
      </c>
      <c r="P296" s="27">
        <f t="shared" si="56"/>
        <v>171.73225700135731</v>
      </c>
      <c r="Q296" s="25">
        <f t="shared" si="62"/>
        <v>260.29085143751252</v>
      </c>
      <c r="R296" s="38">
        <f t="shared" si="63"/>
        <v>41.282381482433273</v>
      </c>
      <c r="S296" s="52"/>
      <c r="T296" s="92">
        <f t="shared" si="64"/>
        <v>12.678125188707311</v>
      </c>
      <c r="U296" s="58">
        <f t="shared" si="57"/>
        <v>15485.711526167532</v>
      </c>
      <c r="V296" s="98">
        <f t="shared" si="58"/>
        <v>1672.6480155239606</v>
      </c>
      <c r="W296" s="25"/>
      <c r="X296" s="8"/>
      <c r="Y296" s="8"/>
      <c r="Z296" s="9"/>
    </row>
    <row r="297" spans="6:26">
      <c r="F297" s="33">
        <f t="shared" si="59"/>
        <v>1082</v>
      </c>
      <c r="G297" s="36">
        <f t="shared" si="65"/>
        <v>1082000</v>
      </c>
      <c r="H297" s="32"/>
      <c r="I297" s="87">
        <f t="shared" si="60"/>
        <v>17470.529107205744</v>
      </c>
      <c r="J297" s="39">
        <f t="shared" si="61"/>
        <v>-43.267565111668546</v>
      </c>
      <c r="K297" s="27">
        <f t="shared" si="53"/>
        <v>201.26861229309088</v>
      </c>
      <c r="L297" s="27" t="s">
        <v>21</v>
      </c>
      <c r="M297" s="38">
        <f t="shared" si="54"/>
        <v>217.71006968316203</v>
      </c>
      <c r="N297" s="39">
        <f t="shared" si="55"/>
        <v>221.26861229309088</v>
      </c>
      <c r="O297" s="25" t="s">
        <v>21</v>
      </c>
      <c r="P297" s="27">
        <f t="shared" si="56"/>
        <v>180.55153549003899</v>
      </c>
      <c r="Q297" s="25">
        <f t="shared" si="62"/>
        <v>285.58476106739482</v>
      </c>
      <c r="R297" s="38">
        <f t="shared" si="63"/>
        <v>39.213877438530218</v>
      </c>
      <c r="S297" s="52"/>
      <c r="T297" s="92">
        <f t="shared" si="64"/>
        <v>11.555238408611155</v>
      </c>
      <c r="U297" s="58">
        <f t="shared" si="57"/>
        <v>14140.297428033266</v>
      </c>
      <c r="V297" s="98">
        <f t="shared" si="58"/>
        <v>1527.32668382412</v>
      </c>
      <c r="W297" s="25"/>
      <c r="X297" s="8"/>
      <c r="Y297" s="8"/>
      <c r="Z297" s="9"/>
    </row>
    <row r="298" spans="6:26">
      <c r="F298" s="33">
        <f t="shared" si="59"/>
        <v>1084</v>
      </c>
      <c r="G298" s="36">
        <f t="shared" si="65"/>
        <v>1084000</v>
      </c>
      <c r="H298" s="32"/>
      <c r="I298" s="87">
        <f t="shared" si="60"/>
        <v>17535.174858119208</v>
      </c>
      <c r="J298" s="39">
        <f t="shared" si="61"/>
        <v>-37.914728886695457</v>
      </c>
      <c r="K298" s="27">
        <f t="shared" si="53"/>
        <v>230.91385568675426</v>
      </c>
      <c r="L298" s="27" t="s">
        <v>21</v>
      </c>
      <c r="M298" s="38">
        <f t="shared" si="54"/>
        <v>218.87590586362018</v>
      </c>
      <c r="N298" s="39">
        <f t="shared" si="55"/>
        <v>250.91385568675426</v>
      </c>
      <c r="O298" s="25" t="s">
        <v>21</v>
      </c>
      <c r="P298" s="27">
        <f t="shared" si="56"/>
        <v>186.30564993942016</v>
      </c>
      <c r="Q298" s="25">
        <f t="shared" si="62"/>
        <v>312.51809255616405</v>
      </c>
      <c r="R298" s="38">
        <f t="shared" si="63"/>
        <v>36.594197284495067</v>
      </c>
      <c r="S298" s="52"/>
      <c r="T298" s="92">
        <f t="shared" si="64"/>
        <v>10.559388651736834</v>
      </c>
      <c r="U298" s="58">
        <f t="shared" si="57"/>
        <v>12945.547739206915</v>
      </c>
      <c r="V298" s="98">
        <f t="shared" si="58"/>
        <v>1398.2789682776688</v>
      </c>
      <c r="W298" s="25"/>
      <c r="X298" s="8"/>
      <c r="Y298" s="8"/>
      <c r="Z298" s="9"/>
    </row>
    <row r="299" spans="6:26">
      <c r="F299" s="33">
        <f t="shared" si="59"/>
        <v>1086</v>
      </c>
      <c r="G299" s="36">
        <f t="shared" si="65"/>
        <v>1086000</v>
      </c>
      <c r="H299" s="32"/>
      <c r="I299" s="87">
        <f t="shared" si="60"/>
        <v>17599.939991767511</v>
      </c>
      <c r="J299" s="39">
        <f t="shared" si="61"/>
        <v>-32.571888604249125</v>
      </c>
      <c r="K299" s="27">
        <f t="shared" si="53"/>
        <v>264.56845841702108</v>
      </c>
      <c r="L299" s="27" t="s">
        <v>21</v>
      </c>
      <c r="M299" s="38">
        <f t="shared" si="54"/>
        <v>215.43735889392818</v>
      </c>
      <c r="N299" s="39">
        <f t="shared" si="55"/>
        <v>284.56845841702108</v>
      </c>
      <c r="O299" s="25" t="s">
        <v>21</v>
      </c>
      <c r="P299" s="27">
        <f t="shared" si="56"/>
        <v>187.44681279828933</v>
      </c>
      <c r="Q299" s="25">
        <f t="shared" si="62"/>
        <v>340.75726720655098</v>
      </c>
      <c r="R299" s="38">
        <f t="shared" si="63"/>
        <v>33.37311662686276</v>
      </c>
      <c r="S299" s="52"/>
      <c r="T299" s="92">
        <f t="shared" si="64"/>
        <v>9.6843129041755578</v>
      </c>
      <c r="U299" s="58">
        <f t="shared" si="57"/>
        <v>11894.632046804711</v>
      </c>
      <c r="V299" s="98">
        <f t="shared" si="58"/>
        <v>1284.7670999718946</v>
      </c>
      <c r="W299" s="25"/>
      <c r="X299" s="8"/>
      <c r="Y299" s="8"/>
      <c r="Z299" s="9"/>
    </row>
    <row r="300" spans="6:26">
      <c r="F300" s="33">
        <f t="shared" si="59"/>
        <v>1088</v>
      </c>
      <c r="G300" s="36">
        <f t="shared" si="65"/>
        <v>1088000</v>
      </c>
      <c r="H300" s="32"/>
      <c r="I300" s="87">
        <f t="shared" si="60"/>
        <v>17664.824508150643</v>
      </c>
      <c r="J300" s="39">
        <f t="shared" si="61"/>
        <v>-27.238989139646037</v>
      </c>
      <c r="K300" s="27">
        <f t="shared" si="53"/>
        <v>301.70977181356147</v>
      </c>
      <c r="L300" s="27" t="s">
        <v>21</v>
      </c>
      <c r="M300" s="38">
        <f t="shared" si="54"/>
        <v>205.45672994386712</v>
      </c>
      <c r="N300" s="39">
        <f t="shared" si="55"/>
        <v>321.70977181356147</v>
      </c>
      <c r="O300" s="25" t="s">
        <v>21</v>
      </c>
      <c r="P300" s="27">
        <f t="shared" si="56"/>
        <v>182.03737248885523</v>
      </c>
      <c r="Q300" s="25">
        <f t="shared" si="62"/>
        <v>369.64142390021715</v>
      </c>
      <c r="R300" s="38">
        <f t="shared" si="63"/>
        <v>29.503067966540943</v>
      </c>
      <c r="S300" s="52"/>
      <c r="T300" s="92">
        <f t="shared" si="64"/>
        <v>8.9275708473918733</v>
      </c>
      <c r="U300" s="58">
        <f t="shared" si="57"/>
        <v>10985.367094402594</v>
      </c>
      <c r="V300" s="98">
        <f t="shared" si="58"/>
        <v>1186.5552602607568</v>
      </c>
      <c r="W300" s="25"/>
      <c r="X300" s="8"/>
      <c r="Y300" s="8"/>
      <c r="Z300" s="9"/>
    </row>
    <row r="301" spans="6:26">
      <c r="F301" s="33">
        <f t="shared" si="59"/>
        <v>1090</v>
      </c>
      <c r="G301" s="36">
        <f t="shared" si="65"/>
        <v>1090000</v>
      </c>
      <c r="H301" s="32"/>
      <c r="I301" s="87">
        <f t="shared" si="60"/>
        <v>17729.828407268618</v>
      </c>
      <c r="J301" s="39">
        <f t="shared" si="61"/>
        <v>-21.915975772788443</v>
      </c>
      <c r="K301" s="27">
        <f t="shared" si="53"/>
        <v>340.90743125358705</v>
      </c>
      <c r="L301" s="27" t="s">
        <v>21</v>
      </c>
      <c r="M301" s="38">
        <f t="shared" si="54"/>
        <v>186.78297510292887</v>
      </c>
      <c r="N301" s="39">
        <f t="shared" si="55"/>
        <v>360.90743125358705</v>
      </c>
      <c r="O301" s="25" t="s">
        <v>21</v>
      </c>
      <c r="P301" s="27">
        <f t="shared" si="56"/>
        <v>167.92633200623231</v>
      </c>
      <c r="Q301" s="25">
        <f t="shared" si="62"/>
        <v>398.06208927142262</v>
      </c>
      <c r="R301" s="38">
        <f t="shared" si="63"/>
        <v>24.952050489753013</v>
      </c>
      <c r="S301" s="52"/>
      <c r="T301" s="92">
        <f t="shared" si="64"/>
        <v>8.2901639943658694</v>
      </c>
      <c r="U301" s="58">
        <f t="shared" si="57"/>
        <v>10219.790501608439</v>
      </c>
      <c r="V301" s="98">
        <f t="shared" si="58"/>
        <v>1103.8635372162651</v>
      </c>
      <c r="W301" s="25"/>
      <c r="X301" s="8"/>
      <c r="Y301" s="8"/>
      <c r="Z301" s="9"/>
    </row>
    <row r="302" spans="6:26">
      <c r="F302" s="33">
        <f t="shared" si="59"/>
        <v>1092</v>
      </c>
      <c r="G302" s="36">
        <f t="shared" si="65"/>
        <v>1092000</v>
      </c>
      <c r="H302" s="32"/>
      <c r="I302" s="87">
        <f t="shared" si="60"/>
        <v>17794.951689121423</v>
      </c>
      <c r="J302" s="39">
        <f t="shared" si="61"/>
        <v>-16.602794184457707</v>
      </c>
      <c r="K302" s="27">
        <f t="shared" si="53"/>
        <v>379.49351668608557</v>
      </c>
      <c r="L302" s="27" t="s">
        <v>21</v>
      </c>
      <c r="M302" s="38">
        <f t="shared" si="54"/>
        <v>157.51631879687861</v>
      </c>
      <c r="N302" s="39">
        <f t="shared" si="55"/>
        <v>399.49351668608557</v>
      </c>
      <c r="O302" s="25" t="s">
        <v>21</v>
      </c>
      <c r="P302" s="27">
        <f t="shared" si="56"/>
        <v>143.21396233817541</v>
      </c>
      <c r="Q302" s="25">
        <f t="shared" si="62"/>
        <v>424.3881582735504</v>
      </c>
      <c r="R302" s="38">
        <f t="shared" si="63"/>
        <v>19.722189490554037</v>
      </c>
      <c r="S302" s="52"/>
      <c r="T302" s="92">
        <f t="shared" si="64"/>
        <v>7.7759002829501647</v>
      </c>
      <c r="U302" s="58">
        <f t="shared" si="57"/>
        <v>9603.4149485019461</v>
      </c>
      <c r="V302" s="98">
        <f t="shared" si="58"/>
        <v>1037.2873683409166</v>
      </c>
      <c r="W302" s="25"/>
      <c r="X302" s="8"/>
      <c r="Y302" s="8"/>
      <c r="Z302" s="9"/>
    </row>
    <row r="303" spans="6:26">
      <c r="F303" s="33">
        <f t="shared" si="59"/>
        <v>1094</v>
      </c>
      <c r="G303" s="36">
        <f t="shared" si="65"/>
        <v>1094000</v>
      </c>
      <c r="H303" s="32"/>
      <c r="I303" s="87">
        <f t="shared" si="60"/>
        <v>17860.194353709066</v>
      </c>
      <c r="J303" s="39">
        <f t="shared" si="61"/>
        <v>-11.299390452650869</v>
      </c>
      <c r="K303" s="27">
        <f t="shared" si="53"/>
        <v>413.50790383954211</v>
      </c>
      <c r="L303" s="27" t="s">
        <v>21</v>
      </c>
      <c r="M303" s="38">
        <f t="shared" si="54"/>
        <v>116.8096815185049</v>
      </c>
      <c r="N303" s="39">
        <f t="shared" si="55"/>
        <v>433.50790383954211</v>
      </c>
      <c r="O303" s="25" t="s">
        <v>21</v>
      </c>
      <c r="P303" s="27">
        <f t="shared" si="56"/>
        <v>107.05323019897492</v>
      </c>
      <c r="Q303" s="25">
        <f t="shared" si="62"/>
        <v>446.53051047760266</v>
      </c>
      <c r="R303" s="38">
        <f t="shared" si="63"/>
        <v>13.871460543735969</v>
      </c>
      <c r="S303" s="52"/>
      <c r="T303" s="92">
        <f t="shared" si="64"/>
        <v>7.3903124704073795</v>
      </c>
      <c r="U303" s="58">
        <f t="shared" si="57"/>
        <v>9143.9216614989928</v>
      </c>
      <c r="V303" s="98">
        <f t="shared" si="58"/>
        <v>987.6564209121625</v>
      </c>
      <c r="W303" s="25"/>
      <c r="X303" s="8"/>
      <c r="Y303" s="8"/>
      <c r="Z303" s="9"/>
    </row>
    <row r="304" spans="6:26">
      <c r="F304" s="33">
        <f t="shared" si="59"/>
        <v>1096</v>
      </c>
      <c r="G304" s="36">
        <f t="shared" si="65"/>
        <v>1096000</v>
      </c>
      <c r="H304" s="32"/>
      <c r="I304" s="87">
        <f t="shared" si="60"/>
        <v>17925.556401031543</v>
      </c>
      <c r="J304" s="39">
        <f t="shared" si="61"/>
        <v>-6.0057110489563001</v>
      </c>
      <c r="K304" s="27">
        <f t="shared" si="53"/>
        <v>438.25929505103073</v>
      </c>
      <c r="L304" s="27" t="s">
        <v>21</v>
      </c>
      <c r="M304" s="38">
        <f t="shared" si="54"/>
        <v>65.801467264894356</v>
      </c>
      <c r="N304" s="39">
        <f t="shared" si="55"/>
        <v>458.25929505103073</v>
      </c>
      <c r="O304" s="25" t="s">
        <v>21</v>
      </c>
      <c r="P304" s="27">
        <f t="shared" si="56"/>
        <v>60.582585469834839</v>
      </c>
      <c r="Q304" s="25">
        <f t="shared" si="62"/>
        <v>462.2465047600441</v>
      </c>
      <c r="R304" s="38">
        <f t="shared" si="63"/>
        <v>7.5309197797340532</v>
      </c>
      <c r="S304" s="52"/>
      <c r="T304" s="92">
        <f t="shared" si="64"/>
        <v>7.13904803177053</v>
      </c>
      <c r="U304" s="58">
        <f t="shared" si="57"/>
        <v>8849.1841242687115</v>
      </c>
      <c r="V304" s="98">
        <f t="shared" si="58"/>
        <v>955.82112836421584</v>
      </c>
      <c r="W304" s="25"/>
      <c r="X304" s="8"/>
      <c r="Y304" s="8"/>
      <c r="Z304" s="9"/>
    </row>
    <row r="305" spans="4:26" s="48" customFormat="1">
      <c r="D305" s="59"/>
      <c r="F305" s="49">
        <f t="shared" si="59"/>
        <v>1098</v>
      </c>
      <c r="G305" s="66">
        <f t="shared" si="65"/>
        <v>1098000</v>
      </c>
      <c r="H305" s="66"/>
      <c r="I305" s="87">
        <f t="shared" si="60"/>
        <v>17991.037831088859</v>
      </c>
      <c r="J305" s="39">
        <f t="shared" si="61"/>
        <v>-0.72170283496939192</v>
      </c>
      <c r="K305" s="27">
        <f t="shared" si="53"/>
        <v>449.6295758993071</v>
      </c>
      <c r="L305" s="27" t="s">
        <v>21</v>
      </c>
      <c r="M305" s="38">
        <f t="shared" si="54"/>
        <v>8.1124734903153826</v>
      </c>
      <c r="N305" s="39">
        <f t="shared" si="55"/>
        <v>469.6295758993071</v>
      </c>
      <c r="O305" s="25" t="s">
        <v>21</v>
      </c>
      <c r="P305" s="27">
        <f t="shared" si="56"/>
        <v>7.4228711548300907</v>
      </c>
      <c r="Q305" s="25">
        <f t="shared" si="62"/>
        <v>469.68823444444962</v>
      </c>
      <c r="R305" s="38">
        <f t="shared" si="63"/>
        <v>0.905530229827748</v>
      </c>
      <c r="S305" s="83"/>
      <c r="T305" s="93">
        <f t="shared" si="64"/>
        <v>7.0259371174227132</v>
      </c>
      <c r="U305" s="58">
        <f t="shared" si="57"/>
        <v>8724.8701479893734</v>
      </c>
      <c r="V305" s="98">
        <f t="shared" si="58"/>
        <v>942.39368427330908</v>
      </c>
      <c r="W305" s="65"/>
      <c r="X305" s="60"/>
      <c r="Y305" s="60"/>
      <c r="Z305" s="61"/>
    </row>
    <row r="306" spans="4:26">
      <c r="F306" s="33">
        <f t="shared" si="59"/>
        <v>1100</v>
      </c>
      <c r="G306" s="36">
        <f t="shared" si="65"/>
        <v>1100000</v>
      </c>
      <c r="H306" s="32"/>
      <c r="I306" s="87">
        <f t="shared" si="60"/>
        <v>18056.638643881008</v>
      </c>
      <c r="J306" s="39">
        <f t="shared" si="61"/>
        <v>4.552686941254251</v>
      </c>
      <c r="K306" s="27">
        <f t="shared" si="53"/>
        <v>445.64295177450731</v>
      </c>
      <c r="L306" s="27" t="s">
        <v>21</v>
      </c>
      <c r="M306" s="38">
        <f t="shared" si="54"/>
        <v>-50.721821175144932</v>
      </c>
      <c r="N306" s="39">
        <f t="shared" si="55"/>
        <v>465.64295177450731</v>
      </c>
      <c r="O306" s="25" t="s">
        <v>21</v>
      </c>
      <c r="P306" s="27">
        <f t="shared" si="56"/>
        <v>-46.890388897415278</v>
      </c>
      <c r="Q306" s="25">
        <f t="shared" si="62"/>
        <v>467.99793494013085</v>
      </c>
      <c r="R306" s="38">
        <f t="shared" si="63"/>
        <v>-5.7503178240120896</v>
      </c>
      <c r="S306" s="52"/>
      <c r="T306" s="92">
        <f t="shared" si="64"/>
        <v>7.0513131653500913</v>
      </c>
      <c r="U306" s="58">
        <f t="shared" si="57"/>
        <v>8772.3320408162363</v>
      </c>
      <c r="V306" s="98">
        <f t="shared" si="58"/>
        <v>947.52015461441772</v>
      </c>
      <c r="W306" s="25"/>
      <c r="X306" s="8"/>
      <c r="Y306" s="8"/>
      <c r="Z306" s="9"/>
    </row>
    <row r="307" spans="4:26">
      <c r="F307" s="33">
        <f t="shared" si="59"/>
        <v>1102</v>
      </c>
      <c r="G307" s="36">
        <f t="shared" si="65"/>
        <v>1102000</v>
      </c>
      <c r="H307" s="32"/>
      <c r="I307" s="87">
        <f t="shared" si="60"/>
        <v>18122.358839407996</v>
      </c>
      <c r="J307" s="39">
        <f t="shared" si="61"/>
        <v>9.8175106487035464</v>
      </c>
      <c r="K307" s="27">
        <f t="shared" si="53"/>
        <v>427.31749455378298</v>
      </c>
      <c r="L307" s="27" t="s">
        <v>21</v>
      </c>
      <c r="M307" s="38">
        <f t="shared" si="54"/>
        <v>-104.8798513289771</v>
      </c>
      <c r="N307" s="39">
        <f t="shared" si="55"/>
        <v>447.31749455378298</v>
      </c>
      <c r="O307" s="25" t="s">
        <v>21</v>
      </c>
      <c r="P307" s="27">
        <f t="shared" si="56"/>
        <v>-96.535584394122452</v>
      </c>
      <c r="Q307" s="25">
        <f t="shared" si="62"/>
        <v>457.61562472034149</v>
      </c>
      <c r="R307" s="38">
        <f t="shared" si="63"/>
        <v>-12.178231359524142</v>
      </c>
      <c r="S307" s="52"/>
      <c r="T307" s="92">
        <f t="shared" si="64"/>
        <v>7.2112922324640891</v>
      </c>
      <c r="U307" s="58">
        <f t="shared" si="57"/>
        <v>8987.6688681020223</v>
      </c>
      <c r="V307" s="98">
        <f t="shared" si="58"/>
        <v>970.77919028870156</v>
      </c>
      <c r="W307" s="25"/>
      <c r="X307" s="8"/>
      <c r="Y307" s="8"/>
      <c r="Z307" s="9"/>
    </row>
    <row r="308" spans="4:26">
      <c r="F308" s="33">
        <f t="shared" si="59"/>
        <v>1104</v>
      </c>
      <c r="G308" s="36">
        <f t="shared" si="65"/>
        <v>1104000</v>
      </c>
      <c r="H308" s="32"/>
      <c r="I308" s="87">
        <f t="shared" si="60"/>
        <v>18188.198417669813</v>
      </c>
      <c r="J308" s="39">
        <f t="shared" si="61"/>
        <v>15.072820276883704</v>
      </c>
      <c r="K308" s="27">
        <f t="shared" si="53"/>
        <v>398.16766297112059</v>
      </c>
      <c r="L308" s="27" t="s">
        <v>21</v>
      </c>
      <c r="M308" s="38">
        <f t="shared" si="54"/>
        <v>-150.03774060076256</v>
      </c>
      <c r="N308" s="39">
        <f t="shared" si="55"/>
        <v>418.16766297112059</v>
      </c>
      <c r="O308" s="25" t="s">
        <v>21</v>
      </c>
      <c r="P308" s="27">
        <f t="shared" si="56"/>
        <v>-137.18879439989337</v>
      </c>
      <c r="Q308" s="25">
        <f t="shared" si="62"/>
        <v>440.09653448263475</v>
      </c>
      <c r="R308" s="38">
        <f t="shared" si="63"/>
        <v>-18.163176985039769</v>
      </c>
      <c r="S308" s="52"/>
      <c r="T308" s="92">
        <f t="shared" si="64"/>
        <v>7.4983548867963439</v>
      </c>
      <c r="U308" s="58">
        <f t="shared" si="57"/>
        <v>9362.4053023839042</v>
      </c>
      <c r="V308" s="98">
        <f t="shared" si="58"/>
        <v>1011.255351302482</v>
      </c>
      <c r="W308" s="25"/>
      <c r="X308" s="8"/>
      <c r="Y308" s="8"/>
      <c r="Z308" s="9"/>
    </row>
    <row r="309" spans="4:26">
      <c r="F309" s="33">
        <f t="shared" si="59"/>
        <v>1106</v>
      </c>
      <c r="G309" s="36">
        <f t="shared" si="65"/>
        <v>1106000</v>
      </c>
      <c r="H309" s="32"/>
      <c r="I309" s="87">
        <f t="shared" si="60"/>
        <v>18254.15737866647</v>
      </c>
      <c r="J309" s="39">
        <f t="shared" si="61"/>
        <v>20.318667439243882</v>
      </c>
      <c r="K309" s="27">
        <f t="shared" si="53"/>
        <v>362.75277901049083</v>
      </c>
      <c r="L309" s="27" t="s">
        <v>21</v>
      </c>
      <c r="M309" s="38">
        <f t="shared" si="54"/>
        <v>-184.26632698439229</v>
      </c>
      <c r="N309" s="39">
        <f t="shared" si="55"/>
        <v>382.75277901049083</v>
      </c>
      <c r="O309" s="25" t="s">
        <v>21</v>
      </c>
      <c r="P309" s="27">
        <f t="shared" si="56"/>
        <v>-166.92081266599098</v>
      </c>
      <c r="Q309" s="25">
        <f t="shared" si="62"/>
        <v>417.56705753846109</v>
      </c>
      <c r="R309" s="38">
        <f t="shared" si="63"/>
        <v>-23.562308410397097</v>
      </c>
      <c r="S309" s="52"/>
      <c r="T309" s="92">
        <f t="shared" si="64"/>
        <v>7.9029222742171061</v>
      </c>
      <c r="U309" s="58">
        <f t="shared" si="57"/>
        <v>9885.4219403208681</v>
      </c>
      <c r="V309" s="98">
        <f t="shared" si="58"/>
        <v>1067.747604826191</v>
      </c>
      <c r="W309" s="25"/>
      <c r="X309" s="8"/>
      <c r="Y309" s="8"/>
      <c r="Z309" s="9"/>
    </row>
    <row r="310" spans="4:26">
      <c r="F310" s="33">
        <f t="shared" si="59"/>
        <v>1108</v>
      </c>
      <c r="G310" s="36">
        <f t="shared" si="65"/>
        <v>1108000</v>
      </c>
      <c r="H310" s="32"/>
      <c r="I310" s="87">
        <f t="shared" si="60"/>
        <v>18320.23572239796</v>
      </c>
      <c r="J310" s="39">
        <f t="shared" si="61"/>
        <v>25.55510337657347</v>
      </c>
      <c r="K310" s="27">
        <f t="shared" si="53"/>
        <v>325.25026087943394</v>
      </c>
      <c r="L310" s="27" t="s">
        <v>21</v>
      </c>
      <c r="M310" s="38">
        <f t="shared" si="54"/>
        <v>-207.79510100078559</v>
      </c>
      <c r="N310" s="39">
        <f t="shared" si="55"/>
        <v>345.25026087943394</v>
      </c>
      <c r="O310" s="25" t="s">
        <v>21</v>
      </c>
      <c r="P310" s="27">
        <f t="shared" si="56"/>
        <v>-185.96108579014845</v>
      </c>
      <c r="Q310" s="25">
        <f t="shared" si="62"/>
        <v>392.14699803207486</v>
      </c>
      <c r="R310" s="38">
        <f t="shared" si="63"/>
        <v>-28.308101219013071</v>
      </c>
      <c r="S310" s="52"/>
      <c r="T310" s="92">
        <f t="shared" si="64"/>
        <v>8.4152116848031646</v>
      </c>
      <c r="U310" s="58">
        <f t="shared" si="57"/>
        <v>10545.257255679979</v>
      </c>
      <c r="V310" s="98">
        <f t="shared" si="58"/>
        <v>1139.0179645344335</v>
      </c>
      <c r="W310" s="25"/>
      <c r="X310" s="8"/>
      <c r="Y310" s="8"/>
      <c r="Z310" s="9"/>
    </row>
    <row r="311" spans="4:26">
      <c r="F311" s="33">
        <f t="shared" si="59"/>
        <v>1110</v>
      </c>
      <c r="G311" s="36">
        <f t="shared" si="65"/>
        <v>1110000</v>
      </c>
      <c r="H311" s="32"/>
      <c r="I311" s="87">
        <f t="shared" si="60"/>
        <v>18386.433448864289</v>
      </c>
      <c r="J311" s="39">
        <f t="shared" si="61"/>
        <v>30.782178960360397</v>
      </c>
      <c r="K311" s="27">
        <f t="shared" si="53"/>
        <v>288.69285829777539</v>
      </c>
      <c r="L311" s="27" t="s">
        <v>21</v>
      </c>
      <c r="M311" s="38">
        <f t="shared" si="54"/>
        <v>-222.1648807175022</v>
      </c>
      <c r="N311" s="39">
        <f t="shared" si="55"/>
        <v>308.69285829777539</v>
      </c>
      <c r="O311" s="25" t="s">
        <v>21</v>
      </c>
      <c r="P311" s="27">
        <f t="shared" si="56"/>
        <v>-195.85038823330137</v>
      </c>
      <c r="Q311" s="25">
        <f t="shared" si="62"/>
        <v>365.57988912847122</v>
      </c>
      <c r="R311" s="38">
        <f t="shared" si="63"/>
        <v>-32.393111450855315</v>
      </c>
      <c r="S311" s="52"/>
      <c r="T311" s="92">
        <f t="shared" si="64"/>
        <v>9.0267547480991812</v>
      </c>
      <c r="U311" s="58">
        <f t="shared" si="57"/>
        <v>11332.011206393116</v>
      </c>
      <c r="V311" s="98">
        <f t="shared" si="58"/>
        <v>1223.997103668097</v>
      </c>
      <c r="W311" s="25"/>
      <c r="X311" s="8"/>
      <c r="Y311" s="8"/>
      <c r="Z311" s="9"/>
    </row>
    <row r="312" spans="4:26">
      <c r="F312" s="33">
        <f t="shared" si="59"/>
        <v>1112</v>
      </c>
      <c r="G312" s="36">
        <f t="shared" si="65"/>
        <v>1112000</v>
      </c>
      <c r="H312" s="32"/>
      <c r="I312" s="87">
        <f t="shared" si="60"/>
        <v>18452.750558065451</v>
      </c>
      <c r="J312" s="39">
        <f t="shared" si="61"/>
        <v>35.999944696108059</v>
      </c>
      <c r="K312" s="27">
        <f t="shared" si="53"/>
        <v>254.87259571615536</v>
      </c>
      <c r="L312" s="27" t="s">
        <v>21</v>
      </c>
      <c r="M312" s="38">
        <f t="shared" si="54"/>
        <v>-229.38498375837753</v>
      </c>
      <c r="N312" s="39">
        <f t="shared" si="55"/>
        <v>274.87259571615539</v>
      </c>
      <c r="O312" s="25" t="s">
        <v>21</v>
      </c>
      <c r="P312" s="27">
        <f t="shared" si="56"/>
        <v>-198.59799432637942</v>
      </c>
      <c r="Q312" s="25">
        <f t="shared" si="62"/>
        <v>339.11075952584821</v>
      </c>
      <c r="R312" s="38">
        <f t="shared" si="63"/>
        <v>-35.84845964976644</v>
      </c>
      <c r="S312" s="52"/>
      <c r="T312" s="92">
        <f t="shared" si="64"/>
        <v>9.7313338114488879</v>
      </c>
      <c r="U312" s="58">
        <f t="shared" si="57"/>
        <v>12238.537728450852</v>
      </c>
      <c r="V312" s="98">
        <f t="shared" si="58"/>
        <v>1321.9131590961922</v>
      </c>
      <c r="W312" s="25"/>
      <c r="X312" s="8"/>
      <c r="Y312" s="8"/>
      <c r="Z312" s="9"/>
    </row>
    <row r="313" spans="4:26">
      <c r="F313" s="33">
        <f t="shared" si="59"/>
        <v>1114</v>
      </c>
      <c r="G313" s="36">
        <f t="shared" si="65"/>
        <v>1114000</v>
      </c>
      <c r="H313" s="32"/>
      <c r="I313" s="87">
        <f t="shared" si="60"/>
        <v>18519.187050001452</v>
      </c>
      <c r="J313" s="39">
        <f t="shared" si="61"/>
        <v>41.208450726625188</v>
      </c>
      <c r="K313" s="27">
        <f t="shared" si="53"/>
        <v>224.60183255750013</v>
      </c>
      <c r="L313" s="27" t="s">
        <v>21</v>
      </c>
      <c r="M313" s="38">
        <f t="shared" si="54"/>
        <v>-231.38733875138666</v>
      </c>
      <c r="N313" s="39">
        <f t="shared" si="55"/>
        <v>244.60183255750013</v>
      </c>
      <c r="O313" s="25" t="s">
        <v>21</v>
      </c>
      <c r="P313" s="27">
        <f t="shared" si="56"/>
        <v>-196.13578971535117</v>
      </c>
      <c r="Q313" s="25">
        <f t="shared" si="62"/>
        <v>313.52719897602469</v>
      </c>
      <c r="R313" s="38">
        <f t="shared" si="63"/>
        <v>-38.724640481365753</v>
      </c>
      <c r="S313" s="52"/>
      <c r="T313" s="92">
        <f t="shared" si="64"/>
        <v>10.525402615076946</v>
      </c>
      <c r="U313" s="58">
        <f t="shared" si="57"/>
        <v>13261.000201273075</v>
      </c>
      <c r="V313" s="98">
        <f t="shared" si="58"/>
        <v>1432.3517284330878</v>
      </c>
      <c r="W313" s="25"/>
      <c r="X313" s="8"/>
      <c r="Y313" s="8"/>
      <c r="Z313" s="9"/>
    </row>
    <row r="314" spans="4:26">
      <c r="F314" s="33">
        <f t="shared" si="59"/>
        <v>1116</v>
      </c>
      <c r="G314" s="36">
        <f t="shared" si="65"/>
        <v>1116000</v>
      </c>
      <c r="H314" s="32"/>
      <c r="I314" s="87">
        <f t="shared" si="60"/>
        <v>18585.742924672282</v>
      </c>
      <c r="J314" s="39">
        <f t="shared" si="61"/>
        <v>46.407746835273201</v>
      </c>
      <c r="K314" s="27">
        <f t="shared" si="53"/>
        <v>198.0536225010153</v>
      </c>
      <c r="L314" s="27" t="s">
        <v>21</v>
      </c>
      <c r="M314" s="38">
        <f t="shared" si="54"/>
        <v>-229.78055932089711</v>
      </c>
      <c r="N314" s="39">
        <f t="shared" si="55"/>
        <v>218.0536225010153</v>
      </c>
      <c r="O314" s="25" t="s">
        <v>21</v>
      </c>
      <c r="P314" s="27">
        <f t="shared" si="56"/>
        <v>-190.07234535069347</v>
      </c>
      <c r="Q314" s="25">
        <f t="shared" si="62"/>
        <v>289.26610370544381</v>
      </c>
      <c r="R314" s="38">
        <f t="shared" si="63"/>
        <v>-41.077916386465191</v>
      </c>
      <c r="S314" s="52"/>
      <c r="T314" s="92">
        <f t="shared" si="64"/>
        <v>11.40818076410484</v>
      </c>
      <c r="U314" s="58">
        <f t="shared" si="57"/>
        <v>14399.020899842093</v>
      </c>
      <c r="V314" s="98">
        <f t="shared" si="58"/>
        <v>1555.2720127138673</v>
      </c>
      <c r="W314" s="25"/>
      <c r="X314" s="8"/>
      <c r="Y314" s="8"/>
      <c r="Z314" s="9"/>
    </row>
    <row r="315" spans="4:26">
      <c r="F315" s="33">
        <f t="shared" si="59"/>
        <v>1118</v>
      </c>
      <c r="G315" s="36">
        <f t="shared" si="65"/>
        <v>1118000</v>
      </c>
      <c r="H315" s="32"/>
      <c r="I315" s="87">
        <f t="shared" si="60"/>
        <v>18652.418182077956</v>
      </c>
      <c r="J315" s="39">
        <f t="shared" si="61"/>
        <v>51.597882449181952</v>
      </c>
      <c r="K315" s="27">
        <f t="shared" si="53"/>
        <v>175.04386543578505</v>
      </c>
      <c r="L315" s="27" t="s">
        <v>21</v>
      </c>
      <c r="M315" s="38">
        <f t="shared" si="54"/>
        <v>-225.79731980515152</v>
      </c>
      <c r="N315" s="39">
        <f t="shared" si="55"/>
        <v>195.04386543578505</v>
      </c>
      <c r="O315" s="25" t="s">
        <v>21</v>
      </c>
      <c r="P315" s="27">
        <f t="shared" si="56"/>
        <v>-181.64029320211648</v>
      </c>
      <c r="Q315" s="25">
        <f t="shared" si="62"/>
        <v>266.52449335602057</v>
      </c>
      <c r="R315" s="38">
        <f t="shared" si="63"/>
        <v>-42.962101070829839</v>
      </c>
      <c r="S315" s="52"/>
      <c r="T315" s="92">
        <f t="shared" si="64"/>
        <v>12.381601249652862</v>
      </c>
      <c r="U315" s="58">
        <f t="shared" si="57"/>
        <v>15655.645920098512</v>
      </c>
      <c r="V315" s="98">
        <f t="shared" si="58"/>
        <v>1691.0030279040902</v>
      </c>
      <c r="W315" s="25"/>
      <c r="X315" s="8"/>
      <c r="Y315" s="8"/>
      <c r="Z315" s="9"/>
    </row>
    <row r="316" spans="4:26">
      <c r="F316" s="33">
        <f t="shared" si="59"/>
        <v>1120</v>
      </c>
      <c r="G316" s="36">
        <f t="shared" si="65"/>
        <v>1120000</v>
      </c>
      <c r="H316" s="32"/>
      <c r="I316" s="87">
        <f t="shared" si="60"/>
        <v>18719.212822218458</v>
      </c>
      <c r="J316" s="39">
        <f t="shared" si="61"/>
        <v>56.778906642430229</v>
      </c>
      <c r="K316" s="27">
        <f t="shared" si="53"/>
        <v>155.22236534006061</v>
      </c>
      <c r="L316" s="27" t="s">
        <v>21</v>
      </c>
      <c r="M316" s="38">
        <f t="shared" si="54"/>
        <v>-220.33390476151251</v>
      </c>
      <c r="N316" s="39">
        <f t="shared" si="55"/>
        <v>175.22236534006061</v>
      </c>
      <c r="O316" s="25" t="s">
        <v>21</v>
      </c>
      <c r="P316" s="27">
        <f t="shared" si="56"/>
        <v>-171.7358757610823</v>
      </c>
      <c r="Q316" s="25">
        <f t="shared" si="62"/>
        <v>245.34891142776968</v>
      </c>
      <c r="R316" s="38">
        <f t="shared" si="63"/>
        <v>-44.424269577205806</v>
      </c>
      <c r="S316" s="52"/>
      <c r="T316" s="92">
        <f t="shared" si="64"/>
        <v>13.450232898104847</v>
      </c>
      <c r="U316" s="58">
        <f t="shared" si="57"/>
        <v>17037.277633860802</v>
      </c>
      <c r="V316" s="98">
        <f t="shared" si="58"/>
        <v>1840.2363091972613</v>
      </c>
      <c r="W316" s="25"/>
      <c r="X316" s="8"/>
      <c r="Y316" s="8"/>
      <c r="Z316" s="9"/>
    </row>
    <row r="317" spans="4:26">
      <c r="F317" s="33">
        <f t="shared" si="59"/>
        <v>1122</v>
      </c>
      <c r="G317" s="36">
        <f t="shared" si="65"/>
        <v>1122000</v>
      </c>
      <c r="H317" s="32"/>
      <c r="I317" s="87">
        <f t="shared" si="60"/>
        <v>18786.126845093801</v>
      </c>
      <c r="J317" s="39">
        <f t="shared" si="61"/>
        <v>61.950868139192835</v>
      </c>
      <c r="K317" s="27">
        <f t="shared" si="53"/>
        <v>138.18637400589941</v>
      </c>
      <c r="L317" s="27" t="s">
        <v>21</v>
      </c>
      <c r="M317" s="38">
        <f t="shared" si="54"/>
        <v>-214.01914586681647</v>
      </c>
      <c r="N317" s="39">
        <f t="shared" si="55"/>
        <v>158.18637400589941</v>
      </c>
      <c r="O317" s="25" t="s">
        <v>21</v>
      </c>
      <c r="P317" s="27">
        <f t="shared" si="56"/>
        <v>-160.98788293846314</v>
      </c>
      <c r="Q317" s="25">
        <f t="shared" si="62"/>
        <v>225.69897512869349</v>
      </c>
      <c r="R317" s="38">
        <f t="shared" si="63"/>
        <v>-45.502893051905701</v>
      </c>
      <c r="S317" s="52"/>
      <c r="T317" s="92">
        <f t="shared" si="64"/>
        <v>14.621244948579589</v>
      </c>
      <c r="U317" s="58">
        <f t="shared" si="57"/>
        <v>18553.659549927637</v>
      </c>
      <c r="V317" s="98">
        <f t="shared" si="58"/>
        <v>2004.0242758269956</v>
      </c>
      <c r="W317" s="25"/>
      <c r="X317" s="8"/>
      <c r="Y317" s="8"/>
      <c r="Z317" s="9"/>
    </row>
    <row r="318" spans="4:26">
      <c r="F318" s="33">
        <f t="shared" si="59"/>
        <v>1124</v>
      </c>
      <c r="G318" s="36">
        <f t="shared" si="65"/>
        <v>1124000</v>
      </c>
      <c r="H318" s="32"/>
      <c r="I318" s="87">
        <f t="shared" si="60"/>
        <v>18853.160250703975</v>
      </c>
      <c r="J318" s="39">
        <f t="shared" si="61"/>
        <v>67.113815316853561</v>
      </c>
      <c r="K318" s="27">
        <f t="shared" si="53"/>
        <v>123.54091902499631</v>
      </c>
      <c r="L318" s="27" t="s">
        <v>21</v>
      </c>
      <c r="M318" s="38">
        <f t="shared" si="54"/>
        <v>-207.28256058794906</v>
      </c>
      <c r="N318" s="39">
        <f t="shared" si="55"/>
        <v>143.5409190249963</v>
      </c>
      <c r="O318" s="25" t="s">
        <v>21</v>
      </c>
      <c r="P318" s="27">
        <f t="shared" si="56"/>
        <v>-149.82579073244597</v>
      </c>
      <c r="Q318" s="25">
        <f t="shared" si="62"/>
        <v>207.48918767767933</v>
      </c>
      <c r="R318" s="38">
        <f t="shared" si="63"/>
        <v>-46.227274729172628</v>
      </c>
      <c r="S318" s="52"/>
      <c r="T318" s="92">
        <f t="shared" si="64"/>
        <v>15.904443199837145</v>
      </c>
      <c r="U318" s="58">
        <f t="shared" si="57"/>
        <v>20217.951674508255</v>
      </c>
      <c r="V318" s="98">
        <f t="shared" si="58"/>
        <v>2183.7883709238167</v>
      </c>
      <c r="W318" s="25"/>
      <c r="X318" s="8"/>
      <c r="Y318" s="8"/>
      <c r="Z318" s="9"/>
    </row>
    <row r="319" spans="4:26">
      <c r="F319" s="33">
        <f t="shared" si="59"/>
        <v>1126</v>
      </c>
      <c r="G319" s="36">
        <f t="shared" si="65"/>
        <v>1126000</v>
      </c>
      <c r="H319" s="32"/>
      <c r="I319" s="87">
        <f t="shared" si="60"/>
        <v>18920.31303904899</v>
      </c>
      <c r="J319" s="39">
        <f t="shared" si="61"/>
        <v>72.267796209083372</v>
      </c>
      <c r="K319" s="27">
        <f t="shared" si="53"/>
        <v>110.92673015130754</v>
      </c>
      <c r="L319" s="27" t="s">
        <v>21</v>
      </c>
      <c r="M319" s="38">
        <f t="shared" si="54"/>
        <v>-200.41075821786694</v>
      </c>
      <c r="N319" s="39">
        <f t="shared" si="55"/>
        <v>130.92673015130754</v>
      </c>
      <c r="O319" s="25" t="s">
        <v>21</v>
      </c>
      <c r="P319" s="27">
        <f t="shared" si="56"/>
        <v>-138.53616726191581</v>
      </c>
      <c r="Q319" s="25">
        <f t="shared" si="62"/>
        <v>190.61500021702074</v>
      </c>
      <c r="R319" s="38">
        <f t="shared" si="63"/>
        <v>-46.617561439790471</v>
      </c>
      <c r="S319" s="52"/>
      <c r="T319" s="92">
        <f t="shared" si="64"/>
        <v>17.312383580740519</v>
      </c>
      <c r="U319" s="58">
        <f t="shared" si="57"/>
        <v>22046.904959266525</v>
      </c>
      <c r="V319" s="98">
        <f t="shared" si="58"/>
        <v>2381.3379040574778</v>
      </c>
      <c r="W319" s="25"/>
      <c r="X319" s="8"/>
      <c r="Y319" s="8"/>
      <c r="Z319" s="9"/>
    </row>
    <row r="320" spans="4:26">
      <c r="F320" s="33">
        <f t="shared" si="59"/>
        <v>1128</v>
      </c>
      <c r="G320" s="36">
        <f t="shared" si="65"/>
        <v>1128000</v>
      </c>
      <c r="H320" s="32"/>
      <c r="I320" s="87">
        <f t="shared" si="60"/>
        <v>18987.585210128833</v>
      </c>
      <c r="J320" s="39">
        <f t="shared" si="61"/>
        <v>77.412858508890622</v>
      </c>
      <c r="K320" s="27">
        <f t="shared" si="53"/>
        <v>100.03007370629575</v>
      </c>
      <c r="L320" s="27" t="s">
        <v>21</v>
      </c>
      <c r="M320" s="38">
        <f t="shared" si="54"/>
        <v>-193.59034856148432</v>
      </c>
      <c r="N320" s="39">
        <f t="shared" si="55"/>
        <v>120.03007370629575</v>
      </c>
      <c r="O320" s="25" t="s">
        <v>21</v>
      </c>
      <c r="P320" s="27">
        <f t="shared" si="56"/>
        <v>-127.30558144972997</v>
      </c>
      <c r="Q320" s="25">
        <f t="shared" si="62"/>
        <v>174.96836760452624</v>
      </c>
      <c r="R320" s="38">
        <f t="shared" si="63"/>
        <v>-46.684899487089126</v>
      </c>
      <c r="S320" s="52"/>
      <c r="T320" s="92">
        <f t="shared" si="64"/>
        <v>18.8605520253744</v>
      </c>
      <c r="U320" s="58">
        <f t="shared" si="57"/>
        <v>24061.121878073955</v>
      </c>
      <c r="V320" s="98">
        <f t="shared" si="58"/>
        <v>2598.8981967430941</v>
      </c>
      <c r="W320" s="25"/>
      <c r="X320" s="8"/>
      <c r="Y320" s="8"/>
      <c r="Z320" s="9"/>
    </row>
    <row r="321" spans="6:26">
      <c r="F321" s="33">
        <f t="shared" si="59"/>
        <v>1130</v>
      </c>
      <c r="G321" s="36">
        <f t="shared" si="65"/>
        <v>1130000</v>
      </c>
      <c r="H321" s="32"/>
      <c r="I321" s="87">
        <f t="shared" si="60"/>
        <v>19054.976763943519</v>
      </c>
      <c r="J321" s="39">
        <f t="shared" si="61"/>
        <v>82.549049571633077</v>
      </c>
      <c r="K321" s="27">
        <f t="shared" si="53"/>
        <v>90.583285751917643</v>
      </c>
      <c r="L321" s="27" t="s">
        <v>21</v>
      </c>
      <c r="M321" s="38">
        <f t="shared" si="54"/>
        <v>-186.93910364741137</v>
      </c>
      <c r="N321" s="39">
        <f t="shared" si="55"/>
        <v>110.58328575191764</v>
      </c>
      <c r="O321" s="25" t="s">
        <v>21</v>
      </c>
      <c r="P321" s="27">
        <f t="shared" si="56"/>
        <v>-116.25176473187253</v>
      </c>
      <c r="Q321" s="25">
        <f t="shared" si="62"/>
        <v>160.44667616053911</v>
      </c>
      <c r="R321" s="38">
        <f t="shared" si="63"/>
        <v>-46.431491037860575</v>
      </c>
      <c r="S321" s="52"/>
      <c r="T321" s="92">
        <f t="shared" si="64"/>
        <v>20.567580949437051</v>
      </c>
      <c r="U321" s="58">
        <f t="shared" si="57"/>
        <v>26285.366221393411</v>
      </c>
      <c r="V321" s="98">
        <f t="shared" si="58"/>
        <v>2839.1440440589922</v>
      </c>
      <c r="W321" s="25"/>
      <c r="X321" s="8"/>
      <c r="Y321" s="8"/>
      <c r="Z321" s="9"/>
    </row>
    <row r="322" spans="6:26">
      <c r="F322" s="33">
        <f t="shared" si="59"/>
        <v>1132</v>
      </c>
      <c r="G322" s="36">
        <f t="shared" si="65"/>
        <v>1132000</v>
      </c>
      <c r="H322" s="32"/>
      <c r="I322" s="87">
        <f t="shared" si="60"/>
        <v>19122.487700493035</v>
      </c>
      <c r="J322" s="39">
        <f t="shared" si="61"/>
        <v>87.676416418001963</v>
      </c>
      <c r="K322" s="27">
        <f t="shared" si="53"/>
        <v>82.361023447782173</v>
      </c>
      <c r="L322" s="27" t="s">
        <v>21</v>
      </c>
      <c r="M322" s="38">
        <f t="shared" si="54"/>
        <v>-180.52798471051435</v>
      </c>
      <c r="N322" s="39">
        <f t="shared" si="55"/>
        <v>102.36102344778217</v>
      </c>
      <c r="O322" s="25" t="s">
        <v>21</v>
      </c>
      <c r="P322" s="27">
        <f t="shared" si="56"/>
        <v>-105.44563803745677</v>
      </c>
      <c r="Q322" s="25">
        <f t="shared" si="62"/>
        <v>146.9576867754925</v>
      </c>
      <c r="R322" s="38">
        <f t="shared" si="63"/>
        <v>-45.850417486871095</v>
      </c>
      <c r="S322" s="52"/>
      <c r="T322" s="92">
        <f t="shared" si="64"/>
        <v>22.455443280360118</v>
      </c>
      <c r="U322" s="58">
        <f t="shared" si="57"/>
        <v>28748.84709150562</v>
      </c>
      <c r="V322" s="98">
        <f t="shared" si="58"/>
        <v>3105.2303896370818</v>
      </c>
      <c r="W322" s="25"/>
      <c r="X322" s="8"/>
      <c r="Y322" s="8"/>
      <c r="Z322" s="9"/>
    </row>
    <row r="323" spans="6:26">
      <c r="F323" s="33">
        <f t="shared" si="59"/>
        <v>1134</v>
      </c>
      <c r="G323" s="36">
        <f t="shared" si="65"/>
        <v>1134000</v>
      </c>
      <c r="H323" s="32"/>
      <c r="I323" s="87">
        <f t="shared" si="60"/>
        <v>19190.118019777394</v>
      </c>
      <c r="J323" s="39">
        <f t="shared" si="61"/>
        <v>92.795005736972826</v>
      </c>
      <c r="K323" s="27">
        <f t="shared" si="53"/>
        <v>75.1749343125378</v>
      </c>
      <c r="L323" s="27" t="s">
        <v>21</v>
      </c>
      <c r="M323" s="38">
        <f t="shared" si="54"/>
        <v>-174.39646152021254</v>
      </c>
      <c r="N323" s="39">
        <f t="shared" si="55"/>
        <v>95.1749343125378</v>
      </c>
      <c r="O323" s="25" t="s">
        <v>21</v>
      </c>
      <c r="P323" s="27">
        <f t="shared" si="56"/>
        <v>-94.92663111449292</v>
      </c>
      <c r="Q323" s="25">
        <f t="shared" si="62"/>
        <v>134.42222069339169</v>
      </c>
      <c r="R323" s="38">
        <f t="shared" si="63"/>
        <v>-44.925162545794436</v>
      </c>
      <c r="S323" s="52"/>
      <c r="T323" s="92">
        <f t="shared" si="64"/>
        <v>24.549512595295418</v>
      </c>
      <c r="U323" s="58">
        <f t="shared" si="57"/>
        <v>31485.333811205262</v>
      </c>
      <c r="V323" s="98">
        <f t="shared" si="58"/>
        <v>3400.8047372205833</v>
      </c>
      <c r="W323" s="25"/>
      <c r="X323" s="8"/>
      <c r="Y323" s="8"/>
      <c r="Z323" s="9"/>
    </row>
    <row r="324" spans="6:26">
      <c r="F324" s="33">
        <f t="shared" si="59"/>
        <v>1136</v>
      </c>
      <c r="G324" s="36">
        <f t="shared" si="65"/>
        <v>1136000</v>
      </c>
      <c r="H324" s="32"/>
      <c r="I324" s="87">
        <f t="shared" si="60"/>
        <v>19257.867721796578</v>
      </c>
      <c r="J324" s="39">
        <f t="shared" si="61"/>
        <v>97.904863888725458</v>
      </c>
      <c r="K324" s="27">
        <f t="shared" si="53"/>
        <v>68.86810486591753</v>
      </c>
      <c r="L324" s="27" t="s">
        <v>21</v>
      </c>
      <c r="M324" s="38">
        <f t="shared" si="54"/>
        <v>-168.56306082930317</v>
      </c>
      <c r="N324" s="39">
        <f t="shared" si="55"/>
        <v>88.86810486591753</v>
      </c>
      <c r="O324" s="25" t="s">
        <v>21</v>
      </c>
      <c r="P324" s="27">
        <f t="shared" si="56"/>
        <v>-84.713230976210525</v>
      </c>
      <c r="Q324" s="25">
        <f t="shared" si="62"/>
        <v>122.77569614906896</v>
      </c>
      <c r="R324" s="38">
        <f t="shared" si="63"/>
        <v>-43.628819805831704</v>
      </c>
      <c r="S324" s="52"/>
      <c r="T324" s="92">
        <f t="shared" si="64"/>
        <v>26.878283760600976</v>
      </c>
      <c r="U324" s="58">
        <f t="shared" si="57"/>
        <v>34532.835465840864</v>
      </c>
      <c r="V324" s="98">
        <f t="shared" si="58"/>
        <v>3729.9725372482876</v>
      </c>
      <c r="W324" s="25"/>
      <c r="X324" s="8"/>
      <c r="Y324" s="8"/>
      <c r="Z324" s="9"/>
    </row>
    <row r="325" spans="6:26">
      <c r="F325" s="33">
        <f t="shared" si="59"/>
        <v>1138</v>
      </c>
      <c r="G325" s="36">
        <f t="shared" si="65"/>
        <v>1138000</v>
      </c>
      <c r="H325" s="32"/>
      <c r="I325" s="87">
        <f t="shared" si="60"/>
        <v>19325.736806550609</v>
      </c>
      <c r="J325" s="39">
        <f t="shared" si="61"/>
        <v>103.0060369075336</v>
      </c>
      <c r="K325" s="27">
        <f t="shared" si="53"/>
        <v>63.309913797940609</v>
      </c>
      <c r="L325" s="27" t="s">
        <v>21</v>
      </c>
      <c r="M325" s="38">
        <f t="shared" si="54"/>
        <v>-163.032582932086</v>
      </c>
      <c r="N325" s="39">
        <f t="shared" si="55"/>
        <v>83.309913797940609</v>
      </c>
      <c r="O325" s="25" t="s">
        <v>21</v>
      </c>
      <c r="P325" s="27">
        <f t="shared" si="56"/>
        <v>-74.810198456705621</v>
      </c>
      <c r="Q325" s="25">
        <f t="shared" si="62"/>
        <v>111.96922581741812</v>
      </c>
      <c r="R325" s="38">
        <f t="shared" si="63"/>
        <v>-41.923038139106581</v>
      </c>
      <c r="S325" s="52"/>
      <c r="T325" s="92">
        <f t="shared" si="64"/>
        <v>29.47238382608024</v>
      </c>
      <c r="U325" s="58">
        <f t="shared" si="57"/>
        <v>37932.363177991079</v>
      </c>
      <c r="V325" s="98">
        <f t="shared" si="58"/>
        <v>4097.1634972399088</v>
      </c>
      <c r="W325" s="25"/>
      <c r="X325" s="8"/>
      <c r="Y325" s="8"/>
      <c r="Z325" s="9"/>
    </row>
    <row r="326" spans="6:26">
      <c r="F326" s="33">
        <f t="shared" si="59"/>
        <v>1140</v>
      </c>
      <c r="G326" s="36">
        <f t="shared" si="65"/>
        <v>1140000</v>
      </c>
      <c r="H326" s="32"/>
      <c r="I326" s="87">
        <f t="shared" si="60"/>
        <v>19393.725274039472</v>
      </c>
      <c r="J326" s="39">
        <f t="shared" si="61"/>
        <v>108.09857050462369</v>
      </c>
      <c r="K326" s="27">
        <f t="shared" ref="K326:K389" si="66">I326*D$23/(D$23^2+J326^2)</f>
        <v>58.391527159584655</v>
      </c>
      <c r="L326" s="27" t="s">
        <v>21</v>
      </c>
      <c r="M326" s="38">
        <f t="shared" ref="M326:M389" si="67">-1*I326*J326/(D$23^2+J326^2)</f>
        <v>-157.80101538832525</v>
      </c>
      <c r="N326" s="39">
        <f t="shared" ref="N326:N389" si="68">D$14+K326</f>
        <v>78.391527159584655</v>
      </c>
      <c r="O326" s="25" t="s">
        <v>21</v>
      </c>
      <c r="P326" s="27">
        <f t="shared" ref="P326:P389" si="69">D$4*G326*D$15+M326-1/(D$4*G326*D$16)</f>
        <v>-65.213481932452623</v>
      </c>
      <c r="Q326" s="25">
        <f t="shared" si="62"/>
        <v>101.97072989915402</v>
      </c>
      <c r="R326" s="38">
        <f t="shared" si="63"/>
        <v>-39.756884790831542</v>
      </c>
      <c r="S326" s="52"/>
      <c r="T326" s="92">
        <f t="shared" si="64"/>
        <v>32.362227898766641</v>
      </c>
      <c r="U326" s="58">
        <f t="shared" ref="U326:U389" si="70">T326*D$4*G326*D$15</f>
        <v>41724.931917399437</v>
      </c>
      <c r="V326" s="98">
        <f t="shared" ref="V326:V389" si="71">D$4*G326*D$9*T326</f>
        <v>4506.8077402564613</v>
      </c>
      <c r="W326" s="25"/>
      <c r="X326" s="8"/>
      <c r="Y326" s="8"/>
      <c r="Z326" s="9"/>
    </row>
    <row r="327" spans="6:26">
      <c r="F327" s="33">
        <f t="shared" ref="F327:F390" si="72">F326+F$4</f>
        <v>1142</v>
      </c>
      <c r="G327" s="36">
        <f t="shared" si="65"/>
        <v>1142000</v>
      </c>
      <c r="H327" s="32"/>
      <c r="I327" s="87">
        <f t="shared" ref="I327:I390" si="73">(D$4*G327*D$9)^2</f>
        <v>19461.833124263165</v>
      </c>
      <c r="J327" s="39">
        <f t="shared" ref="J327:J390" si="74">D$4*G327*D$24-1/(D$4*G327*D$25)</f>
        <v>113.18251007100184</v>
      </c>
      <c r="K327" s="27">
        <f t="shared" si="66"/>
        <v>54.022079606716673</v>
      </c>
      <c r="L327" s="27" t="s">
        <v>21</v>
      </c>
      <c r="M327" s="38">
        <f t="shared" si="67"/>
        <v>-152.85886422859181</v>
      </c>
      <c r="N327" s="39">
        <f t="shared" si="68"/>
        <v>74.022079606716673</v>
      </c>
      <c r="O327" s="25" t="s">
        <v>21</v>
      </c>
      <c r="P327" s="27">
        <f t="shared" si="69"/>
        <v>-55.913548525221358</v>
      </c>
      <c r="Q327" s="25">
        <f t="shared" ref="Q327:Q390" si="75">SQRT(N327^2+P327^2)</f>
        <v>92.76633644800998</v>
      </c>
      <c r="R327" s="38">
        <f t="shared" ref="R327:R390" si="76">DEGREES(ASIN(P327/Q327))</f>
        <v>-37.066053529234914</v>
      </c>
      <c r="S327" s="52"/>
      <c r="T327" s="92">
        <f t="shared" ref="T327:T390" si="77">1000*B$17/Q327</f>
        <v>35.573249158647698</v>
      </c>
      <c r="U327" s="58">
        <f t="shared" si="70"/>
        <v>45945.397327869694</v>
      </c>
      <c r="V327" s="98">
        <f t="shared" si="71"/>
        <v>4962.6701061207486</v>
      </c>
      <c r="W327" s="25"/>
      <c r="X327" s="8"/>
      <c r="Y327" s="8"/>
      <c r="Z327" s="9"/>
    </row>
    <row r="328" spans="6:26">
      <c r="F328" s="33">
        <f t="shared" si="72"/>
        <v>1144</v>
      </c>
      <c r="G328" s="36">
        <f t="shared" ref="G328:G391" si="78">1000*F328</f>
        <v>1144000</v>
      </c>
      <c r="H328" s="32"/>
      <c r="I328" s="87">
        <f t="shared" si="73"/>
        <v>19530.060357221704</v>
      </c>
      <c r="J328" s="39">
        <f t="shared" si="74"/>
        <v>118.2579006802564</v>
      </c>
      <c r="K328" s="27">
        <f t="shared" si="66"/>
        <v>50.125496905607072</v>
      </c>
      <c r="L328" s="27" t="s">
        <v>21</v>
      </c>
      <c r="M328" s="38">
        <f t="shared" si="67"/>
        <v>-148.19340086529451</v>
      </c>
      <c r="N328" s="39">
        <f t="shared" si="68"/>
        <v>70.125496905607065</v>
      </c>
      <c r="O328" s="25" t="s">
        <v>21</v>
      </c>
      <c r="P328" s="27">
        <f t="shared" si="69"/>
        <v>-46.897631010709119</v>
      </c>
      <c r="Q328" s="25">
        <f t="shared" si="75"/>
        <v>84.362154492846685</v>
      </c>
      <c r="R328" s="38">
        <f t="shared" si="76"/>
        <v>-33.773306493068915</v>
      </c>
      <c r="S328" s="52"/>
      <c r="T328" s="92">
        <f t="shared" si="77"/>
        <v>39.117066412520515</v>
      </c>
      <c r="U328" s="58">
        <f t="shared" si="70"/>
        <v>50610.971668126651</v>
      </c>
      <c r="V328" s="98">
        <f t="shared" si="71"/>
        <v>5466.6097312599268</v>
      </c>
      <c r="W328" s="25"/>
      <c r="X328" s="8"/>
      <c r="Y328" s="8"/>
      <c r="Z328" s="9"/>
    </row>
    <row r="329" spans="6:26">
      <c r="F329" s="33">
        <f t="shared" si="72"/>
        <v>1146</v>
      </c>
      <c r="G329" s="36">
        <f t="shared" si="78"/>
        <v>1146000</v>
      </c>
      <c r="H329" s="32"/>
      <c r="I329" s="87">
        <f t="shared" si="73"/>
        <v>19598.406972915065</v>
      </c>
      <c r="J329" s="39">
        <f t="shared" si="74"/>
        <v>123.32478709132511</v>
      </c>
      <c r="K329" s="27">
        <f t="shared" si="66"/>
        <v>46.637880529509694</v>
      </c>
      <c r="L329" s="27" t="s">
        <v>21</v>
      </c>
      <c r="M329" s="38">
        <f t="shared" si="67"/>
        <v>-143.79016716731098</v>
      </c>
      <c r="N329" s="39">
        <f t="shared" si="68"/>
        <v>66.637880529509687</v>
      </c>
      <c r="O329" s="25" t="s">
        <v>21</v>
      </c>
      <c r="P329" s="27">
        <f t="shared" si="69"/>
        <v>-38.151232890797473</v>
      </c>
      <c r="Q329" s="25">
        <f t="shared" si="75"/>
        <v>76.786220720602429</v>
      </c>
      <c r="R329" s="38">
        <f t="shared" si="76"/>
        <v>-29.791814832603894</v>
      </c>
      <c r="S329" s="52"/>
      <c r="T329" s="92">
        <f t="shared" si="77"/>
        <v>42.976460737760732</v>
      </c>
      <c r="U329" s="58">
        <f t="shared" si="70"/>
        <v>55701.595871053578</v>
      </c>
      <c r="V329" s="98">
        <f t="shared" si="71"/>
        <v>6016.4599887967361</v>
      </c>
      <c r="W329" s="25"/>
      <c r="X329" s="8"/>
      <c r="Y329" s="8"/>
      <c r="Z329" s="9"/>
    </row>
    <row r="330" spans="6:26">
      <c r="F330" s="33">
        <f t="shared" si="72"/>
        <v>1148</v>
      </c>
      <c r="G330" s="36">
        <f t="shared" si="78"/>
        <v>1148000</v>
      </c>
      <c r="H330" s="32"/>
      <c r="I330" s="87">
        <f t="shared" si="73"/>
        <v>19666.872971343273</v>
      </c>
      <c r="J330" s="39">
        <f t="shared" si="74"/>
        <v>128.38321375123701</v>
      </c>
      <c r="K330" s="27">
        <f t="shared" si="66"/>
        <v>43.505367829023193</v>
      </c>
      <c r="L330" s="27" t="s">
        <v>21</v>
      </c>
      <c r="M330" s="38">
        <f t="shared" si="67"/>
        <v>-139.63397343299187</v>
      </c>
      <c r="N330" s="39">
        <f t="shared" si="68"/>
        <v>63.505367829023193</v>
      </c>
      <c r="O330" s="25" t="s">
        <v>21</v>
      </c>
      <c r="P330" s="27">
        <f t="shared" si="69"/>
        <v>-29.659126364206486</v>
      </c>
      <c r="Q330" s="25">
        <f t="shared" si="75"/>
        <v>70.089910256666059</v>
      </c>
      <c r="R330" s="38">
        <f t="shared" si="76"/>
        <v>-25.034144551602843</v>
      </c>
      <c r="S330" s="52"/>
      <c r="T330" s="92">
        <f t="shared" si="77"/>
        <v>47.082383012270242</v>
      </c>
      <c r="U330" s="58">
        <f t="shared" si="70"/>
        <v>61129.76095274643</v>
      </c>
      <c r="V330" s="98">
        <f t="shared" si="71"/>
        <v>6602.7688281734581</v>
      </c>
      <c r="W330" s="25"/>
      <c r="X330" s="8"/>
      <c r="Y330" s="8"/>
      <c r="Z330" s="9"/>
    </row>
    <row r="331" spans="6:26">
      <c r="F331" s="33">
        <f t="shared" si="72"/>
        <v>1150</v>
      </c>
      <c r="G331" s="36">
        <f t="shared" si="78"/>
        <v>1150000</v>
      </c>
      <c r="H331" s="32"/>
      <c r="I331" s="87">
        <f t="shared" si="73"/>
        <v>19735.45835250631</v>
      </c>
      <c r="J331" s="39">
        <f t="shared" si="74"/>
        <v>133.43322479782387</v>
      </c>
      <c r="K331" s="27">
        <f t="shared" si="66"/>
        <v>40.682386340995897</v>
      </c>
      <c r="L331" s="27" t="s">
        <v>21</v>
      </c>
      <c r="M331" s="38">
        <f t="shared" si="67"/>
        <v>-135.70955004875063</v>
      </c>
      <c r="N331" s="39">
        <f t="shared" si="68"/>
        <v>60.682386340995897</v>
      </c>
      <c r="O331" s="25" t="s">
        <v>21</v>
      </c>
      <c r="P331" s="27">
        <f t="shared" si="69"/>
        <v>-21.406003982760012</v>
      </c>
      <c r="Q331" s="25">
        <f t="shared" si="75"/>
        <v>64.347253387754023</v>
      </c>
      <c r="R331" s="38">
        <f t="shared" si="76"/>
        <v>-19.430539323451733</v>
      </c>
      <c r="S331" s="52"/>
      <c r="T331" s="92">
        <f t="shared" si="77"/>
        <v>51.284240216351265</v>
      </c>
      <c r="U331" s="58">
        <f t="shared" si="70"/>
        <v>66701.275615770064</v>
      </c>
      <c r="V331" s="98">
        <f t="shared" si="71"/>
        <v>7204.5611919806825</v>
      </c>
      <c r="W331" s="25"/>
      <c r="X331" s="8"/>
      <c r="Y331" s="8"/>
      <c r="Z331" s="9"/>
    </row>
    <row r="332" spans="6:26">
      <c r="F332" s="33">
        <f t="shared" si="72"/>
        <v>1152</v>
      </c>
      <c r="G332" s="36">
        <f t="shared" si="78"/>
        <v>1152000</v>
      </c>
      <c r="H332" s="32"/>
      <c r="I332" s="87">
        <f t="shared" si="73"/>
        <v>19804.163116404186</v>
      </c>
      <c r="J332" s="39">
        <f t="shared" si="74"/>
        <v>138.47486406240523</v>
      </c>
      <c r="K332" s="27">
        <f t="shared" si="66"/>
        <v>38.130230759221647</v>
      </c>
      <c r="L332" s="27" t="s">
        <v>21</v>
      </c>
      <c r="M332" s="38">
        <f t="shared" si="67"/>
        <v>-132.00196302628402</v>
      </c>
      <c r="N332" s="39">
        <f t="shared" si="68"/>
        <v>58.130230759221647</v>
      </c>
      <c r="O332" s="25" t="s">
        <v>21</v>
      </c>
      <c r="P332" s="27">
        <f t="shared" si="69"/>
        <v>-13.376894186305663</v>
      </c>
      <c r="Q332" s="25">
        <f t="shared" si="75"/>
        <v>59.649518239395505</v>
      </c>
      <c r="R332" s="38">
        <f t="shared" si="76"/>
        <v>-12.959262086300351</v>
      </c>
      <c r="S332" s="52"/>
      <c r="T332" s="92">
        <f t="shared" si="77"/>
        <v>55.323162657506863</v>
      </c>
      <c r="U332" s="58">
        <f t="shared" si="70"/>
        <v>72079.51437635746</v>
      </c>
      <c r="V332" s="98">
        <f t="shared" si="71"/>
        <v>7785.4773723389062</v>
      </c>
      <c r="W332" s="25"/>
      <c r="X332" s="8"/>
      <c r="Y332" s="8"/>
      <c r="Z332" s="9"/>
    </row>
    <row r="333" spans="6:26">
      <c r="F333" s="33">
        <f t="shared" si="72"/>
        <v>1154</v>
      </c>
      <c r="G333" s="36">
        <f t="shared" si="78"/>
        <v>1154000</v>
      </c>
      <c r="H333" s="32"/>
      <c r="I333" s="87">
        <f t="shared" si="73"/>
        <v>19872.987263036892</v>
      </c>
      <c r="J333" s="39">
        <f t="shared" si="74"/>
        <v>143.50817507244415</v>
      </c>
      <c r="K333" s="27">
        <f t="shared" si="66"/>
        <v>35.815902182882304</v>
      </c>
      <c r="L333" s="27" t="s">
        <v>21</v>
      </c>
      <c r="M333" s="38">
        <f t="shared" si="67"/>
        <v>-128.49686902096522</v>
      </c>
      <c r="N333" s="39">
        <f t="shared" si="68"/>
        <v>55.815902182882304</v>
      </c>
      <c r="O333" s="25" t="s">
        <v>21</v>
      </c>
      <c r="P333" s="27">
        <f t="shared" si="69"/>
        <v>-5.5574163188307466</v>
      </c>
      <c r="Q333" s="25">
        <f t="shared" si="75"/>
        <v>56.091887226495523</v>
      </c>
      <c r="R333" s="38">
        <f t="shared" si="76"/>
        <v>-5.6860229416590489</v>
      </c>
      <c r="S333" s="52"/>
      <c r="T333" s="92">
        <f t="shared" si="77"/>
        <v>58.832037272606051</v>
      </c>
      <c r="U333" s="58">
        <f t="shared" si="70"/>
        <v>76784.236448186319</v>
      </c>
      <c r="V333" s="98">
        <f t="shared" si="71"/>
        <v>8293.6454357655548</v>
      </c>
      <c r="W333" s="25"/>
      <c r="X333" s="8"/>
      <c r="Y333" s="8"/>
      <c r="Z333" s="9"/>
    </row>
    <row r="334" spans="6:26">
      <c r="F334" s="33">
        <f t="shared" si="72"/>
        <v>1156</v>
      </c>
      <c r="G334" s="36">
        <f t="shared" si="78"/>
        <v>1156000</v>
      </c>
      <c r="H334" s="32"/>
      <c r="I334" s="87">
        <f t="shared" si="73"/>
        <v>19941.930792404441</v>
      </c>
      <c r="J334" s="39">
        <f t="shared" si="74"/>
        <v>148.53320105417492</v>
      </c>
      <c r="K334" s="27">
        <f t="shared" si="66"/>
        <v>33.711159761193734</v>
      </c>
      <c r="L334" s="27" t="s">
        <v>21</v>
      </c>
      <c r="M334" s="38">
        <f t="shared" si="67"/>
        <v>-125.18066176446999</v>
      </c>
      <c r="N334" s="39">
        <f t="shared" si="68"/>
        <v>53.711159761193734</v>
      </c>
      <c r="O334" s="25" t="s">
        <v>21</v>
      </c>
      <c r="P334" s="27">
        <f t="shared" si="69"/>
        <v>2.066072941164748</v>
      </c>
      <c r="Q334" s="25">
        <f t="shared" si="75"/>
        <v>53.750882228021993</v>
      </c>
      <c r="R334" s="38">
        <f t="shared" si="76"/>
        <v>2.2028741499536717</v>
      </c>
      <c r="S334" s="52"/>
      <c r="T334" s="92">
        <f t="shared" si="77"/>
        <v>61.394341138453129</v>
      </c>
      <c r="U334" s="58">
        <f t="shared" si="70"/>
        <v>80267.280776275598</v>
      </c>
      <c r="V334" s="98">
        <f t="shared" si="71"/>
        <v>8669.8572212890049</v>
      </c>
      <c r="W334" s="25"/>
      <c r="X334" s="8"/>
      <c r="Y334" s="8"/>
      <c r="Z334" s="9"/>
    </row>
    <row r="335" spans="6:26">
      <c r="F335" s="33">
        <f t="shared" si="72"/>
        <v>1158</v>
      </c>
      <c r="G335" s="36">
        <f t="shared" si="78"/>
        <v>1158000</v>
      </c>
      <c r="H335" s="32"/>
      <c r="I335" s="87">
        <f t="shared" si="73"/>
        <v>20010.993704506818</v>
      </c>
      <c r="J335" s="39">
        <f t="shared" si="74"/>
        <v>153.54998493520543</v>
      </c>
      <c r="K335" s="27">
        <f t="shared" si="66"/>
        <v>31.791744081333395</v>
      </c>
      <c r="L335" s="27" t="s">
        <v>21</v>
      </c>
      <c r="M335" s="38">
        <f t="shared" si="67"/>
        <v>-122.04054561881621</v>
      </c>
      <c r="N335" s="39">
        <f t="shared" si="68"/>
        <v>51.791744081333391</v>
      </c>
      <c r="O335" s="25" t="s">
        <v>21</v>
      </c>
      <c r="P335" s="27">
        <f t="shared" si="69"/>
        <v>9.5064060288580094</v>
      </c>
      <c r="Q335" s="25">
        <f t="shared" si="75"/>
        <v>52.656970199317769</v>
      </c>
      <c r="R335" s="38">
        <f t="shared" si="76"/>
        <v>10.400901364037264</v>
      </c>
      <c r="S335" s="52"/>
      <c r="T335" s="92">
        <f t="shared" si="77"/>
        <v>62.669765987461908</v>
      </c>
      <c r="U335" s="58">
        <f t="shared" si="70"/>
        <v>82076.533525472158</v>
      </c>
      <c r="V335" s="98">
        <f t="shared" si="71"/>
        <v>8865.2788533794101</v>
      </c>
      <c r="W335" s="25"/>
      <c r="X335" s="8"/>
      <c r="Y335" s="8"/>
      <c r="Z335" s="9"/>
    </row>
    <row r="336" spans="6:26">
      <c r="F336" s="33">
        <f t="shared" si="72"/>
        <v>1160</v>
      </c>
      <c r="G336" s="36">
        <f t="shared" si="78"/>
        <v>1160000</v>
      </c>
      <c r="H336" s="32"/>
      <c r="I336" s="87">
        <f t="shared" si="73"/>
        <v>20080.175999344039</v>
      </c>
      <c r="J336" s="39">
        <f t="shared" si="74"/>
        <v>158.55856934709095</v>
      </c>
      <c r="K336" s="27">
        <f t="shared" si="66"/>
        <v>30.036739433385204</v>
      </c>
      <c r="L336" s="27" t="s">
        <v>21</v>
      </c>
      <c r="M336" s="38">
        <f t="shared" si="67"/>
        <v>-119.06456081022274</v>
      </c>
      <c r="N336" s="39">
        <f t="shared" si="68"/>
        <v>50.036739433385208</v>
      </c>
      <c r="O336" s="25" t="s">
        <v>21</v>
      </c>
      <c r="P336" s="27">
        <f t="shared" si="69"/>
        <v>16.775579261451412</v>
      </c>
      <c r="Q336" s="25">
        <f t="shared" si="75"/>
        <v>52.774002621382863</v>
      </c>
      <c r="R336" s="38">
        <f t="shared" si="76"/>
        <v>18.534511907946229</v>
      </c>
      <c r="S336" s="52"/>
      <c r="T336" s="92">
        <f t="shared" si="77"/>
        <v>62.530788571699368</v>
      </c>
      <c r="U336" s="58">
        <f t="shared" si="70"/>
        <v>82035.96068161141</v>
      </c>
      <c r="V336" s="98">
        <f t="shared" si="71"/>
        <v>8860.8964853717698</v>
      </c>
      <c r="W336" s="25"/>
      <c r="X336" s="8"/>
      <c r="Y336" s="8"/>
      <c r="Z336" s="9"/>
    </row>
    <row r="337" spans="6:26">
      <c r="F337" s="33">
        <f t="shared" si="72"/>
        <v>1162</v>
      </c>
      <c r="G337" s="36">
        <f t="shared" si="78"/>
        <v>1162000</v>
      </c>
      <c r="H337" s="32"/>
      <c r="I337" s="87">
        <f t="shared" si="73"/>
        <v>20149.477676916089</v>
      </c>
      <c r="J337" s="39">
        <f t="shared" si="74"/>
        <v>163.55899662788261</v>
      </c>
      <c r="K337" s="27">
        <f t="shared" si="66"/>
        <v>28.428048500817983</v>
      </c>
      <c r="L337" s="27" t="s">
        <v>21</v>
      </c>
      <c r="M337" s="38">
        <f t="shared" si="67"/>
        <v>-116.24157722206431</v>
      </c>
      <c r="N337" s="39">
        <f t="shared" si="68"/>
        <v>48.42804850081798</v>
      </c>
      <c r="O337" s="25" t="s">
        <v>21</v>
      </c>
      <c r="P337" s="27">
        <f t="shared" si="69"/>
        <v>23.884759047401758</v>
      </c>
      <c r="Q337" s="25">
        <f t="shared" si="75"/>
        <v>53.997755475112285</v>
      </c>
      <c r="R337" s="38">
        <f t="shared" si="76"/>
        <v>26.252558454574181</v>
      </c>
      <c r="S337" s="52"/>
      <c r="T337" s="92">
        <f t="shared" si="77"/>
        <v>61.113651316877032</v>
      </c>
      <c r="U337" s="58">
        <f t="shared" si="70"/>
        <v>80315.012912023885</v>
      </c>
      <c r="V337" s="98">
        <f t="shared" si="71"/>
        <v>8675.0128812017665</v>
      </c>
      <c r="W337" s="25"/>
      <c r="X337" s="8"/>
      <c r="Y337" s="8"/>
      <c r="Z337" s="9"/>
    </row>
    <row r="338" spans="6:26">
      <c r="F338" s="33">
        <f t="shared" si="72"/>
        <v>1164</v>
      </c>
      <c r="G338" s="36">
        <f t="shared" si="78"/>
        <v>1164000</v>
      </c>
      <c r="H338" s="32"/>
      <c r="I338" s="87">
        <f t="shared" si="73"/>
        <v>20218.898737222982</v>
      </c>
      <c r="J338" s="39">
        <f t="shared" si="74"/>
        <v>168.55130882464709</v>
      </c>
      <c r="K338" s="27">
        <f t="shared" si="66"/>
        <v>26.949958233243731</v>
      </c>
      <c r="L338" s="27" t="s">
        <v>21</v>
      </c>
      <c r="M338" s="38">
        <f t="shared" si="67"/>
        <v>-113.56126832457012</v>
      </c>
      <c r="N338" s="39">
        <f t="shared" si="68"/>
        <v>46.949958233243734</v>
      </c>
      <c r="O338" s="25" t="s">
        <v>21</v>
      </c>
      <c r="P338" s="27">
        <f t="shared" si="69"/>
        <v>30.844307958882837</v>
      </c>
      <c r="Q338" s="25">
        <f t="shared" si="75"/>
        <v>56.175349679069505</v>
      </c>
      <c r="R338" s="38">
        <f t="shared" si="76"/>
        <v>33.303367118884374</v>
      </c>
      <c r="S338" s="52"/>
      <c r="T338" s="92">
        <f t="shared" si="77"/>
        <v>58.744627649902355</v>
      </c>
      <c r="U338" s="58">
        <f t="shared" si="70"/>
        <v>77334.54045534016</v>
      </c>
      <c r="V338" s="98">
        <f t="shared" si="71"/>
        <v>8353.0850620265373</v>
      </c>
      <c r="W338" s="25"/>
      <c r="X338" s="8"/>
      <c r="Y338" s="8"/>
      <c r="Z338" s="9"/>
    </row>
    <row r="339" spans="6:26">
      <c r="F339" s="33">
        <f t="shared" si="72"/>
        <v>1166</v>
      </c>
      <c r="G339" s="36">
        <f t="shared" si="78"/>
        <v>1166000</v>
      </c>
      <c r="H339" s="32"/>
      <c r="I339" s="87">
        <f t="shared" si="73"/>
        <v>20288.439180264701</v>
      </c>
      <c r="J339" s="39">
        <f t="shared" si="74"/>
        <v>173.53554769596508</v>
      </c>
      <c r="K339" s="27">
        <f t="shared" si="66"/>
        <v>25.588779849504114</v>
      </c>
      <c r="L339" s="27" t="s">
        <v>21</v>
      </c>
      <c r="M339" s="38">
        <f t="shared" si="67"/>
        <v>-111.01407315137929</v>
      </c>
      <c r="N339" s="39">
        <f t="shared" si="68"/>
        <v>45.588779849504114</v>
      </c>
      <c r="O339" s="25" t="s">
        <v>21</v>
      </c>
      <c r="P339" s="27">
        <f t="shared" si="69"/>
        <v>37.663822757369871</v>
      </c>
      <c r="Q339" s="25">
        <f t="shared" si="75"/>
        <v>59.134595566936326</v>
      </c>
      <c r="R339" s="38">
        <f t="shared" si="76"/>
        <v>39.562302118832157</v>
      </c>
      <c r="S339" s="52"/>
      <c r="T339" s="92">
        <f t="shared" si="77"/>
        <v>55.80489675057683</v>
      </c>
      <c r="U339" s="58">
        <f t="shared" si="70"/>
        <v>73590.75063881879</v>
      </c>
      <c r="V339" s="98">
        <f t="shared" si="71"/>
        <v>7948.7095448562877</v>
      </c>
      <c r="W339" s="25"/>
      <c r="X339" s="8"/>
      <c r="Y339" s="8"/>
      <c r="Z339" s="9"/>
    </row>
    <row r="340" spans="6:26">
      <c r="F340" s="33">
        <f t="shared" si="72"/>
        <v>1168</v>
      </c>
      <c r="G340" s="36">
        <f t="shared" si="78"/>
        <v>1168000</v>
      </c>
      <c r="H340" s="32"/>
      <c r="I340" s="87">
        <f t="shared" si="73"/>
        <v>20358.099006041262</v>
      </c>
      <c r="J340" s="39">
        <f t="shared" si="74"/>
        <v>178.51175471439842</v>
      </c>
      <c r="K340" s="27">
        <f t="shared" si="66"/>
        <v>24.332549274654642</v>
      </c>
      <c r="L340" s="27" t="s">
        <v>21</v>
      </c>
      <c r="M340" s="38">
        <f t="shared" si="67"/>
        <v>-108.59115169232908</v>
      </c>
      <c r="N340" s="39">
        <f t="shared" si="68"/>
        <v>44.332549274654639</v>
      </c>
      <c r="O340" s="25" t="s">
        <v>21</v>
      </c>
      <c r="P340" s="27">
        <f t="shared" si="69"/>
        <v>44.352179002967432</v>
      </c>
      <c r="Q340" s="25">
        <f t="shared" si="75"/>
        <v>62.709574288946875</v>
      </c>
      <c r="R340" s="38">
        <f t="shared" si="76"/>
        <v>45.012682009504758</v>
      </c>
      <c r="S340" s="52"/>
      <c r="T340" s="92">
        <f t="shared" si="77"/>
        <v>52.623543333185324</v>
      </c>
      <c r="U340" s="58">
        <f t="shared" si="70"/>
        <v>69514.484033215515</v>
      </c>
      <c r="V340" s="98">
        <f t="shared" si="71"/>
        <v>7508.4224300480546</v>
      </c>
      <c r="W340" s="25"/>
      <c r="X340" s="8"/>
      <c r="Y340" s="8"/>
      <c r="Z340" s="9"/>
    </row>
    <row r="341" spans="6:26">
      <c r="F341" s="33">
        <f t="shared" si="72"/>
        <v>1170</v>
      </c>
      <c r="G341" s="36">
        <f t="shared" si="78"/>
        <v>1170000</v>
      </c>
      <c r="H341" s="32"/>
      <c r="I341" s="87">
        <f t="shared" si="73"/>
        <v>20427.878214552653</v>
      </c>
      <c r="J341" s="39">
        <f t="shared" si="74"/>
        <v>183.47997106893604</v>
      </c>
      <c r="K341" s="27">
        <f t="shared" si="66"/>
        <v>23.170776993542066</v>
      </c>
      <c r="L341" s="27" t="s">
        <v>21</v>
      </c>
      <c r="M341" s="38">
        <f t="shared" si="67"/>
        <v>-106.28433731049668</v>
      </c>
      <c r="N341" s="39">
        <f t="shared" si="68"/>
        <v>43.170776993542063</v>
      </c>
      <c r="O341" s="25" t="s">
        <v>21</v>
      </c>
      <c r="P341" s="27">
        <f t="shared" si="69"/>
        <v>50.917578639463045</v>
      </c>
      <c r="Q341" s="25">
        <f t="shared" si="75"/>
        <v>66.755642463630323</v>
      </c>
      <c r="R341" s="38">
        <f t="shared" si="76"/>
        <v>49.706853523877903</v>
      </c>
      <c r="S341" s="52"/>
      <c r="T341" s="92">
        <f t="shared" si="77"/>
        <v>49.434023525395617</v>
      </c>
      <c r="U341" s="58">
        <f t="shared" si="70"/>
        <v>65413.019238976231</v>
      </c>
      <c r="V341" s="98">
        <f t="shared" si="71"/>
        <v>7065.4135997961612</v>
      </c>
      <c r="W341" s="25"/>
      <c r="X341" s="8"/>
      <c r="Y341" s="8"/>
      <c r="Z341" s="9"/>
    </row>
    <row r="342" spans="6:26">
      <c r="F342" s="33">
        <f t="shared" si="72"/>
        <v>1172</v>
      </c>
      <c r="G342" s="36">
        <f t="shared" si="78"/>
        <v>1172000</v>
      </c>
      <c r="H342" s="32"/>
      <c r="I342" s="87">
        <f t="shared" si="73"/>
        <v>20497.776805798887</v>
      </c>
      <c r="J342" s="39">
        <f t="shared" si="74"/>
        <v>188.44023766741429</v>
      </c>
      <c r="K342" s="27">
        <f t="shared" si="66"/>
        <v>22.094238440647949</v>
      </c>
      <c r="L342" s="27" t="s">
        <v>21</v>
      </c>
      <c r="M342" s="38">
        <f t="shared" si="67"/>
        <v>-104.08608857090552</v>
      </c>
      <c r="N342" s="39">
        <f t="shared" si="68"/>
        <v>42.094238440647949</v>
      </c>
      <c r="O342" s="25" t="s">
        <v>21</v>
      </c>
      <c r="P342" s="27">
        <f t="shared" si="69"/>
        <v>57.367598167697224</v>
      </c>
      <c r="Q342" s="25">
        <f t="shared" si="75"/>
        <v>71.1545236048173</v>
      </c>
      <c r="R342" s="38">
        <f t="shared" si="76"/>
        <v>53.730145305898702</v>
      </c>
      <c r="S342" s="52"/>
      <c r="T342" s="92">
        <f t="shared" si="77"/>
        <v>46.377936817169328</v>
      </c>
      <c r="U342" s="58">
        <f t="shared" si="70"/>
        <v>61473.991073597179</v>
      </c>
      <c r="V342" s="98">
        <f t="shared" si="71"/>
        <v>6639.9499307370479</v>
      </c>
      <c r="W342" s="25"/>
      <c r="X342" s="8"/>
      <c r="Y342" s="8"/>
      <c r="Z342" s="9"/>
    </row>
    <row r="343" spans="6:26">
      <c r="F343" s="33">
        <f t="shared" si="72"/>
        <v>1174</v>
      </c>
      <c r="G343" s="36">
        <f t="shared" si="78"/>
        <v>1174000</v>
      </c>
      <c r="H343" s="32"/>
      <c r="I343" s="87">
        <f t="shared" si="73"/>
        <v>20567.79477977995</v>
      </c>
      <c r="J343" s="39">
        <f t="shared" si="74"/>
        <v>193.3925951389092</v>
      </c>
      <c r="K343" s="27">
        <f t="shared" si="66"/>
        <v>21.094797750767889</v>
      </c>
      <c r="L343" s="27" t="s">
        <v>21</v>
      </c>
      <c r="M343" s="38">
        <f t="shared" si="67"/>
        <v>-101.98944202378567</v>
      </c>
      <c r="N343" s="39">
        <f t="shared" si="68"/>
        <v>41.094797750767889</v>
      </c>
      <c r="O343" s="25" t="s">
        <v>21</v>
      </c>
      <c r="P343" s="27">
        <f t="shared" si="69"/>
        <v>63.709235864352195</v>
      </c>
      <c r="Q343" s="25">
        <f t="shared" si="75"/>
        <v>75.81325172155708</v>
      </c>
      <c r="R343" s="38">
        <f t="shared" si="76"/>
        <v>57.176497397331502</v>
      </c>
      <c r="S343" s="52"/>
      <c r="T343" s="92">
        <f t="shared" si="77"/>
        <v>43.528010276093504</v>
      </c>
      <c r="U343" s="58">
        <f t="shared" si="70"/>
        <v>57794.869281772793</v>
      </c>
      <c r="V343" s="98">
        <f t="shared" si="71"/>
        <v>6242.5593585591214</v>
      </c>
      <c r="W343" s="25"/>
      <c r="X343" s="8"/>
      <c r="Y343" s="8"/>
      <c r="Z343" s="9"/>
    </row>
    <row r="344" spans="6:26">
      <c r="F344" s="33">
        <f t="shared" si="72"/>
        <v>1176</v>
      </c>
      <c r="G344" s="36">
        <f t="shared" si="78"/>
        <v>1176000</v>
      </c>
      <c r="H344" s="32"/>
      <c r="I344" s="87">
        <f t="shared" si="73"/>
        <v>20637.932136495856</v>
      </c>
      <c r="J344" s="39">
        <f t="shared" si="74"/>
        <v>198.3370838361102</v>
      </c>
      <c r="K344" s="27">
        <f t="shared" si="66"/>
        <v>20.165259056755492</v>
      </c>
      <c r="L344" s="27" t="s">
        <v>21</v>
      </c>
      <c r="M344" s="38">
        <f t="shared" si="67"/>
        <v>-99.987966902914849</v>
      </c>
      <c r="N344" s="39">
        <f t="shared" si="68"/>
        <v>40.165259056755488</v>
      </c>
      <c r="O344" s="25" t="s">
        <v>21</v>
      </c>
      <c r="P344" s="27">
        <f t="shared" si="69"/>
        <v>69.948957085646043</v>
      </c>
      <c r="Q344" s="25">
        <f t="shared" si="75"/>
        <v>80.660427921415291</v>
      </c>
      <c r="R344" s="38">
        <f t="shared" si="76"/>
        <v>60.135207680761091</v>
      </c>
      <c r="S344" s="52"/>
      <c r="T344" s="92">
        <f t="shared" si="77"/>
        <v>40.912255055416736</v>
      </c>
      <c r="U344" s="58">
        <f t="shared" si="70"/>
        <v>54414.308358177688</v>
      </c>
      <c r="V344" s="98">
        <f t="shared" si="71"/>
        <v>5877.4170458759536</v>
      </c>
      <c r="W344" s="25"/>
      <c r="X344" s="8"/>
      <c r="Y344" s="8"/>
      <c r="Z344" s="9"/>
    </row>
    <row r="345" spans="6:26">
      <c r="F345" s="33">
        <f t="shared" si="72"/>
        <v>1178</v>
      </c>
      <c r="G345" s="36">
        <f t="shared" si="78"/>
        <v>1178000</v>
      </c>
      <c r="H345" s="32"/>
      <c r="I345" s="87">
        <f t="shared" si="73"/>
        <v>20708.188875946587</v>
      </c>
      <c r="J345" s="39">
        <f t="shared" si="74"/>
        <v>203.27374383766414</v>
      </c>
      <c r="K345" s="27">
        <f t="shared" si="66"/>
        <v>19.299240609951593</v>
      </c>
      <c r="L345" s="27" t="s">
        <v>21</v>
      </c>
      <c r="M345" s="38">
        <f t="shared" si="67"/>
        <v>-98.075722300218615</v>
      </c>
      <c r="N345" s="39">
        <f t="shared" si="68"/>
        <v>39.299240609951596</v>
      </c>
      <c r="O345" s="25" t="s">
        <v>21</v>
      </c>
      <c r="P345" s="27">
        <f t="shared" si="69"/>
        <v>76.092737094742461</v>
      </c>
      <c r="Q345" s="25">
        <f t="shared" si="75"/>
        <v>85.64189950654098</v>
      </c>
      <c r="R345" s="38">
        <f t="shared" si="76"/>
        <v>62.685226480801283</v>
      </c>
      <c r="S345" s="52"/>
      <c r="T345" s="92">
        <f t="shared" si="77"/>
        <v>38.532540952667212</v>
      </c>
      <c r="U345" s="58">
        <f t="shared" si="70"/>
        <v>51336.388458170477</v>
      </c>
      <c r="V345" s="98">
        <f t="shared" si="71"/>
        <v>5544.9636998356837</v>
      </c>
      <c r="W345" s="25"/>
      <c r="X345" s="8"/>
      <c r="Y345" s="8"/>
      <c r="Z345" s="9"/>
    </row>
    <row r="346" spans="6:26">
      <c r="F346" s="33">
        <f t="shared" si="72"/>
        <v>1180</v>
      </c>
      <c r="G346" s="36">
        <f t="shared" si="78"/>
        <v>1180000</v>
      </c>
      <c r="H346" s="32"/>
      <c r="I346" s="87">
        <f t="shared" si="73"/>
        <v>20778.564998132166</v>
      </c>
      <c r="J346" s="39">
        <f t="shared" si="74"/>
        <v>208.20261495049704</v>
      </c>
      <c r="K346" s="27">
        <f t="shared" si="66"/>
        <v>18.491067872355924</v>
      </c>
      <c r="L346" s="27" t="s">
        <v>21</v>
      </c>
      <c r="M346" s="38">
        <f t="shared" si="67"/>
        <v>-96.247217106290677</v>
      </c>
      <c r="N346" s="39">
        <f t="shared" si="68"/>
        <v>38.491067872355927</v>
      </c>
      <c r="O346" s="25" t="s">
        <v>21</v>
      </c>
      <c r="P346" s="27">
        <f t="shared" si="69"/>
        <v>82.146101123219978</v>
      </c>
      <c r="Q346" s="25">
        <f t="shared" si="75"/>
        <v>90.716835459029298</v>
      </c>
      <c r="R346" s="38">
        <f t="shared" si="76"/>
        <v>64.893695836843236</v>
      </c>
      <c r="S346" s="52"/>
      <c r="T346" s="92">
        <f t="shared" si="77"/>
        <v>36.376930294161205</v>
      </c>
      <c r="U346" s="58">
        <f t="shared" si="70"/>
        <v>48546.779913826598</v>
      </c>
      <c r="V346" s="98">
        <f t="shared" si="71"/>
        <v>5243.6515394030894</v>
      </c>
      <c r="W346" s="25"/>
      <c r="X346" s="8"/>
      <c r="Y346" s="8"/>
      <c r="Z346" s="9"/>
    </row>
    <row r="347" spans="6:26">
      <c r="F347" s="33">
        <f t="shared" si="72"/>
        <v>1182</v>
      </c>
      <c r="G347" s="36">
        <f t="shared" si="78"/>
        <v>1182000</v>
      </c>
      <c r="H347" s="32"/>
      <c r="I347" s="87">
        <f t="shared" si="73"/>
        <v>20849.060503052569</v>
      </c>
      <c r="J347" s="39">
        <f t="shared" si="74"/>
        <v>213.12373671211571</v>
      </c>
      <c r="K347" s="27">
        <f t="shared" si="66"/>
        <v>17.735682431641699</v>
      </c>
      <c r="L347" s="27" t="s">
        <v>21</v>
      </c>
      <c r="M347" s="38">
        <f t="shared" si="67"/>
        <v>-94.497372824272531</v>
      </c>
      <c r="N347" s="39">
        <f t="shared" si="68"/>
        <v>37.735682431641699</v>
      </c>
      <c r="O347" s="25" t="s">
        <v>21</v>
      </c>
      <c r="P347" s="27">
        <f t="shared" si="69"/>
        <v>88.114161559165495</v>
      </c>
      <c r="Q347" s="25">
        <f t="shared" si="75"/>
        <v>95.854510566047082</v>
      </c>
      <c r="R347" s="38">
        <f t="shared" si="76"/>
        <v>66.816534474936887</v>
      </c>
      <c r="S347" s="52"/>
      <c r="T347" s="92">
        <f t="shared" si="77"/>
        <v>34.427174897796654</v>
      </c>
      <c r="U347" s="58">
        <f t="shared" si="70"/>
        <v>46022.609093743027</v>
      </c>
      <c r="V347" s="98">
        <f t="shared" si="71"/>
        <v>4971.0099300122693</v>
      </c>
      <c r="W347" s="25"/>
      <c r="X347" s="8"/>
      <c r="Y347" s="8"/>
      <c r="Z347" s="9"/>
    </row>
    <row r="348" spans="6:26">
      <c r="F348" s="33">
        <f t="shared" si="72"/>
        <v>1184</v>
      </c>
      <c r="G348" s="36">
        <f t="shared" si="78"/>
        <v>1184000</v>
      </c>
      <c r="H348" s="32"/>
      <c r="I348" s="87">
        <f t="shared" si="73"/>
        <v>20919.675390707816</v>
      </c>
      <c r="J348" s="39">
        <f t="shared" si="74"/>
        <v>218.03714839288136</v>
      </c>
      <c r="K348" s="27">
        <f t="shared" si="66"/>
        <v>17.028564155927054</v>
      </c>
      <c r="L348" s="27" t="s">
        <v>21</v>
      </c>
      <c r="M348" s="38">
        <f t="shared" si="67"/>
        <v>-92.821489244589188</v>
      </c>
      <c r="N348" s="39">
        <f t="shared" si="68"/>
        <v>37.028564155927057</v>
      </c>
      <c r="O348" s="25" t="s">
        <v>21</v>
      </c>
      <c r="P348" s="27">
        <f t="shared" si="69"/>
        <v>94.001652274386288</v>
      </c>
      <c r="Q348" s="25">
        <f t="shared" si="75"/>
        <v>101.03180288287564</v>
      </c>
      <c r="R348" s="38">
        <f t="shared" si="76"/>
        <v>68.499826615646967</v>
      </c>
      <c r="S348" s="52"/>
      <c r="T348" s="92">
        <f t="shared" si="77"/>
        <v>32.662982405902731</v>
      </c>
      <c r="U348" s="58">
        <f t="shared" si="70"/>
        <v>43738.099961662287</v>
      </c>
      <c r="V348" s="98">
        <f t="shared" si="71"/>
        <v>4724.2547415429344</v>
      </c>
      <c r="W348" s="25"/>
      <c r="X348" s="8"/>
      <c r="Y348" s="8"/>
      <c r="Z348" s="9"/>
    </row>
    <row r="349" spans="6:26">
      <c r="F349" s="33">
        <f t="shared" si="72"/>
        <v>1186</v>
      </c>
      <c r="G349" s="36">
        <f t="shared" si="78"/>
        <v>1186000</v>
      </c>
      <c r="H349" s="32"/>
      <c r="I349" s="87">
        <f t="shared" si="73"/>
        <v>20990.409661097892</v>
      </c>
      <c r="J349" s="39">
        <f t="shared" si="74"/>
        <v>222.9428889982612</v>
      </c>
      <c r="K349" s="27">
        <f t="shared" si="66"/>
        <v>16.365664462542018</v>
      </c>
      <c r="L349" s="27" t="s">
        <v>21</v>
      </c>
      <c r="M349" s="38">
        <f t="shared" si="67"/>
        <v>-91.215212891382322</v>
      </c>
      <c r="N349" s="39">
        <f t="shared" si="68"/>
        <v>36.365664462542014</v>
      </c>
      <c r="O349" s="25" t="s">
        <v>21</v>
      </c>
      <c r="P349" s="27">
        <f t="shared" si="69"/>
        <v>99.812960179909851</v>
      </c>
      <c r="Q349" s="25">
        <f t="shared" si="75"/>
        <v>106.23129751480239</v>
      </c>
      <c r="R349" s="38">
        <f t="shared" si="76"/>
        <v>69.98139050658331</v>
      </c>
      <c r="S349" s="52"/>
      <c r="T349" s="92">
        <f t="shared" si="77"/>
        <v>31.064291571325054</v>
      </c>
      <c r="U349" s="58">
        <f t="shared" si="70"/>
        <v>41667.602876885918</v>
      </c>
      <c r="V349" s="98">
        <f t="shared" si="71"/>
        <v>4500.6154961555176</v>
      </c>
      <c r="W349" s="25"/>
      <c r="X349" s="8"/>
      <c r="Y349" s="8"/>
      <c r="Z349" s="9"/>
    </row>
    <row r="350" spans="6:26">
      <c r="F350" s="33">
        <f t="shared" si="72"/>
        <v>1188</v>
      </c>
      <c r="G350" s="36">
        <f t="shared" si="78"/>
        <v>1188000</v>
      </c>
      <c r="H350" s="32"/>
      <c r="I350" s="87">
        <f t="shared" si="73"/>
        <v>21061.263314222811</v>
      </c>
      <c r="J350" s="39">
        <f t="shared" si="74"/>
        <v>227.84099727106127</v>
      </c>
      <c r="K350" s="27">
        <f t="shared" si="66"/>
        <v>15.743348945778063</v>
      </c>
      <c r="L350" s="27" t="s">
        <v>21</v>
      </c>
      <c r="M350" s="38">
        <f t="shared" si="67"/>
        <v>-89.674508104809618</v>
      </c>
      <c r="N350" s="39">
        <f t="shared" si="68"/>
        <v>35.743348945778067</v>
      </c>
      <c r="O350" s="25" t="s">
        <v>21</v>
      </c>
      <c r="P350" s="27">
        <f t="shared" si="69"/>
        <v>105.55215414559484</v>
      </c>
      <c r="Q350" s="25">
        <f t="shared" si="75"/>
        <v>111.43986826371909</v>
      </c>
      <c r="R350" s="38">
        <f t="shared" si="76"/>
        <v>71.292248978725468</v>
      </c>
      <c r="S350" s="52"/>
      <c r="T350" s="92">
        <f t="shared" si="77"/>
        <v>29.612382457153032</v>
      </c>
      <c r="U350" s="58">
        <f t="shared" si="70"/>
        <v>39787.088868369967</v>
      </c>
      <c r="V350" s="98">
        <f t="shared" si="71"/>
        <v>4297.4967683402601</v>
      </c>
      <c r="W350" s="25"/>
      <c r="X350" s="8"/>
      <c r="Y350" s="8"/>
      <c r="Z350" s="9"/>
    </row>
    <row r="351" spans="6:26">
      <c r="F351" s="33">
        <f t="shared" si="72"/>
        <v>1190</v>
      </c>
      <c r="G351" s="36">
        <f t="shared" si="78"/>
        <v>1190000</v>
      </c>
      <c r="H351" s="32"/>
      <c r="I351" s="87">
        <f t="shared" si="73"/>
        <v>21132.236350082556</v>
      </c>
      <c r="J351" s="39">
        <f t="shared" si="74"/>
        <v>232.73151169362973</v>
      </c>
      <c r="K351" s="27">
        <f t="shared" si="66"/>
        <v>15.158347910082322</v>
      </c>
      <c r="L351" s="27" t="s">
        <v>21</v>
      </c>
      <c r="M351" s="38">
        <f t="shared" si="67"/>
        <v>-88.195630597285785</v>
      </c>
      <c r="N351" s="39">
        <f t="shared" si="68"/>
        <v>35.15834791008232</v>
      </c>
      <c r="O351" s="25" t="s">
        <v>21</v>
      </c>
      <c r="P351" s="27">
        <f t="shared" si="69"/>
        <v>111.22301144578205</v>
      </c>
      <c r="Q351" s="25">
        <f t="shared" si="75"/>
        <v>116.64762193390381</v>
      </c>
      <c r="R351" s="38">
        <f t="shared" si="76"/>
        <v>72.457901459587376</v>
      </c>
      <c r="S351" s="52"/>
      <c r="T351" s="92">
        <f t="shared" si="77"/>
        <v>28.290332415605381</v>
      </c>
      <c r="U351" s="58">
        <f t="shared" si="70"/>
        <v>38074.77848755083</v>
      </c>
      <c r="V351" s="98">
        <f t="shared" si="71"/>
        <v>4112.5461087855792</v>
      </c>
      <c r="W351" s="25"/>
      <c r="X351" s="8"/>
      <c r="Y351" s="8"/>
      <c r="Z351" s="9"/>
    </row>
    <row r="352" spans="6:26">
      <c r="F352" s="33">
        <f t="shared" si="72"/>
        <v>1192</v>
      </c>
      <c r="G352" s="36">
        <f t="shared" si="78"/>
        <v>1192000</v>
      </c>
      <c r="H352" s="32"/>
      <c r="I352" s="87">
        <f t="shared" si="73"/>
        <v>21203.328768677147</v>
      </c>
      <c r="J352" s="39">
        <f t="shared" si="74"/>
        <v>237.61447049004528</v>
      </c>
      <c r="K352" s="27">
        <f t="shared" si="66"/>
        <v>14.607713601054948</v>
      </c>
      <c r="L352" s="27" t="s">
        <v>21</v>
      </c>
      <c r="M352" s="38">
        <f t="shared" si="67"/>
        <v>-86.775103309622594</v>
      </c>
      <c r="N352" s="39">
        <f t="shared" si="68"/>
        <v>34.607713601054947</v>
      </c>
      <c r="O352" s="25" t="s">
        <v>21</v>
      </c>
      <c r="P352" s="27">
        <f t="shared" si="69"/>
        <v>116.82904190502791</v>
      </c>
      <c r="Q352" s="25">
        <f t="shared" si="75"/>
        <v>121.84711269923227</v>
      </c>
      <c r="R352" s="38">
        <f t="shared" si="76"/>
        <v>73.499380160523245</v>
      </c>
      <c r="S352" s="52"/>
      <c r="T352" s="92">
        <f t="shared" si="77"/>
        <v>27.083120206103928</v>
      </c>
      <c r="U352" s="58">
        <f t="shared" si="70"/>
        <v>36511.302498889025</v>
      </c>
      <c r="V352" s="98">
        <f t="shared" si="71"/>
        <v>3943.6714009405127</v>
      </c>
      <c r="W352" s="25"/>
      <c r="X352" s="8"/>
      <c r="Y352" s="8"/>
      <c r="Z352" s="9"/>
    </row>
    <row r="353" spans="6:26">
      <c r="F353" s="33">
        <f t="shared" si="72"/>
        <v>1194</v>
      </c>
      <c r="G353" s="36">
        <f t="shared" si="78"/>
        <v>1194000</v>
      </c>
      <c r="H353" s="32"/>
      <c r="I353" s="87">
        <f t="shared" si="73"/>
        <v>21274.540570006564</v>
      </c>
      <c r="J353" s="39">
        <f t="shared" si="74"/>
        <v>242.48991162827883</v>
      </c>
      <c r="K353" s="27">
        <f t="shared" si="66"/>
        <v>14.088783127802172</v>
      </c>
      <c r="L353" s="27" t="s">
        <v>21</v>
      </c>
      <c r="M353" s="38">
        <f t="shared" si="67"/>
        <v>-85.409694390268356</v>
      </c>
      <c r="N353" s="39">
        <f t="shared" si="68"/>
        <v>34.088783127802174</v>
      </c>
      <c r="O353" s="25" t="s">
        <v>21</v>
      </c>
      <c r="P353" s="27">
        <f t="shared" si="69"/>
        <v>122.37350992071856</v>
      </c>
      <c r="Q353" s="25">
        <f t="shared" si="75"/>
        <v>127.03275587599654</v>
      </c>
      <c r="R353" s="38">
        <f t="shared" si="76"/>
        <v>74.434108125427898</v>
      </c>
      <c r="S353" s="52"/>
      <c r="T353" s="92">
        <f t="shared" si="77"/>
        <v>25.977551830972683</v>
      </c>
      <c r="U353" s="58">
        <f t="shared" si="70"/>
        <v>35079.623234127226</v>
      </c>
      <c r="V353" s="98">
        <f t="shared" si="71"/>
        <v>3789.0323663037057</v>
      </c>
      <c r="W353" s="25"/>
      <c r="X353" s="8"/>
      <c r="Y353" s="8"/>
      <c r="Z353" s="9"/>
    </row>
    <row r="354" spans="6:26">
      <c r="F354" s="33">
        <f t="shared" si="72"/>
        <v>1196</v>
      </c>
      <c r="G354" s="36">
        <f t="shared" si="78"/>
        <v>1196000</v>
      </c>
      <c r="H354" s="32"/>
      <c r="I354" s="87">
        <f t="shared" si="73"/>
        <v>21345.871754070824</v>
      </c>
      <c r="J354" s="39">
        <f t="shared" si="74"/>
        <v>247.35787282233423</v>
      </c>
      <c r="K354" s="27">
        <f t="shared" si="66"/>
        <v>13.599146235313551</v>
      </c>
      <c r="L354" s="27" t="s">
        <v>21</v>
      </c>
      <c r="M354" s="38">
        <f t="shared" si="67"/>
        <v>-84.096397124175354</v>
      </c>
      <c r="N354" s="39">
        <f t="shared" si="68"/>
        <v>33.599146235313555</v>
      </c>
      <c r="O354" s="25" t="s">
        <v>21</v>
      </c>
      <c r="P354" s="27">
        <f t="shared" si="69"/>
        <v>127.85945453603858</v>
      </c>
      <c r="Q354" s="25">
        <f t="shared" si="75"/>
        <v>132.20038858488769</v>
      </c>
      <c r="R354" s="38">
        <f t="shared" si="76"/>
        <v>75.276588416544556</v>
      </c>
      <c r="S354" s="52"/>
      <c r="T354" s="92">
        <f t="shared" si="77"/>
        <v>24.962105144502086</v>
      </c>
      <c r="U354" s="58">
        <f t="shared" si="70"/>
        <v>33764.845069283067</v>
      </c>
      <c r="V354" s="98">
        <f t="shared" si="71"/>
        <v>3647.0200935989797</v>
      </c>
      <c r="W354" s="25"/>
      <c r="X354" s="8"/>
      <c r="Y354" s="8"/>
      <c r="Z354" s="9"/>
    </row>
    <row r="355" spans="6:26">
      <c r="F355" s="33">
        <f t="shared" si="72"/>
        <v>1198</v>
      </c>
      <c r="G355" s="36">
        <f t="shared" si="78"/>
        <v>1198000</v>
      </c>
      <c r="H355" s="32"/>
      <c r="I355" s="87">
        <f t="shared" si="73"/>
        <v>21417.322320869913</v>
      </c>
      <c r="J355" s="39">
        <f t="shared" si="74"/>
        <v>252.2183915343694</v>
      </c>
      <c r="K355" s="27">
        <f t="shared" si="66"/>
        <v>13.136617221460625</v>
      </c>
      <c r="L355" s="27" t="s">
        <v>21</v>
      </c>
      <c r="M355" s="38">
        <f t="shared" si="67"/>
        <v>-82.832411644987388</v>
      </c>
      <c r="N355" s="39">
        <f t="shared" si="68"/>
        <v>33.136617221460625</v>
      </c>
      <c r="O355" s="25" t="s">
        <v>21</v>
      </c>
      <c r="P355" s="27">
        <f t="shared" si="69"/>
        <v>133.28970772959974</v>
      </c>
      <c r="Q355" s="25">
        <f t="shared" si="75"/>
        <v>137.34693876284146</v>
      </c>
      <c r="R355" s="38">
        <f t="shared" si="76"/>
        <v>76.038954778158953</v>
      </c>
      <c r="S355" s="52"/>
      <c r="T355" s="92">
        <f t="shared" si="77"/>
        <v>24.026745916034926</v>
      </c>
      <c r="U355" s="58">
        <f t="shared" si="70"/>
        <v>32553.984115606214</v>
      </c>
      <c r="V355" s="98">
        <f t="shared" si="71"/>
        <v>3516.2321625555369</v>
      </c>
      <c r="W355" s="25"/>
      <c r="X355" s="8"/>
      <c r="Y355" s="8"/>
      <c r="Z355" s="9"/>
    </row>
    <row r="356" spans="6:26">
      <c r="F356" s="33">
        <f t="shared" si="72"/>
        <v>1200</v>
      </c>
      <c r="G356" s="36">
        <f t="shared" si="78"/>
        <v>1200000</v>
      </c>
      <c r="H356" s="32"/>
      <c r="I356" s="87">
        <f t="shared" si="73"/>
        <v>21488.892270403845</v>
      </c>
      <c r="J356" s="39">
        <f t="shared" si="74"/>
        <v>257.07150497679459</v>
      </c>
      <c r="K356" s="27">
        <f t="shared" si="66"/>
        <v>12.699210405452654</v>
      </c>
      <c r="L356" s="27" t="s">
        <v>21</v>
      </c>
      <c r="M356" s="38">
        <f t="shared" si="67"/>
        <v>-81.615128273667096</v>
      </c>
      <c r="N356" s="39">
        <f t="shared" si="68"/>
        <v>32.699210405452654</v>
      </c>
      <c r="O356" s="25" t="s">
        <v>21</v>
      </c>
      <c r="P356" s="27">
        <f t="shared" si="69"/>
        <v>138.66691107861402</v>
      </c>
      <c r="Q356" s="25">
        <f t="shared" si="75"/>
        <v>142.47017438476135</v>
      </c>
      <c r="R356" s="38">
        <f t="shared" si="76"/>
        <v>76.731410986687365</v>
      </c>
      <c r="S356" s="52"/>
      <c r="T356" s="92">
        <f t="shared" si="77"/>
        <v>23.162742758269331</v>
      </c>
      <c r="U356" s="58">
        <f t="shared" si="70"/>
        <v>31435.733874111458</v>
      </c>
      <c r="V356" s="98">
        <f t="shared" si="71"/>
        <v>3395.4473317045458</v>
      </c>
      <c r="W356" s="25"/>
      <c r="X356" s="8"/>
      <c r="Y356" s="8"/>
      <c r="Z356" s="9"/>
    </row>
    <row r="357" spans="6:26">
      <c r="F357" s="33">
        <f t="shared" si="72"/>
        <v>1202</v>
      </c>
      <c r="G357" s="36">
        <f t="shared" si="78"/>
        <v>1202000</v>
      </c>
      <c r="H357" s="32"/>
      <c r="I357" s="87">
        <f t="shared" si="73"/>
        <v>21560.581602672606</v>
      </c>
      <c r="J357" s="39">
        <f t="shared" si="74"/>
        <v>261.91725011435005</v>
      </c>
      <c r="K357" s="27">
        <f t="shared" si="66"/>
        <v>12.285118647536837</v>
      </c>
      <c r="L357" s="27" t="s">
        <v>21</v>
      </c>
      <c r="M357" s="38">
        <f t="shared" si="67"/>
        <v>-80.4421123372843</v>
      </c>
      <c r="N357" s="39">
        <f t="shared" si="68"/>
        <v>32.285118647536834</v>
      </c>
      <c r="O357" s="25" t="s">
        <v>21</v>
      </c>
      <c r="P357" s="27">
        <f t="shared" si="69"/>
        <v>143.99353094188518</v>
      </c>
      <c r="Q357" s="25">
        <f t="shared" si="75"/>
        <v>147.56851235679372</v>
      </c>
      <c r="R357" s="38">
        <f t="shared" si="76"/>
        <v>77.362581725686823</v>
      </c>
      <c r="S357" s="52"/>
      <c r="T357" s="92">
        <f t="shared" si="77"/>
        <v>22.362494188605783</v>
      </c>
      <c r="U357" s="58">
        <f t="shared" si="70"/>
        <v>30400.244872401519</v>
      </c>
      <c r="V357" s="98">
        <f t="shared" si="71"/>
        <v>3283.6017364356239</v>
      </c>
      <c r="W357" s="25"/>
      <c r="X357" s="8"/>
      <c r="Y357" s="8"/>
      <c r="Z357" s="9"/>
    </row>
    <row r="358" spans="6:26">
      <c r="F358" s="33">
        <f t="shared" si="72"/>
        <v>1204</v>
      </c>
      <c r="G358" s="36">
        <f t="shared" si="78"/>
        <v>1204000</v>
      </c>
      <c r="H358" s="32"/>
      <c r="I358" s="87">
        <f t="shared" si="73"/>
        <v>21632.390317676211</v>
      </c>
      <c r="J358" s="39">
        <f t="shared" si="74"/>
        <v>266.75566366616249</v>
      </c>
      <c r="K358" s="27">
        <f t="shared" si="66"/>
        <v>11.892694496938864</v>
      </c>
      <c r="L358" s="27" t="s">
        <v>21</v>
      </c>
      <c r="M358" s="38">
        <f t="shared" si="67"/>
        <v>-79.311090332746133</v>
      </c>
      <c r="N358" s="39">
        <f t="shared" si="68"/>
        <v>31.892694496938866</v>
      </c>
      <c r="O358" s="25" t="s">
        <v>21</v>
      </c>
      <c r="P358" s="27">
        <f t="shared" si="69"/>
        <v>149.27187229784226</v>
      </c>
      <c r="Q358" s="25">
        <f t="shared" si="75"/>
        <v>152.64087205456605</v>
      </c>
      <c r="R358" s="38">
        <f t="shared" si="76"/>
        <v>77.939793503560779</v>
      </c>
      <c r="S358" s="52"/>
      <c r="T358" s="92">
        <f t="shared" si="77"/>
        <v>21.619373340715168</v>
      </c>
      <c r="U358" s="58">
        <f t="shared" si="70"/>
        <v>29438.925988585172</v>
      </c>
      <c r="V358" s="98">
        <f t="shared" si="71"/>
        <v>3179.7674295273464</v>
      </c>
      <c r="W358" s="25"/>
      <c r="X358" s="8"/>
      <c r="Y358" s="8"/>
      <c r="Z358" s="9"/>
    </row>
    <row r="359" spans="6:26">
      <c r="F359" s="33">
        <f t="shared" si="72"/>
        <v>1206</v>
      </c>
      <c r="G359" s="36">
        <f t="shared" si="78"/>
        <v>1206000</v>
      </c>
      <c r="H359" s="32"/>
      <c r="I359" s="87">
        <f t="shared" si="73"/>
        <v>21704.31841541464</v>
      </c>
      <c r="J359" s="39">
        <f t="shared" si="74"/>
        <v>271.58678210778362</v>
      </c>
      <c r="K359" s="27">
        <f t="shared" si="66"/>
        <v>11.52043360935401</v>
      </c>
      <c r="L359" s="27" t="s">
        <v>21</v>
      </c>
      <c r="M359" s="38">
        <f t="shared" si="67"/>
        <v>-78.219937311270357</v>
      </c>
      <c r="N359" s="39">
        <f t="shared" si="68"/>
        <v>31.520433609354008</v>
      </c>
      <c r="O359" s="25" t="s">
        <v>21</v>
      </c>
      <c r="P359" s="27">
        <f t="shared" si="69"/>
        <v>154.50409136181224</v>
      </c>
      <c r="Q359" s="25">
        <f t="shared" si="75"/>
        <v>157.68656246637161</v>
      </c>
      <c r="R359" s="38">
        <f t="shared" si="76"/>
        <v>78.469300345703417</v>
      </c>
      <c r="S359" s="52"/>
      <c r="T359" s="92">
        <f t="shared" si="77"/>
        <v>20.927591726173631</v>
      </c>
      <c r="U359" s="58">
        <f t="shared" si="70"/>
        <v>28544.269651082635</v>
      </c>
      <c r="V359" s="98">
        <f t="shared" si="71"/>
        <v>3083.1335005683263</v>
      </c>
      <c r="W359" s="25"/>
      <c r="X359" s="8"/>
      <c r="Y359" s="8"/>
      <c r="Z359" s="9"/>
    </row>
    <row r="360" spans="6:26">
      <c r="F360" s="33">
        <f t="shared" si="72"/>
        <v>1208</v>
      </c>
      <c r="G360" s="36">
        <f t="shared" si="78"/>
        <v>1208000</v>
      </c>
      <c r="H360" s="32"/>
      <c r="I360" s="87">
        <f t="shared" si="73"/>
        <v>21776.365895887917</v>
      </c>
      <c r="J360" s="39">
        <f t="shared" si="74"/>
        <v>276.4106416732036</v>
      </c>
      <c r="K360" s="27">
        <f t="shared" si="66"/>
        <v>11.166960129027018</v>
      </c>
      <c r="L360" s="27" t="s">
        <v>21</v>
      </c>
      <c r="M360" s="38">
        <f t="shared" si="67"/>
        <v>-77.166665370085951</v>
      </c>
      <c r="N360" s="39">
        <f t="shared" si="68"/>
        <v>31.166960129027018</v>
      </c>
      <c r="O360" s="25" t="s">
        <v>21</v>
      </c>
      <c r="P360" s="27">
        <f t="shared" si="69"/>
        <v>159.69220709604724</v>
      </c>
      <c r="Q360" s="25">
        <f t="shared" si="75"/>
        <v>162.70519478766252</v>
      </c>
      <c r="R360" s="38">
        <f t="shared" si="76"/>
        <v>78.956465861188477</v>
      </c>
      <c r="S360" s="52"/>
      <c r="T360" s="92">
        <f t="shared" si="77"/>
        <v>20.282081369968832</v>
      </c>
      <c r="U360" s="58">
        <f t="shared" si="70"/>
        <v>27709.700292121186</v>
      </c>
      <c r="V360" s="98">
        <f t="shared" si="71"/>
        <v>2992.9897070638995</v>
      </c>
      <c r="W360" s="25"/>
      <c r="X360" s="8"/>
      <c r="Y360" s="8"/>
      <c r="Z360" s="9"/>
    </row>
    <row r="361" spans="6:26">
      <c r="F361" s="33">
        <f t="shared" si="72"/>
        <v>1210</v>
      </c>
      <c r="G361" s="36">
        <f t="shared" si="78"/>
        <v>1210000</v>
      </c>
      <c r="H361" s="32"/>
      <c r="I361" s="87">
        <f t="shared" si="73"/>
        <v>21848.532759096019</v>
      </c>
      <c r="J361" s="39">
        <f t="shared" si="74"/>
        <v>281.22727835685077</v>
      </c>
      <c r="K361" s="27">
        <f t="shared" si="66"/>
        <v>10.831013775463482</v>
      </c>
      <c r="L361" s="27" t="s">
        <v>21</v>
      </c>
      <c r="M361" s="38">
        <f t="shared" si="67"/>
        <v>-76.149413147978848</v>
      </c>
      <c r="N361" s="39">
        <f t="shared" si="68"/>
        <v>30.831013775463482</v>
      </c>
      <c r="O361" s="25" t="s">
        <v>21</v>
      </c>
      <c r="P361" s="27">
        <f t="shared" si="69"/>
        <v>164.83811171589082</v>
      </c>
      <c r="Q361" s="25">
        <f t="shared" si="75"/>
        <v>167.69661440972303</v>
      </c>
      <c r="R361" s="38">
        <f t="shared" si="76"/>
        <v>79.405910772647587</v>
      </c>
      <c r="S361" s="52"/>
      <c r="T361" s="92">
        <f t="shared" si="77"/>
        <v>19.678393696949115</v>
      </c>
      <c r="U361" s="58">
        <f t="shared" si="70"/>
        <v>26929.444124904287</v>
      </c>
      <c r="V361" s="98">
        <f t="shared" si="71"/>
        <v>2908.7124087627949</v>
      </c>
      <c r="W361" s="25"/>
      <c r="X361" s="8"/>
      <c r="Y361" s="8"/>
      <c r="Z361" s="9"/>
    </row>
    <row r="362" spans="6:26">
      <c r="F362" s="33">
        <f t="shared" si="72"/>
        <v>1212</v>
      </c>
      <c r="G362" s="36">
        <f t="shared" si="78"/>
        <v>1212000</v>
      </c>
      <c r="H362" s="32"/>
      <c r="I362" s="87">
        <f t="shared" si="73"/>
        <v>21920.819005038964</v>
      </c>
      <c r="J362" s="39">
        <f t="shared" si="74"/>
        <v>286.03672791556505</v>
      </c>
      <c r="K362" s="27">
        <f t="shared" si="66"/>
        <v>10.511438412621699</v>
      </c>
      <c r="L362" s="27" t="s">
        <v>21</v>
      </c>
      <c r="M362" s="38">
        <f t="shared" si="67"/>
        <v>-75.166436230807278</v>
      </c>
      <c r="N362" s="39">
        <f t="shared" si="68"/>
        <v>30.5114384126217</v>
      </c>
      <c r="O362" s="25" t="s">
        <v>21</v>
      </c>
      <c r="P362" s="27">
        <f t="shared" si="69"/>
        <v>169.94358028595707</v>
      </c>
      <c r="Q362" s="25">
        <f t="shared" si="75"/>
        <v>172.66084777510142</v>
      </c>
      <c r="R362" s="38">
        <f t="shared" si="76"/>
        <v>79.821633018357488</v>
      </c>
      <c r="S362" s="52"/>
      <c r="T362" s="92">
        <f t="shared" si="77"/>
        <v>19.112613209790325</v>
      </c>
      <c r="U362" s="58">
        <f t="shared" si="70"/>
        <v>26198.41782382056</v>
      </c>
      <c r="V362" s="98">
        <f t="shared" si="71"/>
        <v>2829.7525437454633</v>
      </c>
      <c r="W362" s="25"/>
      <c r="X362" s="8"/>
      <c r="Y362" s="8"/>
      <c r="Z362" s="9"/>
    </row>
    <row r="363" spans="6:26">
      <c r="F363" s="33">
        <f t="shared" si="72"/>
        <v>1214</v>
      </c>
      <c r="G363" s="36">
        <f t="shared" si="78"/>
        <v>1214000</v>
      </c>
      <c r="H363" s="32"/>
      <c r="I363" s="87">
        <f t="shared" si="73"/>
        <v>21993.224633716738</v>
      </c>
      <c r="J363" s="39">
        <f t="shared" si="74"/>
        <v>290.83902587055695</v>
      </c>
      <c r="K363" s="27">
        <f t="shared" si="66"/>
        <v>10.207171910269532</v>
      </c>
      <c r="L363" s="27" t="s">
        <v>21</v>
      </c>
      <c r="M363" s="38">
        <f t="shared" si="67"/>
        <v>-74.216098381902555</v>
      </c>
      <c r="N363" s="39">
        <f t="shared" si="68"/>
        <v>30.20717191026953</v>
      </c>
      <c r="O363" s="25" t="s">
        <v>21</v>
      </c>
      <c r="P363" s="27">
        <f t="shared" si="69"/>
        <v>175.01027949140598</v>
      </c>
      <c r="Q363" s="25">
        <f t="shared" si="75"/>
        <v>177.59806069458253</v>
      </c>
      <c r="R363" s="38">
        <f t="shared" si="76"/>
        <v>80.207105989844734</v>
      </c>
      <c r="S363" s="52"/>
      <c r="T363" s="92">
        <f t="shared" si="77"/>
        <v>18.581283979643498</v>
      </c>
      <c r="U363" s="58">
        <f t="shared" si="70"/>
        <v>25512.133624949689</v>
      </c>
      <c r="V363" s="98">
        <f t="shared" si="71"/>
        <v>2755.625378107185</v>
      </c>
      <c r="W363" s="25"/>
      <c r="X363" s="8"/>
      <c r="Y363" s="8"/>
      <c r="Z363" s="9"/>
    </row>
    <row r="364" spans="6:26">
      <c r="F364" s="33">
        <f t="shared" si="72"/>
        <v>1216</v>
      </c>
      <c r="G364" s="36">
        <f t="shared" si="78"/>
        <v>1216000</v>
      </c>
      <c r="H364" s="32"/>
      <c r="I364" s="87">
        <f t="shared" si="73"/>
        <v>22065.749645129352</v>
      </c>
      <c r="J364" s="39">
        <f t="shared" si="74"/>
        <v>295.63420750934506</v>
      </c>
      <c r="K364" s="27">
        <f t="shared" si="66"/>
        <v>9.9172371340764744</v>
      </c>
      <c r="L364" s="27" t="s">
        <v>21</v>
      </c>
      <c r="M364" s="38">
        <f t="shared" si="67"/>
        <v>-73.296863520373677</v>
      </c>
      <c r="N364" s="39">
        <f t="shared" si="68"/>
        <v>29.917237134076473</v>
      </c>
      <c r="O364" s="25" t="s">
        <v>21</v>
      </c>
      <c r="P364" s="27">
        <f t="shared" si="69"/>
        <v>180.03977566130152</v>
      </c>
      <c r="Q364" s="25">
        <f t="shared" si="75"/>
        <v>182.50852554855715</v>
      </c>
      <c r="R364" s="38">
        <f t="shared" si="76"/>
        <v>80.565359267055683</v>
      </c>
      <c r="S364" s="52"/>
      <c r="T364" s="92">
        <f t="shared" si="77"/>
        <v>18.081347104642635</v>
      </c>
      <c r="U364" s="58">
        <f t="shared" si="70"/>
        <v>24866.618512621713</v>
      </c>
      <c r="V364" s="98">
        <f t="shared" si="71"/>
        <v>2685.9017771088315</v>
      </c>
      <c r="W364" s="25"/>
      <c r="X364" s="8"/>
      <c r="Y364" s="8"/>
      <c r="Z364" s="9"/>
    </row>
    <row r="365" spans="6:26">
      <c r="F365" s="33">
        <f t="shared" si="72"/>
        <v>1218</v>
      </c>
      <c r="G365" s="36">
        <f t="shared" si="78"/>
        <v>1218000</v>
      </c>
      <c r="H365" s="32"/>
      <c r="I365" s="87">
        <f t="shared" si="73"/>
        <v>22138.394039276798</v>
      </c>
      <c r="J365" s="39">
        <f t="shared" si="74"/>
        <v>300.42230788767415</v>
      </c>
      <c r="K365" s="27">
        <f t="shared" si="66"/>
        <v>9.6407339237674563</v>
      </c>
      <c r="L365" s="27" t="s">
        <v>21</v>
      </c>
      <c r="M365" s="38">
        <f t="shared" si="67"/>
        <v>-72.407288377730282</v>
      </c>
      <c r="N365" s="39">
        <f t="shared" si="68"/>
        <v>29.640733923767456</v>
      </c>
      <c r="O365" s="25" t="s">
        <v>21</v>
      </c>
      <c r="P365" s="27">
        <f t="shared" si="69"/>
        <v>185.03354211363285</v>
      </c>
      <c r="Q365" s="25">
        <f t="shared" si="75"/>
        <v>187.39259541043003</v>
      </c>
      <c r="R365" s="38">
        <f t="shared" si="76"/>
        <v>80.899045281099333</v>
      </c>
      <c r="S365" s="52"/>
      <c r="T365" s="92">
        <f t="shared" si="77"/>
        <v>17.610087489168347</v>
      </c>
      <c r="U365" s="58">
        <f t="shared" si="70"/>
        <v>24258.345396762445</v>
      </c>
      <c r="V365" s="98">
        <f t="shared" si="71"/>
        <v>2620.2007714805563</v>
      </c>
      <c r="W365" s="25"/>
      <c r="X365" s="8"/>
      <c r="Y365" s="8"/>
      <c r="Z365" s="9"/>
    </row>
    <row r="366" spans="6:26">
      <c r="F366" s="33">
        <f t="shared" si="72"/>
        <v>1220</v>
      </c>
      <c r="G366" s="36">
        <f t="shared" si="78"/>
        <v>1220000</v>
      </c>
      <c r="H366" s="32"/>
      <c r="I366" s="87">
        <f t="shared" si="73"/>
        <v>22211.157816159084</v>
      </c>
      <c r="J366" s="39">
        <f t="shared" si="74"/>
        <v>305.20336183141535</v>
      </c>
      <c r="K366" s="27">
        <f t="shared" si="66"/>
        <v>9.376831937977828</v>
      </c>
      <c r="L366" s="27" t="s">
        <v>21</v>
      </c>
      <c r="M366" s="38">
        <f t="shared" si="67"/>
        <v>-71.546015769975469</v>
      </c>
      <c r="N366" s="39">
        <f t="shared" si="68"/>
        <v>29.376831937977826</v>
      </c>
      <c r="O366" s="25" t="s">
        <v>21</v>
      </c>
      <c r="P366" s="27">
        <f t="shared" si="69"/>
        <v>189.9929658848489</v>
      </c>
      <c r="Q366" s="25">
        <f t="shared" si="75"/>
        <v>192.25068358898895</v>
      </c>
      <c r="R366" s="38">
        <f t="shared" si="76"/>
        <v>81.210494611144071</v>
      </c>
      <c r="S366" s="52"/>
      <c r="T366" s="92">
        <f t="shared" si="77"/>
        <v>17.165088510452534</v>
      </c>
      <c r="U366" s="58">
        <f t="shared" si="70"/>
        <v>23684.174450798626</v>
      </c>
      <c r="V366" s="98">
        <f t="shared" si="71"/>
        <v>2558.1832211913716</v>
      </c>
      <c r="W366" s="25"/>
      <c r="X366" s="8"/>
      <c r="Y366" s="8"/>
      <c r="Z366" s="9"/>
    </row>
    <row r="367" spans="6:26">
      <c r="F367" s="33">
        <f t="shared" si="72"/>
        <v>1222</v>
      </c>
      <c r="G367" s="36">
        <f t="shared" si="78"/>
        <v>1222000</v>
      </c>
      <c r="H367" s="32"/>
      <c r="I367" s="87">
        <f t="shared" si="73"/>
        <v>22284.040975776203</v>
      </c>
      <c r="J367" s="39">
        <f t="shared" si="74"/>
        <v>309.9774039384472</v>
      </c>
      <c r="K367" s="27">
        <f t="shared" si="66"/>
        <v>9.124764260877603</v>
      </c>
      <c r="L367" s="27" t="s">
        <v>21</v>
      </c>
      <c r="M367" s="38">
        <f t="shared" si="67"/>
        <v>-70.711768428429082</v>
      </c>
      <c r="N367" s="39">
        <f t="shared" si="68"/>
        <v>29.124764260877605</v>
      </c>
      <c r="O367" s="25" t="s">
        <v>21</v>
      </c>
      <c r="P367" s="27">
        <f t="shared" si="69"/>
        <v>194.91935390064918</v>
      </c>
      <c r="Q367" s="25">
        <f t="shared" si="75"/>
        <v>197.08324743188655</v>
      </c>
      <c r="R367" s="38">
        <f t="shared" si="76"/>
        <v>81.501762059560335</v>
      </c>
      <c r="S367" s="52"/>
      <c r="T367" s="92">
        <f t="shared" si="77"/>
        <v>16.744193344695645</v>
      </c>
      <c r="U367" s="58">
        <f t="shared" si="70"/>
        <v>23141.303038088339</v>
      </c>
      <c r="V367" s="98">
        <f t="shared" si="71"/>
        <v>2499.5464068854762</v>
      </c>
      <c r="W367" s="25"/>
      <c r="X367" s="8"/>
      <c r="Y367" s="8"/>
      <c r="Z367" s="9"/>
    </row>
    <row r="368" spans="6:26">
      <c r="F368" s="33">
        <f t="shared" si="72"/>
        <v>1224</v>
      </c>
      <c r="G368" s="36">
        <f t="shared" si="78"/>
        <v>1224000</v>
      </c>
      <c r="H368" s="32"/>
      <c r="I368" s="87">
        <f t="shared" si="73"/>
        <v>22357.043518128161</v>
      </c>
      <c r="J368" s="39">
        <f t="shared" si="74"/>
        <v>314.74446858051806</v>
      </c>
      <c r="K368" s="27">
        <f t="shared" si="66"/>
        <v>8.8838216796414091</v>
      </c>
      <c r="L368" s="27" t="s">
        <v>21</v>
      </c>
      <c r="M368" s="38">
        <f t="shared" si="67"/>
        <v>-69.903343338070528</v>
      </c>
      <c r="N368" s="39">
        <f t="shared" si="68"/>
        <v>28.883821679641407</v>
      </c>
      <c r="O368" s="25" t="s">
        <v>21</v>
      </c>
      <c r="P368" s="27">
        <f t="shared" si="69"/>
        <v>199.81393863923608</v>
      </c>
      <c r="Q368" s="25">
        <f t="shared" si="75"/>
        <v>201.89077549344776</v>
      </c>
      <c r="R368" s="38">
        <f t="shared" si="76"/>
        <v>81.774665210901517</v>
      </c>
      <c r="S368" s="52"/>
      <c r="T368" s="92">
        <f t="shared" si="77"/>
        <v>16.345471911405379</v>
      </c>
      <c r="U368" s="58">
        <f t="shared" si="70"/>
        <v>22627.222890849815</v>
      </c>
      <c r="V368" s="98">
        <f t="shared" si="71"/>
        <v>2444.0194046779393</v>
      </c>
      <c r="W368" s="25"/>
      <c r="X368" s="8"/>
      <c r="Y368" s="8"/>
      <c r="Z368" s="9"/>
    </row>
    <row r="369" spans="6:26">
      <c r="F369" s="33">
        <f t="shared" si="72"/>
        <v>1226</v>
      </c>
      <c r="G369" s="36">
        <f t="shared" si="78"/>
        <v>1226000</v>
      </c>
      <c r="H369" s="32"/>
      <c r="I369" s="87">
        <f t="shared" si="73"/>
        <v>22430.165443214948</v>
      </c>
      <c r="J369" s="39">
        <f t="shared" si="74"/>
        <v>319.50458990509128</v>
      </c>
      <c r="K369" s="27">
        <f t="shared" si="66"/>
        <v>8.6533475538126474</v>
      </c>
      <c r="L369" s="27" t="s">
        <v>21</v>
      </c>
      <c r="M369" s="38">
        <f t="shared" si="67"/>
        <v>-69.11960653717837</v>
      </c>
      <c r="N369" s="39">
        <f t="shared" si="68"/>
        <v>28.653347553812647</v>
      </c>
      <c r="O369" s="25" t="s">
        <v>21</v>
      </c>
      <c r="P369" s="27">
        <f t="shared" si="69"/>
        <v>204.67788333325871</v>
      </c>
      <c r="Q369" s="25">
        <f t="shared" si="75"/>
        <v>206.67377736864114</v>
      </c>
      <c r="R369" s="38">
        <f t="shared" si="76"/>
        <v>82.030816837339131</v>
      </c>
      <c r="S369" s="52"/>
      <c r="T369" s="92">
        <f t="shared" si="77"/>
        <v>15.967192558317816</v>
      </c>
      <c r="U369" s="58">
        <f t="shared" si="70"/>
        <v>22139.683413634484</v>
      </c>
      <c r="V369" s="98">
        <f t="shared" si="71"/>
        <v>2391.3591224767747</v>
      </c>
      <c r="W369" s="25"/>
      <c r="X369" s="8"/>
      <c r="Y369" s="8"/>
      <c r="Z369" s="9"/>
    </row>
    <row r="370" spans="6:26">
      <c r="F370" s="33">
        <f t="shared" si="72"/>
        <v>1228</v>
      </c>
      <c r="G370" s="36">
        <f t="shared" si="78"/>
        <v>1228000</v>
      </c>
      <c r="H370" s="32"/>
      <c r="I370" s="87">
        <f t="shared" si="73"/>
        <v>22503.406751036578</v>
      </c>
      <c r="J370" s="39">
        <f t="shared" si="74"/>
        <v>324.25780183717097</v>
      </c>
      <c r="K370" s="27">
        <f t="shared" si="66"/>
        <v>8.4327332078656099</v>
      </c>
      <c r="L370" s="27" t="s">
        <v>21</v>
      </c>
      <c r="M370" s="38">
        <f t="shared" si="67"/>
        <v>-68.359488336545454</v>
      </c>
      <c r="N370" s="39">
        <f t="shared" si="68"/>
        <v>28.43273320786561</v>
      </c>
      <c r="O370" s="25" t="s">
        <v>21</v>
      </c>
      <c r="P370" s="27">
        <f t="shared" si="69"/>
        <v>209.51228675216021</v>
      </c>
      <c r="Q370" s="25">
        <f t="shared" si="75"/>
        <v>211.43277564698684</v>
      </c>
      <c r="R370" s="38">
        <f t="shared" si="76"/>
        <v>82.271652243934795</v>
      </c>
      <c r="S370" s="52"/>
      <c r="T370" s="92">
        <f t="shared" si="77"/>
        <v>15.607797749908737</v>
      </c>
      <c r="U370" s="58">
        <f t="shared" si="70"/>
        <v>21676.660162844226</v>
      </c>
      <c r="V370" s="98">
        <f t="shared" si="71"/>
        <v>2341.3468953816823</v>
      </c>
      <c r="W370" s="25"/>
      <c r="X370" s="8"/>
      <c r="Y370" s="8"/>
      <c r="Z370" s="9"/>
    </row>
    <row r="371" spans="6:26">
      <c r="F371" s="33">
        <f t="shared" si="72"/>
        <v>1230</v>
      </c>
      <c r="G371" s="36">
        <f t="shared" si="78"/>
        <v>1230000</v>
      </c>
      <c r="H371" s="32"/>
      <c r="I371" s="87">
        <f t="shared" si="73"/>
        <v>22576.767441593034</v>
      </c>
      <c r="J371" s="39">
        <f t="shared" si="74"/>
        <v>329.00413808111057</v>
      </c>
      <c r="K371" s="27">
        <f t="shared" si="66"/>
        <v>8.2214137870723327</v>
      </c>
      <c r="L371" s="27" t="s">
        <v>21</v>
      </c>
      <c r="M371" s="38">
        <f t="shared" si="67"/>
        <v>-67.621978920597286</v>
      </c>
      <c r="N371" s="39">
        <f t="shared" si="68"/>
        <v>28.221413787072333</v>
      </c>
      <c r="O371" s="25" t="s">
        <v>21</v>
      </c>
      <c r="P371" s="27">
        <f t="shared" si="69"/>
        <v>214.31818760261217</v>
      </c>
      <c r="Q371" s="25">
        <f t="shared" si="75"/>
        <v>216.16829955710347</v>
      </c>
      <c r="R371" s="38">
        <f t="shared" si="76"/>
        <v>82.498452434937647</v>
      </c>
      <c r="S371" s="52"/>
      <c r="T371" s="92">
        <f t="shared" si="77"/>
        <v>15.265883141798342</v>
      </c>
      <c r="U371" s="58">
        <f t="shared" si="70"/>
        <v>21236.327706407672</v>
      </c>
      <c r="V371" s="98">
        <f t="shared" si="71"/>
        <v>2293.7855541940439</v>
      </c>
      <c r="W371" s="25"/>
      <c r="X371" s="8"/>
      <c r="Y371" s="8"/>
      <c r="Z371" s="9"/>
    </row>
    <row r="372" spans="6:26">
      <c r="F372" s="33">
        <f t="shared" si="72"/>
        <v>1232</v>
      </c>
      <c r="G372" s="36">
        <f t="shared" si="78"/>
        <v>1232000</v>
      </c>
      <c r="H372" s="32"/>
      <c r="I372" s="87">
        <f t="shared" si="73"/>
        <v>22650.247514884337</v>
      </c>
      <c r="J372" s="39">
        <f t="shared" si="74"/>
        <v>333.74363212240405</v>
      </c>
      <c r="K372" s="27">
        <f t="shared" si="66"/>
        <v>8.01886452435458</v>
      </c>
      <c r="L372" s="27" t="s">
        <v>21</v>
      </c>
      <c r="M372" s="38">
        <f t="shared" si="67"/>
        <v>-66.906124296389791</v>
      </c>
      <c r="N372" s="39">
        <f t="shared" si="68"/>
        <v>28.01886452435458</v>
      </c>
      <c r="O372" s="25" t="s">
        <v>21</v>
      </c>
      <c r="P372" s="27">
        <f t="shared" si="69"/>
        <v>219.09656858105086</v>
      </c>
      <c r="Q372" s="25">
        <f t="shared" si="75"/>
        <v>220.88087996299103</v>
      </c>
      <c r="R372" s="38">
        <f t="shared" si="76"/>
        <v>82.712363814379671</v>
      </c>
      <c r="S372" s="52"/>
      <c r="T372" s="92">
        <f t="shared" si="77"/>
        <v>14.94017952370038</v>
      </c>
      <c r="U372" s="58">
        <f t="shared" si="70"/>
        <v>20817.036196373792</v>
      </c>
      <c r="V372" s="98">
        <f t="shared" si="71"/>
        <v>2248.49689496782</v>
      </c>
      <c r="W372" s="25"/>
      <c r="X372" s="8"/>
      <c r="Y372" s="8"/>
      <c r="Z372" s="9"/>
    </row>
    <row r="373" spans="6:26">
      <c r="F373" s="33">
        <f t="shared" si="72"/>
        <v>1234</v>
      </c>
      <c r="G373" s="36">
        <f t="shared" si="78"/>
        <v>1234000</v>
      </c>
      <c r="H373" s="32"/>
      <c r="I373" s="87">
        <f t="shared" si="73"/>
        <v>22723.846970910465</v>
      </c>
      <c r="J373" s="39">
        <f t="shared" si="74"/>
        <v>338.47631722946016</v>
      </c>
      <c r="K373" s="27">
        <f t="shared" si="66"/>
        <v>7.8245973723300084</v>
      </c>
      <c r="L373" s="27" t="s">
        <v>21</v>
      </c>
      <c r="M373" s="38">
        <f t="shared" si="67"/>
        <v>-66.211022559739305</v>
      </c>
      <c r="N373" s="39">
        <f t="shared" si="68"/>
        <v>27.824597372330008</v>
      </c>
      <c r="O373" s="25" t="s">
        <v>21</v>
      </c>
      <c r="P373" s="27">
        <f t="shared" si="69"/>
        <v>223.84836010906838</v>
      </c>
      <c r="Q373" s="25">
        <f t="shared" si="75"/>
        <v>225.571045443451</v>
      </c>
      <c r="R373" s="38">
        <f t="shared" si="76"/>
        <v>82.914415000799977</v>
      </c>
      <c r="S373" s="52"/>
      <c r="T373" s="92">
        <f t="shared" si="77"/>
        <v>14.629537197526913</v>
      </c>
      <c r="U373" s="58">
        <f t="shared" si="70"/>
        <v>20417.291094995548</v>
      </c>
      <c r="V373" s="98">
        <f t="shared" si="71"/>
        <v>2205.3194891763005</v>
      </c>
      <c r="W373" s="25"/>
      <c r="X373" s="8"/>
      <c r="Y373" s="8"/>
      <c r="Z373" s="9"/>
    </row>
    <row r="374" spans="6:26">
      <c r="F374" s="33">
        <f t="shared" si="72"/>
        <v>1236</v>
      </c>
      <c r="G374" s="36">
        <f t="shared" si="78"/>
        <v>1236000</v>
      </c>
      <c r="H374" s="32"/>
      <c r="I374" s="87">
        <f t="shared" si="73"/>
        <v>22797.56580967144</v>
      </c>
      <c r="J374" s="39">
        <f t="shared" si="74"/>
        <v>343.2022264553575</v>
      </c>
      <c r="K374" s="27">
        <f t="shared" si="66"/>
        <v>7.6381579604017737</v>
      </c>
      <c r="L374" s="27" t="s">
        <v>21</v>
      </c>
      <c r="M374" s="38">
        <f t="shared" si="67"/>
        <v>-65.535820450690025</v>
      </c>
      <c r="N374" s="39">
        <f t="shared" si="68"/>
        <v>27.638157960401774</v>
      </c>
      <c r="O374" s="25" t="s">
        <v>21</v>
      </c>
      <c r="P374" s="27">
        <f t="shared" si="69"/>
        <v>228.57444377944989</v>
      </c>
      <c r="Q374" s="25">
        <f t="shared" si="75"/>
        <v>230.23931924093466</v>
      </c>
      <c r="R374" s="38">
        <f t="shared" si="76"/>
        <v>83.105531229441425</v>
      </c>
      <c r="S374" s="52"/>
      <c r="T374" s="92">
        <f t="shared" si="77"/>
        <v>14.332912427293552</v>
      </c>
      <c r="U374" s="58">
        <f t="shared" si="70"/>
        <v>20035.735584932972</v>
      </c>
      <c r="V374" s="98">
        <f t="shared" si="71"/>
        <v>2164.1067837968958</v>
      </c>
      <c r="W374" s="25"/>
      <c r="X374" s="8"/>
      <c r="Y374" s="8"/>
      <c r="Z374" s="9"/>
    </row>
    <row r="375" spans="6:26">
      <c r="F375" s="33">
        <f t="shared" si="72"/>
        <v>1238</v>
      </c>
      <c r="G375" s="36">
        <f t="shared" si="78"/>
        <v>1238000</v>
      </c>
      <c r="H375" s="32"/>
      <c r="I375" s="87">
        <f t="shared" si="73"/>
        <v>22871.40403116724</v>
      </c>
      <c r="J375" s="39">
        <f t="shared" si="74"/>
        <v>347.92139263958484</v>
      </c>
      <c r="K375" s="27">
        <f t="shared" si="66"/>
        <v>7.459122841621955</v>
      </c>
      <c r="L375" s="27" t="s">
        <v>21</v>
      </c>
      <c r="M375" s="38">
        <f t="shared" si="67"/>
        <v>-64.87971017317119</v>
      </c>
      <c r="N375" s="39">
        <f t="shared" si="68"/>
        <v>27.459122841621955</v>
      </c>
      <c r="O375" s="25" t="s">
        <v>21</v>
      </c>
      <c r="P375" s="27">
        <f t="shared" si="69"/>
        <v>233.27565553800764</v>
      </c>
      <c r="Q375" s="25">
        <f t="shared" si="75"/>
        <v>234.88621690920581</v>
      </c>
      <c r="R375" s="38">
        <f t="shared" si="76"/>
        <v>83.286546729921568</v>
      </c>
      <c r="S375" s="52"/>
      <c r="T375" s="92">
        <f t="shared" si="77"/>
        <v>14.049355655788011</v>
      </c>
      <c r="U375" s="58">
        <f t="shared" si="70"/>
        <v>19671.135269283561</v>
      </c>
      <c r="V375" s="98">
        <f t="shared" si="71"/>
        <v>2124.7254487255373</v>
      </c>
      <c r="W375" s="25"/>
      <c r="X375" s="8"/>
      <c r="Y375" s="8"/>
      <c r="Z375" s="9"/>
    </row>
    <row r="376" spans="6:26">
      <c r="F376" s="33">
        <f t="shared" si="72"/>
        <v>1240</v>
      </c>
      <c r="G376" s="36">
        <f t="shared" si="78"/>
        <v>1240000</v>
      </c>
      <c r="H376" s="32"/>
      <c r="I376" s="87">
        <f t="shared" si="73"/>
        <v>22945.361635397883</v>
      </c>
      <c r="J376" s="39">
        <f t="shared" si="74"/>
        <v>352.633848409763</v>
      </c>
      <c r="K376" s="27">
        <f t="shared" si="66"/>
        <v>7.2870969982932818</v>
      </c>
      <c r="L376" s="27" t="s">
        <v>21</v>
      </c>
      <c r="M376" s="38">
        <f t="shared" si="67"/>
        <v>-64.241926456084798</v>
      </c>
      <c r="N376" s="39">
        <f t="shared" si="68"/>
        <v>27.287096998293283</v>
      </c>
      <c r="O376" s="25" t="s">
        <v>21</v>
      </c>
      <c r="P376" s="27">
        <f t="shared" si="69"/>
        <v>237.95278862397004</v>
      </c>
      <c r="Q376" s="25">
        <f t="shared" si="75"/>
        <v>239.51224452315174</v>
      </c>
      <c r="R376" s="38">
        <f t="shared" si="76"/>
        <v>83.458215398709129</v>
      </c>
      <c r="S376" s="52"/>
      <c r="T376" s="92">
        <f t="shared" si="77"/>
        <v>13.778001231502865</v>
      </c>
      <c r="U376" s="58">
        <f t="shared" si="70"/>
        <v>19322.36482969809</v>
      </c>
      <c r="V376" s="98">
        <f t="shared" si="71"/>
        <v>2087.0539356884847</v>
      </c>
      <c r="W376" s="25"/>
      <c r="X376" s="8"/>
      <c r="Y376" s="8"/>
      <c r="Z376" s="9"/>
    </row>
    <row r="377" spans="6:26">
      <c r="F377" s="33">
        <f t="shared" si="72"/>
        <v>1242</v>
      </c>
      <c r="G377" s="36">
        <f t="shared" si="78"/>
        <v>1242000</v>
      </c>
      <c r="H377" s="32"/>
      <c r="I377" s="87">
        <f t="shared" si="73"/>
        <v>23019.438622363356</v>
      </c>
      <c r="J377" s="39">
        <f t="shared" si="74"/>
        <v>357.33962618335136</v>
      </c>
      <c r="K377" s="27">
        <f t="shared" si="66"/>
        <v>7.1217115789516336</v>
      </c>
      <c r="L377" s="27" t="s">
        <v>21</v>
      </c>
      <c r="M377" s="38">
        <f t="shared" si="67"/>
        <v>-63.621743835205542</v>
      </c>
      <c r="N377" s="39">
        <f t="shared" si="68"/>
        <v>27.121711578951633</v>
      </c>
      <c r="O377" s="25" t="s">
        <v>21</v>
      </c>
      <c r="P377" s="27">
        <f t="shared" si="69"/>
        <v>242.60659628954431</v>
      </c>
      <c r="Q377" s="25">
        <f t="shared" si="75"/>
        <v>244.11789734095649</v>
      </c>
      <c r="R377" s="38">
        <f t="shared" si="76"/>
        <v>83.621220030240536</v>
      </c>
      <c r="S377" s="52"/>
      <c r="T377" s="92">
        <f t="shared" si="77"/>
        <v>13.518058429738685</v>
      </c>
      <c r="U377" s="58">
        <f t="shared" si="70"/>
        <v>18988.396362954529</v>
      </c>
      <c r="V377" s="98">
        <f t="shared" si="71"/>
        <v>2050.9812184483203</v>
      </c>
      <c r="W377" s="25"/>
      <c r="X377" s="8"/>
      <c r="Y377" s="8"/>
      <c r="Z377" s="9"/>
    </row>
    <row r="378" spans="6:26">
      <c r="F378" s="33">
        <f t="shared" si="72"/>
        <v>1244</v>
      </c>
      <c r="G378" s="36">
        <f t="shared" si="78"/>
        <v>1244000</v>
      </c>
      <c r="H378" s="32"/>
      <c r="I378" s="87">
        <f t="shared" si="73"/>
        <v>23093.634992063671</v>
      </c>
      <c r="J378" s="39">
        <f t="shared" si="74"/>
        <v>362.03875816933669</v>
      </c>
      <c r="K378" s="27">
        <f t="shared" si="66"/>
        <v>6.962621842574193</v>
      </c>
      <c r="L378" s="27" t="s">
        <v>21</v>
      </c>
      <c r="M378" s="38">
        <f t="shared" si="67"/>
        <v>-63.018474137206496</v>
      </c>
      <c r="N378" s="39">
        <f t="shared" si="68"/>
        <v>26.962621842574194</v>
      </c>
      <c r="O378" s="25" t="s">
        <v>21</v>
      </c>
      <c r="P378" s="27">
        <f t="shared" si="69"/>
        <v>247.23779431733738</v>
      </c>
      <c r="Q378" s="25">
        <f t="shared" si="75"/>
        <v>248.70365883019832</v>
      </c>
      <c r="R378" s="38">
        <f t="shared" si="76"/>
        <v>83.776180325493513</v>
      </c>
      <c r="S378" s="52"/>
      <c r="T378" s="92">
        <f t="shared" si="77"/>
        <v>13.26880358544731</v>
      </c>
      <c r="U378" s="58">
        <f t="shared" si="70"/>
        <v>18668.28915981474</v>
      </c>
      <c r="V378" s="98">
        <f t="shared" si="71"/>
        <v>2016.4056887942947</v>
      </c>
      <c r="W378" s="25"/>
      <c r="X378" s="8"/>
      <c r="Y378" s="8"/>
      <c r="Z378" s="9"/>
    </row>
    <row r="379" spans="6:26">
      <c r="F379" s="33">
        <f t="shared" si="72"/>
        <v>1246</v>
      </c>
      <c r="G379" s="36">
        <f t="shared" si="78"/>
        <v>1246000</v>
      </c>
      <c r="H379" s="32"/>
      <c r="I379" s="87">
        <f t="shared" si="73"/>
        <v>23167.950744498812</v>
      </c>
      <c r="J379" s="39">
        <f t="shared" si="74"/>
        <v>366.73127636990648</v>
      </c>
      <c r="K379" s="27">
        <f t="shared" si="66"/>
        <v>6.8095052886502261</v>
      </c>
      <c r="L379" s="27" t="s">
        <v>21</v>
      </c>
      <c r="M379" s="38">
        <f t="shared" si="67"/>
        <v>-62.43146414885814</v>
      </c>
      <c r="N379" s="39">
        <f t="shared" si="68"/>
        <v>26.809505288650225</v>
      </c>
      <c r="O379" s="25" t="s">
        <v>21</v>
      </c>
      <c r="P379" s="27">
        <f t="shared" si="69"/>
        <v>251.8470633525933</v>
      </c>
      <c r="Q379" s="25">
        <f t="shared" si="75"/>
        <v>253.26999998647156</v>
      </c>
      <c r="R379" s="38">
        <f t="shared" si="76"/>
        <v>83.923659860164577</v>
      </c>
      <c r="S379" s="52"/>
      <c r="T379" s="92">
        <f t="shared" si="77"/>
        <v>13.029573183465352</v>
      </c>
      <c r="U379" s="58">
        <f t="shared" si="70"/>
        <v>18361.180726258073</v>
      </c>
      <c r="V379" s="98">
        <f t="shared" si="71"/>
        <v>1983.2341867247117</v>
      </c>
      <c r="W379" s="25"/>
      <c r="X379" s="8"/>
      <c r="Y379" s="8"/>
      <c r="Z379" s="9"/>
    </row>
    <row r="380" spans="6:26">
      <c r="F380" s="33">
        <f t="shared" si="72"/>
        <v>1248</v>
      </c>
      <c r="G380" s="36">
        <f t="shared" si="78"/>
        <v>1248000</v>
      </c>
      <c r="H380" s="32"/>
      <c r="I380" s="87">
        <f t="shared" si="73"/>
        <v>23242.385879668796</v>
      </c>
      <c r="J380" s="39">
        <f t="shared" si="74"/>
        <v>371.41721258210578</v>
      </c>
      <c r="K380" s="27">
        <f t="shared" si="66"/>
        <v>6.6620599541911441</v>
      </c>
      <c r="L380" s="27" t="s">
        <v>21</v>
      </c>
      <c r="M380" s="38">
        <f t="shared" si="67"/>
        <v>-61.860093456013644</v>
      </c>
      <c r="N380" s="39">
        <f t="shared" si="68"/>
        <v>26.662059954191143</v>
      </c>
      <c r="O380" s="25" t="s">
        <v>21</v>
      </c>
      <c r="P380" s="27">
        <f t="shared" si="69"/>
        <v>256.43505106562657</v>
      </c>
      <c r="Q380" s="25">
        <f t="shared" si="75"/>
        <v>257.8173788867449</v>
      </c>
      <c r="R380" s="38">
        <f t="shared" si="76"/>
        <v>84.064172164614277</v>
      </c>
      <c r="S380" s="52"/>
      <c r="T380" s="92">
        <f t="shared" si="77"/>
        <v>12.799757775249269</v>
      </c>
      <c r="U380" s="58">
        <f t="shared" si="70"/>
        <v>18066.278877507368</v>
      </c>
      <c r="V380" s="98">
        <f t="shared" si="71"/>
        <v>1951.3811465041381</v>
      </c>
      <c r="W380" s="25"/>
      <c r="X380" s="8"/>
      <c r="Y380" s="8"/>
      <c r="Z380" s="9"/>
    </row>
    <row r="381" spans="6:26">
      <c r="F381" s="33">
        <f t="shared" si="72"/>
        <v>1250</v>
      </c>
      <c r="G381" s="36">
        <f t="shared" si="78"/>
        <v>1250000</v>
      </c>
      <c r="H381" s="32"/>
      <c r="I381" s="87">
        <f t="shared" si="73"/>
        <v>23316.94039757362</v>
      </c>
      <c r="J381" s="39">
        <f t="shared" si="74"/>
        <v>376.09659839947903</v>
      </c>
      <c r="K381" s="27">
        <f t="shared" si="66"/>
        <v>6.5200028608910614</v>
      </c>
      <c r="L381" s="27" t="s">
        <v>21</v>
      </c>
      <c r="M381" s="38">
        <f t="shared" si="67"/>
        <v>-61.303772438399996</v>
      </c>
      <c r="N381" s="39">
        <f t="shared" si="68"/>
        <v>26.520002860891061</v>
      </c>
      <c r="O381" s="25" t="s">
        <v>21</v>
      </c>
      <c r="P381" s="27">
        <f t="shared" si="69"/>
        <v>261.00237415843799</v>
      </c>
      <c r="Q381" s="25">
        <f t="shared" si="75"/>
        <v>262.34624043062428</v>
      </c>
      <c r="R381" s="38">
        <f t="shared" si="76"/>
        <v>84.198186043137781</v>
      </c>
      <c r="S381" s="52"/>
      <c r="T381" s="92">
        <f t="shared" si="77"/>
        <v>12.578796610857715</v>
      </c>
      <c r="U381" s="58">
        <f t="shared" si="70"/>
        <v>17782.854760651855</v>
      </c>
      <c r="V381" s="98">
        <f t="shared" si="71"/>
        <v>1920.767843020541</v>
      </c>
      <c r="W381" s="25"/>
      <c r="X381" s="8"/>
      <c r="Y381" s="8"/>
      <c r="Z381" s="9"/>
    </row>
    <row r="382" spans="6:26">
      <c r="F382" s="33">
        <f t="shared" si="72"/>
        <v>1252</v>
      </c>
      <c r="G382" s="36">
        <f t="shared" si="78"/>
        <v>1252000</v>
      </c>
      <c r="H382" s="32"/>
      <c r="I382" s="87">
        <f t="shared" si="73"/>
        <v>23391.61429821327</v>
      </c>
      <c r="J382" s="39">
        <f t="shared" si="74"/>
        <v>380.76946521369428</v>
      </c>
      <c r="K382" s="27">
        <f t="shared" si="66"/>
        <v>6.3830685975205954</v>
      </c>
      <c r="L382" s="27" t="s">
        <v>21</v>
      </c>
      <c r="M382" s="38">
        <f t="shared" si="67"/>
        <v>-60.76194040750606</v>
      </c>
      <c r="N382" s="39">
        <f t="shared" si="68"/>
        <v>26.383068597520595</v>
      </c>
      <c r="O382" s="25" t="s">
        <v>21</v>
      </c>
      <c r="P382" s="27">
        <f t="shared" si="69"/>
        <v>265.54962022822087</v>
      </c>
      <c r="Q382" s="25">
        <f t="shared" si="75"/>
        <v>266.85701623149021</v>
      </c>
      <c r="R382" s="38">
        <f t="shared" si="76"/>
        <v>84.326130239850329</v>
      </c>
      <c r="S382" s="52"/>
      <c r="T382" s="92">
        <f t="shared" si="77"/>
        <v>12.366172891393465</v>
      </c>
      <c r="U382" s="58">
        <f t="shared" si="70"/>
        <v>17510.236682974541</v>
      </c>
      <c r="V382" s="98">
        <f t="shared" si="71"/>
        <v>1891.3217251684562</v>
      </c>
      <c r="W382" s="25"/>
      <c r="X382" s="8"/>
      <c r="Y382" s="8"/>
      <c r="Z382" s="9"/>
    </row>
    <row r="383" spans="6:26">
      <c r="F383" s="33">
        <f t="shared" si="72"/>
        <v>1254</v>
      </c>
      <c r="G383" s="36">
        <f t="shared" si="78"/>
        <v>1254000</v>
      </c>
      <c r="H383" s="32"/>
      <c r="I383" s="87">
        <f t="shared" si="73"/>
        <v>23466.407581587762</v>
      </c>
      <c r="J383" s="39">
        <f t="shared" si="74"/>
        <v>385.43584421615469</v>
      </c>
      <c r="K383" s="27">
        <f t="shared" si="66"/>
        <v>6.2510080242793711</v>
      </c>
      <c r="L383" s="27" t="s">
        <v>21</v>
      </c>
      <c r="M383" s="38">
        <f t="shared" si="67"/>
        <v>-60.234063876001919</v>
      </c>
      <c r="N383" s="39">
        <f t="shared" si="68"/>
        <v>26.251008024279372</v>
      </c>
      <c r="O383" s="25" t="s">
        <v>21</v>
      </c>
      <c r="P383" s="27">
        <f t="shared" si="69"/>
        <v>270.07734949932137</v>
      </c>
      <c r="Q383" s="25">
        <f t="shared" si="75"/>
        <v>271.35012462659631</v>
      </c>
      <c r="R383" s="38">
        <f t="shared" si="76"/>
        <v>84.448397541719714</v>
      </c>
      <c r="S383" s="52"/>
      <c r="T383" s="92">
        <f t="shared" si="77"/>
        <v>12.161409560954192</v>
      </c>
      <c r="U383" s="58">
        <f t="shared" si="70"/>
        <v>17247.80464100061</v>
      </c>
      <c r="V383" s="98">
        <f t="shared" si="71"/>
        <v>1862.9758249186775</v>
      </c>
      <c r="W383" s="25"/>
      <c r="X383" s="8"/>
      <c r="Y383" s="8"/>
      <c r="Z383" s="9"/>
    </row>
    <row r="384" spans="6:26">
      <c r="F384" s="33">
        <f t="shared" si="72"/>
        <v>1256</v>
      </c>
      <c r="G384" s="36">
        <f t="shared" si="78"/>
        <v>1256000</v>
      </c>
      <c r="H384" s="32"/>
      <c r="I384" s="87">
        <f t="shared" si="73"/>
        <v>23541.320247697084</v>
      </c>
      <c r="J384" s="39">
        <f t="shared" si="74"/>
        <v>390.09576639959118</v>
      </c>
      <c r="K384" s="27">
        <f t="shared" si="66"/>
        <v>6.1235870872780396</v>
      </c>
      <c r="L384" s="27" t="s">
        <v>21</v>
      </c>
      <c r="M384" s="38">
        <f t="shared" si="67"/>
        <v>-59.719634948159168</v>
      </c>
      <c r="N384" s="39">
        <f t="shared" si="68"/>
        <v>26.12358708727804</v>
      </c>
      <c r="O384" s="25" t="s">
        <v>21</v>
      </c>
      <c r="P384" s="27">
        <f t="shared" si="69"/>
        <v>274.5860964341839</v>
      </c>
      <c r="Q384" s="25">
        <f t="shared" si="75"/>
        <v>275.82597078097911</v>
      </c>
      <c r="R384" s="38">
        <f t="shared" si="76"/>
        <v>84.565348395380141</v>
      </c>
      <c r="S384" s="52"/>
      <c r="T384" s="92">
        <f t="shared" si="77"/>
        <v>11.964065568794391</v>
      </c>
      <c r="U384" s="58">
        <f t="shared" si="70"/>
        <v>16994.985460371634</v>
      </c>
      <c r="V384" s="98">
        <f t="shared" si="71"/>
        <v>1835.6682323646717</v>
      </c>
      <c r="W384" s="25"/>
      <c r="X384" s="8"/>
      <c r="Y384" s="8"/>
      <c r="Z384" s="9"/>
    </row>
    <row r="385" spans="1:26">
      <c r="F385" s="33">
        <f t="shared" si="72"/>
        <v>1258</v>
      </c>
      <c r="G385" s="36">
        <f t="shared" si="78"/>
        <v>1258000</v>
      </c>
      <c r="H385" s="32"/>
      <c r="I385" s="87">
        <f t="shared" si="73"/>
        <v>23616.352296541249</v>
      </c>
      <c r="J385" s="39">
        <f t="shared" si="74"/>
        <v>394.74926255964328</v>
      </c>
      <c r="K385" s="27">
        <f t="shared" si="66"/>
        <v>6.0005857325928886</v>
      </c>
      <c r="L385" s="27" t="s">
        <v>21</v>
      </c>
      <c r="M385" s="38">
        <f t="shared" si="67"/>
        <v>-59.218169821673989</v>
      </c>
      <c r="N385" s="39">
        <f t="shared" si="68"/>
        <v>26.000585732592889</v>
      </c>
      <c r="O385" s="25" t="s">
        <v>21</v>
      </c>
      <c r="P385" s="27">
        <f t="shared" si="69"/>
        <v>279.07637123288305</v>
      </c>
      <c r="Q385" s="25">
        <f t="shared" si="75"/>
        <v>280.28494686470742</v>
      </c>
      <c r="R385" s="38">
        <f t="shared" si="76"/>
        <v>84.677314102797936</v>
      </c>
      <c r="S385" s="52"/>
      <c r="T385" s="92">
        <f t="shared" si="77"/>
        <v>11.773732542236379</v>
      </c>
      <c r="U385" s="58">
        <f t="shared" si="70"/>
        <v>16751.248469390259</v>
      </c>
      <c r="V385" s="98">
        <f t="shared" si="71"/>
        <v>1809.3416284119976</v>
      </c>
      <c r="W385" s="25"/>
      <c r="X385" s="8"/>
      <c r="Y385" s="8"/>
      <c r="Z385" s="9"/>
    </row>
    <row r="386" spans="1:26">
      <c r="F386" s="33">
        <f t="shared" si="72"/>
        <v>1260</v>
      </c>
      <c r="G386" s="36">
        <f t="shared" si="78"/>
        <v>1260000</v>
      </c>
      <c r="H386" s="32"/>
      <c r="I386" s="87">
        <f t="shared" si="73"/>
        <v>23691.503728120239</v>
      </c>
      <c r="J386" s="39">
        <f t="shared" si="74"/>
        <v>399.39636329642235</v>
      </c>
      <c r="K386" s="27">
        <f t="shared" si="66"/>
        <v>5.881796910459304</v>
      </c>
      <c r="L386" s="27" t="s">
        <v>21</v>
      </c>
      <c r="M386" s="38">
        <f t="shared" si="67"/>
        <v>-58.729207392139465</v>
      </c>
      <c r="N386" s="39">
        <f t="shared" si="68"/>
        <v>25.881796910459304</v>
      </c>
      <c r="O386" s="25" t="s">
        <v>21</v>
      </c>
      <c r="P386" s="27">
        <f t="shared" si="69"/>
        <v>283.54866122999147</v>
      </c>
      <c r="Q386" s="25">
        <f t="shared" si="75"/>
        <v>284.72743228680082</v>
      </c>
      <c r="R386" s="38">
        <f t="shared" si="76"/>
        <v>84.784599651194057</v>
      </c>
      <c r="S386" s="52"/>
      <c r="T386" s="92">
        <f t="shared" si="77"/>
        <v>11.59003181918899</v>
      </c>
      <c r="U386" s="58">
        <f t="shared" si="70"/>
        <v>16516.101639861168</v>
      </c>
      <c r="V386" s="98">
        <f t="shared" si="71"/>
        <v>1783.9428679414843</v>
      </c>
      <c r="W386" s="25"/>
      <c r="X386" s="8"/>
      <c r="Y386" s="8"/>
      <c r="Z386" s="9"/>
    </row>
    <row r="387" spans="1:26">
      <c r="F387" s="33">
        <f t="shared" si="72"/>
        <v>1262</v>
      </c>
      <c r="G387" s="36">
        <f t="shared" si="78"/>
        <v>1262000</v>
      </c>
      <c r="H387" s="32"/>
      <c r="I387" s="87">
        <f t="shared" si="73"/>
        <v>23766.774542434072</v>
      </c>
      <c r="J387" s="39">
        <f t="shared" si="74"/>
        <v>404.03709901606135</v>
      </c>
      <c r="K387" s="27">
        <f t="shared" si="66"/>
        <v>5.7670256611619459</v>
      </c>
      <c r="L387" s="27" t="s">
        <v>21</v>
      </c>
      <c r="M387" s="38">
        <f t="shared" si="67"/>
        <v>-58.252307952176395</v>
      </c>
      <c r="N387" s="39">
        <f t="shared" si="68"/>
        <v>25.767025661161945</v>
      </c>
      <c r="O387" s="25" t="s">
        <v>21</v>
      </c>
      <c r="P387" s="27">
        <f t="shared" si="69"/>
        <v>288.00343219677711</v>
      </c>
      <c r="Q387" s="25">
        <f t="shared" si="75"/>
        <v>289.1537939722503</v>
      </c>
      <c r="R387" s="38">
        <f t="shared" si="76"/>
        <v>84.887486224545469</v>
      </c>
      <c r="S387" s="52"/>
      <c r="T387" s="92">
        <f t="shared" si="77"/>
        <v>11.412611796187244</v>
      </c>
      <c r="U387" s="58">
        <f t="shared" si="70"/>
        <v>16289.08813799772</v>
      </c>
      <c r="V387" s="98">
        <f t="shared" si="71"/>
        <v>1759.4226072645758</v>
      </c>
      <c r="W387" s="25"/>
      <c r="X387" s="8"/>
      <c r="Y387" s="8"/>
      <c r="Z387" s="9"/>
    </row>
    <row r="388" spans="1:26">
      <c r="F388" s="33">
        <f t="shared" si="72"/>
        <v>1264</v>
      </c>
      <c r="G388" s="36">
        <f t="shared" si="78"/>
        <v>1264000</v>
      </c>
      <c r="H388" s="32"/>
      <c r="I388" s="87">
        <f t="shared" si="73"/>
        <v>23842.164739482734</v>
      </c>
      <c r="J388" s="39">
        <f t="shared" si="74"/>
        <v>408.67149993224848</v>
      </c>
      <c r="K388" s="27">
        <f t="shared" si="66"/>
        <v>5.6560882750573818</v>
      </c>
      <c r="L388" s="27" t="s">
        <v>21</v>
      </c>
      <c r="M388" s="38">
        <f t="shared" si="67"/>
        <v>-57.787051977922609</v>
      </c>
      <c r="N388" s="39">
        <f t="shared" si="68"/>
        <v>25.656088275057382</v>
      </c>
      <c r="O388" s="25" t="s">
        <v>21</v>
      </c>
      <c r="P388" s="27">
        <f t="shared" si="69"/>
        <v>292.44112955603009</v>
      </c>
      <c r="Q388" s="25">
        <f t="shared" si="75"/>
        <v>293.56438667110888</v>
      </c>
      <c r="R388" s="38">
        <f t="shared" si="76"/>
        <v>84.986233437183074</v>
      </c>
      <c r="S388" s="52"/>
      <c r="T388" s="92">
        <f t="shared" si="77"/>
        <v>11.241145553861454</v>
      </c>
      <c r="U388" s="58">
        <f t="shared" si="70"/>
        <v>16069.78323593644</v>
      </c>
      <c r="V388" s="98">
        <f t="shared" si="71"/>
        <v>1735.7349705287611</v>
      </c>
      <c r="W388" s="25"/>
      <c r="X388" s="8"/>
      <c r="Y388" s="8"/>
      <c r="Z388" s="9"/>
    </row>
    <row r="389" spans="1:26">
      <c r="F389" s="33">
        <f t="shared" si="72"/>
        <v>1266</v>
      </c>
      <c r="G389" s="36">
        <f t="shared" si="78"/>
        <v>1266000</v>
      </c>
      <c r="H389" s="32"/>
      <c r="I389" s="87">
        <f t="shared" si="73"/>
        <v>23917.674319266243</v>
      </c>
      <c r="J389" s="39">
        <f t="shared" si="74"/>
        <v>413.29959606774969</v>
      </c>
      <c r="K389" s="27">
        <f t="shared" si="66"/>
        <v>5.5488115199423431</v>
      </c>
      <c r="L389" s="27" t="s">
        <v>21</v>
      </c>
      <c r="M389" s="38">
        <f t="shared" si="67"/>
        <v>-57.33303899620617</v>
      </c>
      <c r="N389" s="39">
        <f t="shared" si="68"/>
        <v>25.548811519942344</v>
      </c>
      <c r="O389" s="25" t="s">
        <v>21</v>
      </c>
      <c r="P389" s="27">
        <f t="shared" si="69"/>
        <v>296.86217951619142</v>
      </c>
      <c r="Q389" s="25">
        <f t="shared" si="75"/>
        <v>297.95955329068573</v>
      </c>
      <c r="R389" s="38">
        <f t="shared" si="76"/>
        <v>85.08108132428282</v>
      </c>
      <c r="S389" s="52"/>
      <c r="T389" s="92">
        <f t="shared" si="77"/>
        <v>11.075328726850923</v>
      </c>
      <c r="U389" s="58">
        <f t="shared" si="70"/>
        <v>15857.791541023838</v>
      </c>
      <c r="V389" s="98">
        <f t="shared" si="71"/>
        <v>1712.8372504463518</v>
      </c>
      <c r="W389" s="25"/>
      <c r="X389" s="8"/>
      <c r="Y389" s="8"/>
      <c r="Z389" s="9"/>
    </row>
    <row r="390" spans="1:26">
      <c r="F390" s="33">
        <f t="shared" si="72"/>
        <v>1268</v>
      </c>
      <c r="G390" s="36">
        <f t="shared" si="78"/>
        <v>1268000</v>
      </c>
      <c r="H390" s="32"/>
      <c r="I390" s="87">
        <f t="shared" si="73"/>
        <v>23993.303281784578</v>
      </c>
      <c r="J390" s="39">
        <f t="shared" si="74"/>
        <v>417.92141725591205</v>
      </c>
      <c r="K390" s="27">
        <f t="shared" ref="K390:K453" si="79">I390*D$23/(D$23^2+J390^2)</f>
        <v>5.4450319296711225</v>
      </c>
      <c r="L390" s="27" t="s">
        <v>21</v>
      </c>
      <c r="M390" s="38">
        <f t="shared" ref="M390:M453" si="80">-1*I390*J390/(D$23^2+J390^2)</f>
        <v>-56.88988652629623</v>
      </c>
      <c r="N390" s="39">
        <f t="shared" ref="N390:N453" si="81">D$14+K390</f>
        <v>25.445031929671124</v>
      </c>
      <c r="O390" s="25" t="s">
        <v>21</v>
      </c>
      <c r="P390" s="27">
        <f t="shared" ref="P390:P453" si="82">D$4*G390*D$15+M390-1/(D$4*G390*D$16)</f>
        <v>301.26699013089365</v>
      </c>
      <c r="Q390" s="25">
        <f t="shared" si="75"/>
        <v>302.33962524358259</v>
      </c>
      <c r="R390" s="38">
        <f t="shared" si="76"/>
        <v>85.172252119197466</v>
      </c>
      <c r="S390" s="52"/>
      <c r="T390" s="92">
        <f t="shared" si="77"/>
        <v>10.914877589536356</v>
      </c>
      <c r="U390" s="58">
        <f t="shared" ref="U390:U453" si="83">T390*D$4*G390*D$15</f>
        <v>15652.744505694453</v>
      </c>
      <c r="V390" s="98">
        <f t="shared" ref="V390:V453" si="84">D$4*G390*D$9*T390</f>
        <v>1690.6896393305678</v>
      </c>
      <c r="W390" s="25"/>
      <c r="X390" s="8"/>
      <c r="Y390" s="8"/>
      <c r="Z390" s="9"/>
    </row>
    <row r="391" spans="1:26">
      <c r="F391" s="33">
        <f t="shared" ref="F391:F454" si="85">F390+F$4</f>
        <v>1270</v>
      </c>
      <c r="G391" s="36">
        <f t="shared" si="78"/>
        <v>1270000</v>
      </c>
      <c r="H391" s="32"/>
      <c r="I391" s="87">
        <f t="shared" ref="I391:I454" si="86">(D$4*G391*D$9)^2</f>
        <v>24069.051627037756</v>
      </c>
      <c r="J391" s="39">
        <f t="shared" ref="J391:J454" si="87">D$4*G391*D$24-1/(D$4*G391*D$25)</f>
        <v>422.53699314215532</v>
      </c>
      <c r="K391" s="27">
        <f t="shared" si="79"/>
        <v>5.3445951485383398</v>
      </c>
      <c r="L391" s="27" t="s">
        <v>21</v>
      </c>
      <c r="M391" s="38">
        <f t="shared" si="80"/>
        <v>-56.457229090638521</v>
      </c>
      <c r="N391" s="39">
        <f t="shared" si="81"/>
        <v>25.344595148538339</v>
      </c>
      <c r="O391" s="25" t="s">
        <v>21</v>
      </c>
      <c r="P391" s="27">
        <f t="shared" si="82"/>
        <v>305.6559522895036</v>
      </c>
      <c r="Q391" s="25">
        <f t="shared" ref="Q391:Q454" si="88">SQRT(N391^2+P391^2)</f>
        <v>306.70492280569385</v>
      </c>
      <c r="R391" s="38">
        <f t="shared" ref="R391:R454" si="89">DEGREES(ASIN(P391/Q391))</f>
        <v>85.2599518434819</v>
      </c>
      <c r="S391" s="52"/>
      <c r="T391" s="92">
        <f t="shared" ref="T391:T454" si="90">1000*B$17/Q391</f>
        <v>10.759527332695088</v>
      </c>
      <c r="U391" s="58">
        <f t="shared" si="83"/>
        <v>15454.298185598416</v>
      </c>
      <c r="V391" s="98">
        <f t="shared" si="84"/>
        <v>1669.2549869456402</v>
      </c>
      <c r="W391" s="25"/>
      <c r="X391" s="8"/>
      <c r="Y391" s="8"/>
      <c r="Z391" s="9"/>
    </row>
    <row r="392" spans="1:26">
      <c r="F392" s="33">
        <f t="shared" si="85"/>
        <v>1272</v>
      </c>
      <c r="G392" s="36">
        <f t="shared" ref="G392:G455" si="91">1000*F392</f>
        <v>1272000</v>
      </c>
      <c r="H392" s="32"/>
      <c r="I392" s="87">
        <f t="shared" si="86"/>
        <v>24144.919355025759</v>
      </c>
      <c r="J392" s="39">
        <f t="shared" si="87"/>
        <v>427.14635318545152</v>
      </c>
      <c r="K392" s="27">
        <f t="shared" si="79"/>
        <v>5.2473553264888988</v>
      </c>
      <c r="L392" s="27" t="s">
        <v>21</v>
      </c>
      <c r="M392" s="38">
        <f t="shared" si="80"/>
        <v>-56.034717289449681</v>
      </c>
      <c r="N392" s="39">
        <f t="shared" si="81"/>
        <v>25.247355326488901</v>
      </c>
      <c r="O392" s="25" t="s">
        <v>21</v>
      </c>
      <c r="P392" s="27">
        <f t="shared" si="82"/>
        <v>310.02944064379471</v>
      </c>
      <c r="Q392" s="25">
        <f t="shared" si="88"/>
        <v>311.0557554794417</v>
      </c>
      <c r="R392" s="38">
        <f t="shared" si="89"/>
        <v>85.344371731970838</v>
      </c>
      <c r="S392" s="52"/>
      <c r="T392" s="92">
        <f t="shared" si="90"/>
        <v>10.609030509381151</v>
      </c>
      <c r="U392" s="58">
        <f t="shared" si="83"/>
        <v>15262.131217786869</v>
      </c>
      <c r="V392" s="98">
        <f t="shared" si="84"/>
        <v>1648.4985821258749</v>
      </c>
      <c r="W392" s="25"/>
      <c r="X392" s="8"/>
      <c r="Y392" s="8"/>
      <c r="Z392" s="9"/>
    </row>
    <row r="393" spans="1:26">
      <c r="F393" s="33">
        <f t="shared" si="85"/>
        <v>1274</v>
      </c>
      <c r="G393" s="36">
        <f t="shared" si="91"/>
        <v>1274000</v>
      </c>
      <c r="H393" s="32"/>
      <c r="I393" s="87">
        <f t="shared" si="86"/>
        <v>24220.906465748609</v>
      </c>
      <c r="J393" s="39">
        <f t="shared" si="87"/>
        <v>431.7495266597864</v>
      </c>
      <c r="K393" s="27">
        <f t="shared" si="79"/>
        <v>5.1531745607031567</v>
      </c>
      <c r="L393" s="27" t="s">
        <v>21</v>
      </c>
      <c r="M393" s="38">
        <f t="shared" si="80"/>
        <v>-55.622016934471013</v>
      </c>
      <c r="N393" s="39">
        <f t="shared" si="81"/>
        <v>25.153174560703157</v>
      </c>
      <c r="O393" s="25" t="s">
        <v>21</v>
      </c>
      <c r="P393" s="27">
        <f t="shared" si="82"/>
        <v>314.38781447544693</v>
      </c>
      <c r="Q393" s="25">
        <f t="shared" si="88"/>
        <v>315.39242235844733</v>
      </c>
      <c r="R393" s="38">
        <f t="shared" si="89"/>
        <v>85.425689512303151</v>
      </c>
      <c r="S393" s="52"/>
      <c r="T393" s="92">
        <f t="shared" si="90"/>
        <v>10.463155631080793</v>
      </c>
      <c r="U393" s="58">
        <f t="shared" si="83"/>
        <v>15075.942994331244</v>
      </c>
      <c r="V393" s="98">
        <f t="shared" si="84"/>
        <v>1628.3879555039898</v>
      </c>
      <c r="W393" s="25"/>
      <c r="X393" s="8"/>
      <c r="Y393" s="8"/>
      <c r="Z393" s="9"/>
    </row>
    <row r="394" spans="1:26">
      <c r="F394" s="33">
        <f t="shared" si="85"/>
        <v>1276</v>
      </c>
      <c r="G394" s="36">
        <f t="shared" si="91"/>
        <v>1276000</v>
      </c>
      <c r="H394" s="32"/>
      <c r="I394" s="87">
        <f t="shared" si="86"/>
        <v>24297.012959206284</v>
      </c>
      <c r="J394" s="39">
        <f t="shared" si="87"/>
        <v>436.34654265560903</v>
      </c>
      <c r="K394" s="27">
        <f t="shared" si="79"/>
        <v>5.0619223795383625</v>
      </c>
      <c r="L394" s="27" t="s">
        <v>21</v>
      </c>
      <c r="M394" s="38">
        <f t="shared" si="80"/>
        <v>-55.218808237565455</v>
      </c>
      <c r="N394" s="39">
        <f t="shared" si="81"/>
        <v>25.061922379538363</v>
      </c>
      <c r="O394" s="25" t="s">
        <v>21</v>
      </c>
      <c r="P394" s="27">
        <f t="shared" si="82"/>
        <v>318.7314185086932</v>
      </c>
      <c r="Q394" s="25">
        <f t="shared" si="88"/>
        <v>319.71521249061914</v>
      </c>
      <c r="R394" s="38">
        <f t="shared" si="89"/>
        <v>85.504070555744889</v>
      </c>
      <c r="S394" s="52"/>
      <c r="T394" s="92">
        <f t="shared" si="90"/>
        <v>10.321685897560556</v>
      </c>
      <c r="U394" s="58">
        <f t="shared" si="83"/>
        <v>14895.452009824701</v>
      </c>
      <c r="V394" s="98">
        <f t="shared" si="84"/>
        <v>1608.8927010208686</v>
      </c>
      <c r="W394" s="25"/>
      <c r="X394" s="8"/>
      <c r="Y394" s="8"/>
      <c r="Z394" s="9"/>
    </row>
    <row r="395" spans="1:26">
      <c r="F395" s="33">
        <f t="shared" si="85"/>
        <v>1278</v>
      </c>
      <c r="G395" s="36">
        <f t="shared" si="91"/>
        <v>1278000</v>
      </c>
      <c r="H395" s="32"/>
      <c r="I395" s="87">
        <f t="shared" si="86"/>
        <v>24373.238835398803</v>
      </c>
      <c r="J395" s="39">
        <f t="shared" si="87"/>
        <v>440.93743008126967</v>
      </c>
      <c r="K395" s="27">
        <f t="shared" si="79"/>
        <v>4.9734752651949012</v>
      </c>
      <c r="L395" s="27" t="s">
        <v>21</v>
      </c>
      <c r="M395" s="38">
        <f t="shared" si="80"/>
        <v>-54.824785050195025</v>
      </c>
      <c r="N395" s="39">
        <f t="shared" si="81"/>
        <v>24.973475265194899</v>
      </c>
      <c r="O395" s="25" t="s">
        <v>21</v>
      </c>
      <c r="P395" s="27">
        <f t="shared" si="82"/>
        <v>323.06058367207379</v>
      </c>
      <c r="Q395" s="25">
        <f t="shared" si="88"/>
        <v>324.02440523726341</v>
      </c>
      <c r="R395" s="38">
        <f t="shared" si="89"/>
        <v>85.579668913994695</v>
      </c>
      <c r="S395" s="52"/>
      <c r="T395" s="92">
        <f t="shared" si="90"/>
        <v>10.184418045867904</v>
      </c>
      <c r="U395" s="58">
        <f t="shared" si="83"/>
        <v>14720.394363866644</v>
      </c>
      <c r="V395" s="98">
        <f t="shared" si="84"/>
        <v>1589.9843141754045</v>
      </c>
      <c r="W395" s="25"/>
      <c r="X395" s="8"/>
      <c r="Y395" s="8"/>
      <c r="Z395" s="9"/>
    </row>
    <row r="396" spans="1:26">
      <c r="F396" s="33">
        <f t="shared" si="85"/>
        <v>1280</v>
      </c>
      <c r="G396" s="36">
        <f t="shared" si="91"/>
        <v>1280000</v>
      </c>
      <c r="H396" s="32"/>
      <c r="I396" s="87">
        <f t="shared" si="86"/>
        <v>24449.58409432615</v>
      </c>
      <c r="J396" s="39">
        <f t="shared" si="87"/>
        <v>445.5222176644404</v>
      </c>
      <c r="K396" s="27">
        <f t="shared" si="79"/>
        <v>4.887716211822049</v>
      </c>
      <c r="L396" s="27" t="s">
        <v>21</v>
      </c>
      <c r="M396" s="38">
        <f t="shared" si="80"/>
        <v>-54.439654150134928</v>
      </c>
      <c r="N396" s="39">
        <f t="shared" si="81"/>
        <v>24.887716211822049</v>
      </c>
      <c r="O396" s="25" t="s">
        <v>21</v>
      </c>
      <c r="P396" s="27">
        <f t="shared" si="82"/>
        <v>327.37562781293923</v>
      </c>
      <c r="Q396" s="25">
        <f t="shared" si="88"/>
        <v>328.32027062634484</v>
      </c>
      <c r="R396" s="38">
        <f t="shared" si="89"/>
        <v>85.652628254783082</v>
      </c>
      <c r="S396" s="52"/>
      <c r="T396" s="92">
        <f t="shared" si="90"/>
        <v>10.051161305710753</v>
      </c>
      <c r="U396" s="58">
        <f t="shared" si="83"/>
        <v>14550.522401925225</v>
      </c>
      <c r="V396" s="98">
        <f t="shared" si="84"/>
        <v>1571.6360452208685</v>
      </c>
      <c r="W396" s="25"/>
      <c r="X396" s="8"/>
      <c r="Y396" s="8"/>
      <c r="Z396" s="9"/>
    </row>
    <row r="397" spans="1:26">
      <c r="F397" s="33">
        <f t="shared" si="85"/>
        <v>1282</v>
      </c>
      <c r="G397" s="36">
        <f t="shared" si="91"/>
        <v>1282000</v>
      </c>
      <c r="H397" s="32"/>
      <c r="I397" s="87">
        <f t="shared" si="86"/>
        <v>24526.048735988341</v>
      </c>
      <c r="J397" s="39">
        <f t="shared" si="87"/>
        <v>450.10093395352692</v>
      </c>
      <c r="K397" s="27">
        <f t="shared" si="79"/>
        <v>4.8045343160877838</v>
      </c>
      <c r="L397" s="27" t="s">
        <v>21</v>
      </c>
      <c r="M397" s="38">
        <f t="shared" si="80"/>
        <v>-54.06313457207203</v>
      </c>
      <c r="N397" s="39">
        <f t="shared" si="81"/>
        <v>24.804534316087782</v>
      </c>
      <c r="O397" s="25" t="s">
        <v>21</v>
      </c>
      <c r="P397" s="27">
        <f t="shared" si="82"/>
        <v>331.67685636806277</v>
      </c>
      <c r="Q397" s="25">
        <f t="shared" si="88"/>
        <v>332.60306969845982</v>
      </c>
      <c r="R397" s="38">
        <f t="shared" si="89"/>
        <v>85.723082707480714</v>
      </c>
      <c r="S397" s="52"/>
      <c r="T397" s="92">
        <f t="shared" si="90"/>
        <v>9.9217364499726415</v>
      </c>
      <c r="U397" s="58">
        <f t="shared" si="83"/>
        <v>14385.603479960513</v>
      </c>
      <c r="V397" s="98">
        <f t="shared" si="84"/>
        <v>1553.8227657289642</v>
      </c>
      <c r="W397" s="25"/>
      <c r="X397" s="8"/>
      <c r="Y397" s="8"/>
      <c r="Z397" s="9"/>
    </row>
    <row r="398" spans="1:26">
      <c r="F398" s="33">
        <f t="shared" si="85"/>
        <v>1284</v>
      </c>
      <c r="G398" s="36">
        <f t="shared" si="91"/>
        <v>1284000</v>
      </c>
      <c r="H398" s="32"/>
      <c r="I398" s="87">
        <f t="shared" si="86"/>
        <v>24602.632760385361</v>
      </c>
      <c r="J398" s="39">
        <f t="shared" si="87"/>
        <v>454.6736073190616</v>
      </c>
      <c r="K398" s="27">
        <f t="shared" si="79"/>
        <v>4.7238243975153296</v>
      </c>
      <c r="L398" s="27" t="s">
        <v>21</v>
      </c>
      <c r="M398" s="38">
        <f t="shared" si="80"/>
        <v>-53.694956979002193</v>
      </c>
      <c r="N398" s="39">
        <f t="shared" si="81"/>
        <v>24.72382439751533</v>
      </c>
      <c r="O398" s="25" t="s">
        <v>21</v>
      </c>
      <c r="P398" s="27">
        <f t="shared" si="82"/>
        <v>335.96456299343777</v>
      </c>
      <c r="Q398" s="25">
        <f t="shared" si="88"/>
        <v>336.87305484441879</v>
      </c>
      <c r="R398" s="38">
        <f t="shared" si="89"/>
        <v>85.791157628538528</v>
      </c>
      <c r="S398" s="52"/>
      <c r="T398" s="92">
        <f t="shared" si="90"/>
        <v>9.7959749304498978</v>
      </c>
      <c r="U398" s="58">
        <f t="shared" si="83"/>
        <v>14225.418839918348</v>
      </c>
      <c r="V398" s="98">
        <f t="shared" si="84"/>
        <v>1536.5208471292797</v>
      </c>
      <c r="W398" s="25"/>
      <c r="X398" s="8"/>
      <c r="Y398" s="8"/>
      <c r="Z398" s="9"/>
    </row>
    <row r="399" spans="1:26">
      <c r="F399" s="33">
        <f t="shared" si="85"/>
        <v>1286</v>
      </c>
      <c r="G399" s="36">
        <f t="shared" si="91"/>
        <v>1286000</v>
      </c>
      <c r="H399" s="32"/>
      <c r="I399" s="87">
        <f t="shared" si="86"/>
        <v>24679.336167517224</v>
      </c>
      <c r="J399" s="39">
        <f t="shared" si="87"/>
        <v>459.24026595508917</v>
      </c>
      <c r="K399" s="27">
        <f t="shared" si="79"/>
        <v>4.6454866461381306</v>
      </c>
      <c r="L399" s="27" t="s">
        <v>21</v>
      </c>
      <c r="M399" s="38">
        <f t="shared" si="80"/>
        <v>-53.334863071582255</v>
      </c>
      <c r="N399" s="39">
        <f t="shared" si="81"/>
        <v>24.645486646138131</v>
      </c>
      <c r="O399" s="25" t="s">
        <v>21</v>
      </c>
      <c r="P399" s="27">
        <f t="shared" si="82"/>
        <v>340.23903015611222</v>
      </c>
      <c r="Q399" s="25">
        <f t="shared" si="88"/>
        <v>341.13047013363791</v>
      </c>
      <c r="R399" s="38">
        <f t="shared" si="89"/>
        <v>85.856970295392955</v>
      </c>
      <c r="S399" s="52"/>
      <c r="T399" s="92">
        <f t="shared" si="90"/>
        <v>9.6737180900528301</v>
      </c>
      <c r="U399" s="58">
        <f t="shared" si="83"/>
        <v>14069.762584706423</v>
      </c>
      <c r="V399" s="98">
        <f t="shared" si="84"/>
        <v>1519.7080499940519</v>
      </c>
      <c r="W399" s="25"/>
      <c r="X399" s="8"/>
      <c r="Y399" s="8"/>
      <c r="Z399" s="9"/>
    </row>
    <row r="400" spans="1:26">
      <c r="A400" s="14"/>
      <c r="B400" s="14"/>
      <c r="C400" s="14"/>
      <c r="D400" s="15"/>
      <c r="E400" s="14"/>
      <c r="F400" s="33">
        <f t="shared" si="85"/>
        <v>1288</v>
      </c>
      <c r="G400" s="36">
        <f t="shared" si="91"/>
        <v>1288000</v>
      </c>
      <c r="H400" s="32"/>
      <c r="I400" s="87">
        <f t="shared" si="86"/>
        <v>24756.158957383912</v>
      </c>
      <c r="J400" s="39">
        <f t="shared" si="87"/>
        <v>463.80093788053591</v>
      </c>
      <c r="K400" s="27">
        <f t="shared" si="79"/>
        <v>4.5694262952493458</v>
      </c>
      <c r="L400" s="27" t="s">
        <v>21</v>
      </c>
      <c r="M400" s="38">
        <f t="shared" si="80"/>
        <v>-52.982605032815727</v>
      </c>
      <c r="N400" s="39">
        <f t="shared" si="81"/>
        <v>24.569426295249347</v>
      </c>
      <c r="O400" s="25" t="s">
        <v>21</v>
      </c>
      <c r="P400" s="27">
        <f t="shared" si="82"/>
        <v>344.50052969067838</v>
      </c>
      <c r="Q400" s="25">
        <f t="shared" si="88"/>
        <v>345.37555163276346</v>
      </c>
      <c r="R400" s="38">
        <f t="shared" si="89"/>
        <v>85.920630536428149</v>
      </c>
      <c r="S400" s="52"/>
      <c r="T400" s="92">
        <f t="shared" si="90"/>
        <v>9.5548164437211742</v>
      </c>
      <c r="U400" s="58">
        <f t="shared" si="83"/>
        <v>13918.440742574219</v>
      </c>
      <c r="V400" s="98">
        <f t="shared" si="84"/>
        <v>1503.3634229796476</v>
      </c>
      <c r="W400" s="25"/>
      <c r="X400" s="8"/>
      <c r="Y400" s="8"/>
      <c r="Z400" s="9"/>
    </row>
    <row r="401" spans="4:26">
      <c r="F401" s="33">
        <f t="shared" si="85"/>
        <v>1290</v>
      </c>
      <c r="G401" s="36">
        <f t="shared" si="91"/>
        <v>1290000</v>
      </c>
      <c r="H401" s="32"/>
      <c r="I401" s="87">
        <f t="shared" si="86"/>
        <v>24833.101129985447</v>
      </c>
      <c r="J401" s="39">
        <f t="shared" si="87"/>
        <v>468.35565094056756</v>
      </c>
      <c r="K401" s="27">
        <f t="shared" si="79"/>
        <v>4.4955533172232629</v>
      </c>
      <c r="L401" s="27" t="s">
        <v>21</v>
      </c>
      <c r="M401" s="38">
        <f t="shared" si="80"/>
        <v>-52.637945005653229</v>
      </c>
      <c r="N401" s="39">
        <f t="shared" si="81"/>
        <v>24.495553317223262</v>
      </c>
      <c r="O401" s="25" t="s">
        <v>21</v>
      </c>
      <c r="P401" s="27">
        <f t="shared" si="82"/>
        <v>348.74932332283311</v>
      </c>
      <c r="Q401" s="25">
        <f t="shared" si="88"/>
        <v>349.60852771414329</v>
      </c>
      <c r="R401" s="38">
        <f t="shared" si="89"/>
        <v>85.9822413036905</v>
      </c>
      <c r="S401" s="52"/>
      <c r="T401" s="92">
        <f t="shared" si="90"/>
        <v>9.4391290211840548</v>
      </c>
      <c r="U401" s="58">
        <f t="shared" si="83"/>
        <v>13771.270411962147</v>
      </c>
      <c r="V401" s="98">
        <f t="shared" si="84"/>
        <v>1487.467210459718</v>
      </c>
      <c r="W401" s="25"/>
      <c r="X401" s="8"/>
      <c r="Y401" s="8"/>
      <c r="Z401" s="9"/>
    </row>
    <row r="402" spans="4:26">
      <c r="F402" s="33">
        <f t="shared" si="85"/>
        <v>1292</v>
      </c>
      <c r="G402" s="36">
        <f t="shared" si="91"/>
        <v>1292000</v>
      </c>
      <c r="H402" s="32"/>
      <c r="I402" s="87">
        <f t="shared" si="86"/>
        <v>24910.162685321804</v>
      </c>
      <c r="J402" s="39">
        <f t="shared" si="87"/>
        <v>472.90443280793329</v>
      </c>
      <c r="K402" s="27">
        <f t="shared" si="79"/>
        <v>4.4237821405675444</v>
      </c>
      <c r="L402" s="27" t="s">
        <v>21</v>
      </c>
      <c r="M402" s="38">
        <f t="shared" si="80"/>
        <v>-52.30065460127399</v>
      </c>
      <c r="N402" s="39">
        <f t="shared" si="81"/>
        <v>24.423782140567546</v>
      </c>
      <c r="O402" s="25" t="s">
        <v>21</v>
      </c>
      <c r="P402" s="27">
        <f t="shared" si="82"/>
        <v>352.9856631622531</v>
      </c>
      <c r="Q402" s="25">
        <f t="shared" si="88"/>
        <v>353.82961935392791</v>
      </c>
      <c r="R402" s="38">
        <f t="shared" si="89"/>
        <v>86.041899194269732</v>
      </c>
      <c r="S402" s="52"/>
      <c r="T402" s="92">
        <f t="shared" si="90"/>
        <v>9.3265227654643663</v>
      </c>
      <c r="U402" s="58">
        <f t="shared" si="83"/>
        <v>13628.078978885604</v>
      </c>
      <c r="V402" s="98">
        <f t="shared" si="84"/>
        <v>1472.0007679930093</v>
      </c>
      <c r="W402" s="25"/>
      <c r="X402" s="8"/>
      <c r="Y402" s="8"/>
      <c r="Z402" s="9"/>
    </row>
    <row r="403" spans="4:26" s="14" customFormat="1">
      <c r="D403" s="15"/>
      <c r="F403" s="33">
        <f t="shared" si="85"/>
        <v>1294</v>
      </c>
      <c r="G403" s="36">
        <f t="shared" si="91"/>
        <v>1294000</v>
      </c>
      <c r="H403" s="32"/>
      <c r="I403" s="87">
        <f t="shared" si="86"/>
        <v>24987.343623393012</v>
      </c>
      <c r="J403" s="39">
        <f t="shared" si="87"/>
        <v>477.44731098429975</v>
      </c>
      <c r="K403" s="27">
        <f t="shared" si="79"/>
        <v>4.3540313865287787</v>
      </c>
      <c r="L403" s="27" t="s">
        <v>21</v>
      </c>
      <c r="M403" s="38">
        <f t="shared" si="80"/>
        <v>-51.970514435985187</v>
      </c>
      <c r="N403" s="39">
        <f t="shared" si="81"/>
        <v>24.354031386528778</v>
      </c>
      <c r="O403" s="25" t="s">
        <v>21</v>
      </c>
      <c r="P403" s="27">
        <f t="shared" si="82"/>
        <v>357.20979216683463</v>
      </c>
      <c r="Q403" s="25">
        <f t="shared" si="88"/>
        <v>358.03904041968553</v>
      </c>
      <c r="R403" s="38">
        <f t="shared" si="89"/>
        <v>86.09969492557542</v>
      </c>
      <c r="S403" s="82"/>
      <c r="T403" s="92">
        <f t="shared" si="90"/>
        <v>9.2168719817029228</v>
      </c>
      <c r="U403" s="58">
        <f t="shared" si="83"/>
        <v>13488.703399797616</v>
      </c>
      <c r="V403" s="98">
        <f t="shared" si="84"/>
        <v>1456.9464848636817</v>
      </c>
      <c r="W403" s="25"/>
      <c r="X403" s="56"/>
      <c r="Y403" s="56"/>
      <c r="Z403" s="57"/>
    </row>
    <row r="404" spans="4:26">
      <c r="F404" s="33">
        <f t="shared" si="85"/>
        <v>1296</v>
      </c>
      <c r="G404" s="36">
        <f t="shared" si="91"/>
        <v>1296000</v>
      </c>
      <c r="H404" s="32"/>
      <c r="I404" s="87">
        <f t="shared" si="86"/>
        <v>25064.643944199041</v>
      </c>
      <c r="J404" s="39">
        <f t="shared" si="87"/>
        <v>481.98431280156933</v>
      </c>
      <c r="K404" s="27">
        <f t="shared" si="79"/>
        <v>4.2862236237214564</v>
      </c>
      <c r="L404" s="27" t="s">
        <v>21</v>
      </c>
      <c r="M404" s="38">
        <f t="shared" si="80"/>
        <v>-51.647313694830963</v>
      </c>
      <c r="N404" s="39">
        <f t="shared" si="81"/>
        <v>24.286223623721455</v>
      </c>
      <c r="O404" s="25" t="s">
        <v>21</v>
      </c>
      <c r="P404" s="27">
        <f t="shared" si="82"/>
        <v>361.42194458021777</v>
      </c>
      <c r="Q404" s="25">
        <f t="shared" si="88"/>
        <v>362.23699794754179</v>
      </c>
      <c r="R404" s="38">
        <f t="shared" si="89"/>
        <v>86.155713769146615</v>
      </c>
      <c r="S404" s="52"/>
      <c r="T404" s="92">
        <f t="shared" si="90"/>
        <v>9.1100578314694882</v>
      </c>
      <c r="U404" s="58">
        <f t="shared" si="83"/>
        <v>13352.989543643171</v>
      </c>
      <c r="V404" s="98">
        <f t="shared" si="84"/>
        <v>1442.2877130150484</v>
      </c>
      <c r="W404" s="25"/>
      <c r="X404" s="8"/>
      <c r="Y404" s="8"/>
      <c r="Z404" s="9"/>
    </row>
    <row r="405" spans="4:26">
      <c r="F405" s="33">
        <f t="shared" si="85"/>
        <v>1298</v>
      </c>
      <c r="G405" s="36">
        <f t="shared" si="91"/>
        <v>1298000</v>
      </c>
      <c r="H405" s="32"/>
      <c r="I405" s="87">
        <f t="shared" si="86"/>
        <v>25142.063647739917</v>
      </c>
      <c r="J405" s="39">
        <f t="shared" si="87"/>
        <v>486.5154654231892</v>
      </c>
      <c r="K405" s="27">
        <f t="shared" si="79"/>
        <v>4.2202851393837131</v>
      </c>
      <c r="L405" s="27" t="s">
        <v>21</v>
      </c>
      <c r="M405" s="38">
        <f t="shared" si="80"/>
        <v>-51.330849720145906</v>
      </c>
      <c r="N405" s="39">
        <f t="shared" si="81"/>
        <v>24.220285139383712</v>
      </c>
      <c r="O405" s="25" t="s">
        <v>21</v>
      </c>
      <c r="P405" s="27">
        <f t="shared" si="82"/>
        <v>365.62234634435322</v>
      </c>
      <c r="Q405" s="25">
        <f t="shared" si="88"/>
        <v>366.42369240891509</v>
      </c>
      <c r="R405" s="38">
        <f t="shared" si="89"/>
        <v>86.210035947108835</v>
      </c>
      <c r="S405" s="52"/>
      <c r="T405" s="92">
        <f t="shared" si="90"/>
        <v>9.0059678682494244</v>
      </c>
      <c r="U405" s="58">
        <f t="shared" si="83"/>
        <v>13220.791587496382</v>
      </c>
      <c r="V405" s="98">
        <f t="shared" si="84"/>
        <v>1428.0087017709347</v>
      </c>
      <c r="W405" s="25"/>
      <c r="X405" s="8"/>
      <c r="Y405" s="8"/>
      <c r="Z405" s="9"/>
    </row>
    <row r="406" spans="4:26">
      <c r="F406" s="33">
        <f t="shared" si="85"/>
        <v>1300</v>
      </c>
      <c r="G406" s="36">
        <f t="shared" si="91"/>
        <v>1300000</v>
      </c>
      <c r="H406" s="32"/>
      <c r="I406" s="87">
        <f t="shared" si="86"/>
        <v>25219.602734015622</v>
      </c>
      <c r="J406" s="39">
        <f t="shared" si="87"/>
        <v>491.04079584544775</v>
      </c>
      <c r="K406" s="27">
        <f t="shared" si="79"/>
        <v>4.156145725983774</v>
      </c>
      <c r="L406" s="27" t="s">
        <v>21</v>
      </c>
      <c r="M406" s="38">
        <f t="shared" si="80"/>
        <v>-51.020927623418217</v>
      </c>
      <c r="N406" s="39">
        <f t="shared" si="81"/>
        <v>24.156145725983773</v>
      </c>
      <c r="O406" s="25" t="s">
        <v>21</v>
      </c>
      <c r="P406" s="27">
        <f t="shared" si="82"/>
        <v>369.81121548874989</v>
      </c>
      <c r="Q406" s="25">
        <f t="shared" si="88"/>
        <v>370.59931796699465</v>
      </c>
      <c r="R406" s="38">
        <f t="shared" si="89"/>
        <v>86.26273699493828</v>
      </c>
      <c r="S406" s="52"/>
      <c r="T406" s="92">
        <f t="shared" si="90"/>
        <v>8.9044956102533792</v>
      </c>
      <c r="U406" s="58">
        <f t="shared" si="83"/>
        <v>13091.971460768264</v>
      </c>
      <c r="V406" s="98">
        <f t="shared" si="84"/>
        <v>1414.0945378032516</v>
      </c>
      <c r="W406" s="25"/>
      <c r="X406" s="8"/>
      <c r="Y406" s="8"/>
      <c r="Z406" s="9"/>
    </row>
    <row r="407" spans="4:26">
      <c r="F407" s="33">
        <f t="shared" si="85"/>
        <v>1302</v>
      </c>
      <c r="G407" s="36">
        <f t="shared" si="91"/>
        <v>1302000</v>
      </c>
      <c r="H407" s="32"/>
      <c r="I407" s="87">
        <f t="shared" si="86"/>
        <v>25297.261203026166</v>
      </c>
      <c r="J407" s="39">
        <f t="shared" si="87"/>
        <v>495.56033089875586</v>
      </c>
      <c r="K407" s="27">
        <f t="shared" si="79"/>
        <v>4.0937384820102443</v>
      </c>
      <c r="L407" s="27" t="s">
        <v>21</v>
      </c>
      <c r="M407" s="38">
        <f t="shared" si="80"/>
        <v>-50.717359918949185</v>
      </c>
      <c r="N407" s="39">
        <f t="shared" si="81"/>
        <v>24.093738482010245</v>
      </c>
      <c r="O407" s="25" t="s">
        <v>21</v>
      </c>
      <c r="P407" s="27">
        <f t="shared" si="82"/>
        <v>373.98876249791715</v>
      </c>
      <c r="Q407" s="25">
        <f t="shared" si="88"/>
        <v>374.76406272315251</v>
      </c>
      <c r="R407" s="38">
        <f t="shared" si="89"/>
        <v>86.313888093793338</v>
      </c>
      <c r="S407" s="52"/>
      <c r="T407" s="92">
        <f t="shared" si="90"/>
        <v>8.8055401471026098</v>
      </c>
      <c r="U407" s="58">
        <f t="shared" si="83"/>
        <v>12966.398333499552</v>
      </c>
      <c r="V407" s="98">
        <f t="shared" si="84"/>
        <v>1400.5310898613068</v>
      </c>
      <c r="W407" s="25"/>
      <c r="X407" s="8"/>
      <c r="Y407" s="8"/>
      <c r="Z407" s="9"/>
    </row>
    <row r="408" spans="4:26">
      <c r="F408" s="33">
        <f t="shared" si="85"/>
        <v>1304</v>
      </c>
      <c r="G408" s="36">
        <f t="shared" si="91"/>
        <v>1304000</v>
      </c>
      <c r="H408" s="32"/>
      <c r="I408" s="87">
        <f t="shared" si="86"/>
        <v>25375.039054771543</v>
      </c>
      <c r="J408" s="39">
        <f t="shared" si="87"/>
        <v>500.07409724892204</v>
      </c>
      <c r="K408" s="27">
        <f t="shared" si="79"/>
        <v>4.0329996258779417</v>
      </c>
      <c r="L408" s="27" t="s">
        <v>21</v>
      </c>
      <c r="M408" s="38">
        <f t="shared" si="80"/>
        <v>-50.419966177903802</v>
      </c>
      <c r="N408" s="39">
        <f t="shared" si="81"/>
        <v>24.032999625877942</v>
      </c>
      <c r="O408" s="25" t="s">
        <v>21</v>
      </c>
      <c r="P408" s="27">
        <f t="shared" si="82"/>
        <v>378.15519065840249</v>
      </c>
      <c r="Q408" s="25">
        <f t="shared" si="88"/>
        <v>378.91810895351801</v>
      </c>
      <c r="R408" s="38">
        <f t="shared" si="89"/>
        <v>86.363556375315738</v>
      </c>
      <c r="S408" s="52"/>
      <c r="T408" s="92">
        <f t="shared" si="90"/>
        <v>8.7090057773005825</v>
      </c>
      <c r="U408" s="58">
        <f t="shared" si="83"/>
        <v>12843.948144718908</v>
      </c>
      <c r="V408" s="98">
        <f t="shared" si="84"/>
        <v>1387.3049578286661</v>
      </c>
      <c r="W408" s="25"/>
      <c r="X408" s="8"/>
      <c r="Y408" s="8"/>
      <c r="Z408" s="9"/>
    </row>
    <row r="409" spans="4:26">
      <c r="F409" s="33">
        <f t="shared" si="85"/>
        <v>1306</v>
      </c>
      <c r="G409" s="36">
        <f t="shared" si="91"/>
        <v>1306000</v>
      </c>
      <c r="H409" s="32"/>
      <c r="I409" s="87">
        <f t="shared" si="86"/>
        <v>25452.93628925176</v>
      </c>
      <c r="J409" s="39">
        <f t="shared" si="87"/>
        <v>504.58212139841089</v>
      </c>
      <c r="K409" s="27">
        <f t="shared" si="79"/>
        <v>3.9738683219709872</v>
      </c>
      <c r="L409" s="27" t="s">
        <v>21</v>
      </c>
      <c r="M409" s="38">
        <f t="shared" si="80"/>
        <v>-50.12857270145161</v>
      </c>
      <c r="N409" s="39">
        <f t="shared" si="81"/>
        <v>23.973868321970986</v>
      </c>
      <c r="O409" s="25" t="s">
        <v>21</v>
      </c>
      <c r="P409" s="27">
        <f t="shared" si="82"/>
        <v>382.3106963867333</v>
      </c>
      <c r="Q409" s="25">
        <f t="shared" si="88"/>
        <v>383.06163333597925</v>
      </c>
      <c r="R409" s="38">
        <f t="shared" si="89"/>
        <v>86.411805201502716</v>
      </c>
      <c r="S409" s="52"/>
      <c r="T409" s="92">
        <f t="shared" si="90"/>
        <v>8.6148016737181443</v>
      </c>
      <c r="U409" s="58">
        <f t="shared" si="83"/>
        <v>12724.503167258456</v>
      </c>
      <c r="V409" s="98">
        <f t="shared" si="84"/>
        <v>1374.40342571786</v>
      </c>
      <c r="W409" s="25"/>
      <c r="X409" s="8"/>
      <c r="Y409" s="8"/>
      <c r="Z409" s="9"/>
    </row>
    <row r="410" spans="4:26">
      <c r="F410" s="33">
        <f t="shared" si="85"/>
        <v>1308</v>
      </c>
      <c r="G410" s="36">
        <f t="shared" si="91"/>
        <v>1308000</v>
      </c>
      <c r="H410" s="32"/>
      <c r="I410" s="87">
        <f t="shared" si="86"/>
        <v>25530.952906466806</v>
      </c>
      <c r="J410" s="39">
        <f t="shared" si="87"/>
        <v>509.08442968759209</v>
      </c>
      <c r="K410" s="27">
        <f t="shared" si="79"/>
        <v>3.9162865179259123</v>
      </c>
      <c r="L410" s="27" t="s">
        <v>21</v>
      </c>
      <c r="M410" s="38">
        <f t="shared" si="80"/>
        <v>-49.843012211787979</v>
      </c>
      <c r="N410" s="39">
        <f t="shared" si="81"/>
        <v>23.916286517925911</v>
      </c>
      <c r="O410" s="25" t="s">
        <v>21</v>
      </c>
      <c r="P410" s="27">
        <f t="shared" si="82"/>
        <v>386.45546953946405</v>
      </c>
      <c r="Q410" s="25">
        <f t="shared" si="88"/>
        <v>387.19480716788439</v>
      </c>
      <c r="R410" s="38">
        <f t="shared" si="89"/>
        <v>86.458694421971174</v>
      </c>
      <c r="S410" s="52"/>
      <c r="T410" s="92">
        <f t="shared" si="90"/>
        <v>8.5228415746008395</v>
      </c>
      <c r="U410" s="58">
        <f t="shared" si="83"/>
        <v>12607.951605784621</v>
      </c>
      <c r="V410" s="98">
        <f t="shared" si="84"/>
        <v>1361.8144182527521</v>
      </c>
      <c r="W410" s="25"/>
      <c r="X410" s="8"/>
      <c r="Y410" s="8"/>
      <c r="Z410" s="9"/>
    </row>
    <row r="411" spans="4:26">
      <c r="F411" s="33">
        <f t="shared" si="85"/>
        <v>1310</v>
      </c>
      <c r="G411" s="36">
        <f t="shared" si="91"/>
        <v>1310000</v>
      </c>
      <c r="H411" s="32"/>
      <c r="I411" s="87">
        <f t="shared" si="86"/>
        <v>25609.088906416695</v>
      </c>
      <c r="J411" s="39">
        <f t="shared" si="87"/>
        <v>513.5810482959796</v>
      </c>
      <c r="K411" s="27">
        <f t="shared" si="79"/>
        <v>3.8601987923315884</v>
      </c>
      <c r="L411" s="27" t="s">
        <v>21</v>
      </c>
      <c r="M411" s="38">
        <f t="shared" si="80"/>
        <v>-49.563123559913286</v>
      </c>
      <c r="N411" s="39">
        <f t="shared" si="81"/>
        <v>23.860198792331587</v>
      </c>
      <c r="O411" s="25" t="s">
        <v>21</v>
      </c>
      <c r="P411" s="27">
        <f t="shared" si="82"/>
        <v>390.58969370645946</v>
      </c>
      <c r="Q411" s="25">
        <f t="shared" si="88"/>
        <v>391.31779657474738</v>
      </c>
      <c r="R411" s="38">
        <f t="shared" si="89"/>
        <v>86.504280610690614</v>
      </c>
      <c r="S411" s="52"/>
      <c r="T411" s="92">
        <f t="shared" si="90"/>
        <v>8.433043497855973</v>
      </c>
      <c r="U411" s="58">
        <f t="shared" si="83"/>
        <v>12494.18722512615</v>
      </c>
      <c r="V411" s="98">
        <f t="shared" si="84"/>
        <v>1349.5264607233773</v>
      </c>
      <c r="W411" s="25"/>
      <c r="X411" s="8"/>
      <c r="Y411" s="8"/>
      <c r="Z411" s="9"/>
    </row>
    <row r="412" spans="4:26">
      <c r="F412" s="33">
        <f t="shared" si="85"/>
        <v>1312</v>
      </c>
      <c r="G412" s="36">
        <f t="shared" si="91"/>
        <v>1312000</v>
      </c>
      <c r="H412" s="32"/>
      <c r="I412" s="87">
        <f t="shared" si="86"/>
        <v>25687.344289101409</v>
      </c>
      <c r="J412" s="39">
        <f t="shared" si="87"/>
        <v>518.07200324345399</v>
      </c>
      <c r="K412" s="27">
        <f t="shared" si="79"/>
        <v>3.8055522120900913</v>
      </c>
      <c r="L412" s="27" t="s">
        <v>21</v>
      </c>
      <c r="M412" s="38">
        <f t="shared" si="80"/>
        <v>-49.288751449126778</v>
      </c>
      <c r="N412" s="39">
        <f t="shared" si="81"/>
        <v>23.805552212090092</v>
      </c>
      <c r="O412" s="25" t="s">
        <v>21</v>
      </c>
      <c r="P412" s="27">
        <f t="shared" si="82"/>
        <v>394.71354648845045</v>
      </c>
      <c r="Q412" s="25">
        <f t="shared" si="88"/>
        <v>395.43076271025336</v>
      </c>
      <c r="R412" s="38">
        <f t="shared" si="89"/>
        <v>86.548617284056675</v>
      </c>
      <c r="S412" s="52"/>
      <c r="T412" s="92">
        <f t="shared" si="90"/>
        <v>8.3453294765992485</v>
      </c>
      <c r="U412" s="58">
        <f t="shared" si="83"/>
        <v>12383.109006270251</v>
      </c>
      <c r="V412" s="98">
        <f t="shared" si="84"/>
        <v>1337.5286418292758</v>
      </c>
      <c r="W412" s="25"/>
      <c r="X412" s="8"/>
      <c r="Y412" s="8"/>
      <c r="Z412" s="9"/>
    </row>
    <row r="413" spans="4:26">
      <c r="F413" s="33">
        <f t="shared" si="85"/>
        <v>1314</v>
      </c>
      <c r="G413" s="36">
        <f t="shared" si="91"/>
        <v>1314000</v>
      </c>
      <c r="H413" s="32"/>
      <c r="I413" s="87">
        <f t="shared" si="86"/>
        <v>25765.719054520971</v>
      </c>
      <c r="J413" s="39">
        <f t="shared" si="87"/>
        <v>522.55732039148097</v>
      </c>
      <c r="K413" s="27">
        <f t="shared" si="79"/>
        <v>3.7522961987435091</v>
      </c>
      <c r="L413" s="27" t="s">
        <v>21</v>
      </c>
      <c r="M413" s="38">
        <f t="shared" si="80"/>
        <v>-49.019746173263698</v>
      </c>
      <c r="N413" s="39">
        <f t="shared" si="81"/>
        <v>23.752296198743508</v>
      </c>
      <c r="O413" s="25" t="s">
        <v>21</v>
      </c>
      <c r="P413" s="27">
        <f t="shared" si="82"/>
        <v>398.82719975983878</v>
      </c>
      <c r="Q413" s="25">
        <f t="shared" si="88"/>
        <v>399.53386194787947</v>
      </c>
      <c r="R413" s="38">
        <f t="shared" si="89"/>
        <v>86.591755101981121</v>
      </c>
      <c r="S413" s="52"/>
      <c r="T413" s="92">
        <f t="shared" si="90"/>
        <v>8.2596253141379439</v>
      </c>
      <c r="U413" s="58">
        <f t="shared" si="83"/>
        <v>12274.620827654257</v>
      </c>
      <c r="V413" s="98">
        <f t="shared" si="84"/>
        <v>1325.8105792550621</v>
      </c>
      <c r="W413" s="25"/>
      <c r="X413" s="8"/>
      <c r="Y413" s="8"/>
      <c r="Z413" s="9"/>
    </row>
    <row r="414" spans="4:26">
      <c r="F414" s="33">
        <f t="shared" si="85"/>
        <v>1316</v>
      </c>
      <c r="G414" s="36">
        <f t="shared" si="91"/>
        <v>1316000</v>
      </c>
      <c r="H414" s="32"/>
      <c r="I414" s="87">
        <f t="shared" si="86"/>
        <v>25844.213202675357</v>
      </c>
      <c r="J414" s="39">
        <f t="shared" si="87"/>
        <v>527.03702544431349</v>
      </c>
      <c r="K414" s="27">
        <f t="shared" si="79"/>
        <v>3.7003824031277621</v>
      </c>
      <c r="L414" s="27" t="s">
        <v>21</v>
      </c>
      <c r="M414" s="38">
        <f t="shared" si="80"/>
        <v>-48.755963368773408</v>
      </c>
      <c r="N414" s="39">
        <f t="shared" si="81"/>
        <v>23.700382403127762</v>
      </c>
      <c r="O414" s="25" t="s">
        <v>21</v>
      </c>
      <c r="P414" s="27">
        <f t="shared" si="82"/>
        <v>402.93081991765075</v>
      </c>
      <c r="Q414" s="25">
        <f t="shared" si="88"/>
        <v>403.62724606444101</v>
      </c>
      <c r="R414" s="38">
        <f t="shared" si="89"/>
        <v>86.633742053501251</v>
      </c>
      <c r="S414" s="52"/>
      <c r="T414" s="92">
        <f t="shared" si="90"/>
        <v>8.1758603567439536</v>
      </c>
      <c r="U414" s="58">
        <f t="shared" si="83"/>
        <v>12168.631169609776</v>
      </c>
      <c r="V414" s="98">
        <f t="shared" si="84"/>
        <v>1314.3623877467421</v>
      </c>
      <c r="W414" s="25"/>
      <c r="X414" s="8"/>
      <c r="Y414" s="8"/>
      <c r="Z414" s="9"/>
    </row>
    <row r="415" spans="4:26">
      <c r="F415" s="33">
        <f t="shared" si="85"/>
        <v>1318</v>
      </c>
      <c r="G415" s="36">
        <f t="shared" si="91"/>
        <v>1318000</v>
      </c>
      <c r="H415" s="32"/>
      <c r="I415" s="87">
        <f t="shared" si="86"/>
        <v>25922.826733564591</v>
      </c>
      <c r="J415" s="39">
        <f t="shared" si="87"/>
        <v>531.51114395018453</v>
      </c>
      <c r="K415" s="27">
        <f t="shared" si="79"/>
        <v>3.6497645877650919</v>
      </c>
      <c r="L415" s="27" t="s">
        <v>21</v>
      </c>
      <c r="M415" s="38">
        <f t="shared" si="80"/>
        <v>-48.497263779797443</v>
      </c>
      <c r="N415" s="39">
        <f t="shared" si="81"/>
        <v>23.649764587765091</v>
      </c>
      <c r="O415" s="25" t="s">
        <v>21</v>
      </c>
      <c r="P415" s="27">
        <f t="shared" si="82"/>
        <v>407.02456811748175</v>
      </c>
      <c r="Q415" s="25">
        <f t="shared" si="88"/>
        <v>407.71106241587222</v>
      </c>
      <c r="R415" s="38">
        <f t="shared" si="89"/>
        <v>86.674623628274304</v>
      </c>
      <c r="S415" s="52"/>
      <c r="T415" s="92">
        <f t="shared" si="90"/>
        <v>8.0939672827271583</v>
      </c>
      <c r="U415" s="58">
        <f t="shared" si="83"/>
        <v>12065.052840020613</v>
      </c>
      <c r="V415" s="98">
        <f t="shared" si="84"/>
        <v>1303.1746494793824</v>
      </c>
      <c r="W415" s="25"/>
      <c r="X415" s="8"/>
      <c r="Y415" s="8"/>
      <c r="Z415" s="9"/>
    </row>
    <row r="416" spans="4:26">
      <c r="F416" s="33">
        <f t="shared" si="85"/>
        <v>1320</v>
      </c>
      <c r="G416" s="36">
        <f t="shared" si="91"/>
        <v>1320000</v>
      </c>
      <c r="H416" s="32"/>
      <c r="I416" s="87">
        <f t="shared" si="86"/>
        <v>26001.559647188649</v>
      </c>
      <c r="J416" s="39">
        <f t="shared" si="87"/>
        <v>535.97970130248927</v>
      </c>
      <c r="K416" s="27">
        <f t="shared" si="79"/>
        <v>3.600398516453259</v>
      </c>
      <c r="L416" s="27" t="s">
        <v>21</v>
      </c>
      <c r="M416" s="38">
        <f t="shared" si="80"/>
        <v>-48.243513035463579</v>
      </c>
      <c r="N416" s="39">
        <f t="shared" si="81"/>
        <v>23.600398516453261</v>
      </c>
      <c r="O416" s="25" t="s">
        <v>21</v>
      </c>
      <c r="P416" s="27">
        <f t="shared" si="82"/>
        <v>411.10860049721555</v>
      </c>
      <c r="Q416" s="25">
        <f t="shared" si="88"/>
        <v>411.78545410555068</v>
      </c>
      <c r="R416" s="38">
        <f t="shared" si="89"/>
        <v>86.714442975175615</v>
      </c>
      <c r="S416" s="52"/>
      <c r="T416" s="92">
        <f t="shared" si="90"/>
        <v>8.0138819064602735</v>
      </c>
      <c r="U416" s="58">
        <f t="shared" si="83"/>
        <v>11963.802719438901</v>
      </c>
      <c r="V416" s="98">
        <f t="shared" si="84"/>
        <v>1292.2383865265056</v>
      </c>
      <c r="W416" s="25"/>
      <c r="X416" s="8"/>
      <c r="Y416" s="8"/>
      <c r="Z416" s="9"/>
    </row>
    <row r="417" spans="6:26">
      <c r="F417" s="33">
        <f t="shared" si="85"/>
        <v>1322</v>
      </c>
      <c r="G417" s="36">
        <f t="shared" si="91"/>
        <v>1322000</v>
      </c>
      <c r="H417" s="32"/>
      <c r="I417" s="87">
        <f t="shared" si="86"/>
        <v>26080.411943547551</v>
      </c>
      <c r="J417" s="39">
        <f t="shared" si="87"/>
        <v>540.4427227409567</v>
      </c>
      <c r="K417" s="27">
        <f t="shared" si="79"/>
        <v>3.5522418505519258</v>
      </c>
      <c r="L417" s="27" t="s">
        <v>21</v>
      </c>
      <c r="M417" s="38">
        <f t="shared" si="80"/>
        <v>-47.994581438666437</v>
      </c>
      <c r="N417" s="39">
        <f t="shared" si="81"/>
        <v>23.552241850551926</v>
      </c>
      <c r="O417" s="25" t="s">
        <v>21</v>
      </c>
      <c r="P417" s="27">
        <f t="shared" si="82"/>
        <v>415.18306838924673</v>
      </c>
      <c r="Q417" s="25">
        <f t="shared" si="88"/>
        <v>415.85056014546478</v>
      </c>
      <c r="R417" s="38">
        <f t="shared" si="89"/>
        <v>86.753241049110926</v>
      </c>
      <c r="S417" s="52"/>
      <c r="T417" s="92">
        <f t="shared" si="90"/>
        <v>7.9355429961322113</v>
      </c>
      <c r="U417" s="58">
        <f t="shared" si="83"/>
        <v>11864.801524067658</v>
      </c>
      <c r="V417" s="98">
        <f t="shared" si="84"/>
        <v>1281.5450352592813</v>
      </c>
      <c r="W417" s="25"/>
      <c r="X417" s="8"/>
      <c r="Y417" s="8"/>
      <c r="Z417" s="9"/>
    </row>
    <row r="418" spans="6:26">
      <c r="F418" s="33">
        <f t="shared" si="85"/>
        <v>1324</v>
      </c>
      <c r="G418" s="36">
        <f t="shared" si="91"/>
        <v>1324000</v>
      </c>
      <c r="H418" s="32"/>
      <c r="I418" s="87">
        <f t="shared" si="86"/>
        <v>26159.383622641282</v>
      </c>
      <c r="J418" s="39">
        <f t="shared" si="87"/>
        <v>544.90023335280944</v>
      </c>
      <c r="K418" s="27">
        <f t="shared" si="79"/>
        <v>3.5052540515052861</v>
      </c>
      <c r="L418" s="27" t="s">
        <v>21</v>
      </c>
      <c r="M418" s="38">
        <f t="shared" si="80"/>
        <v>-47.750343765652779</v>
      </c>
      <c r="N418" s="39">
        <f t="shared" si="81"/>
        <v>23.505254051505286</v>
      </c>
      <c r="O418" s="25" t="s">
        <v>21</v>
      </c>
      <c r="P418" s="27">
        <f t="shared" si="82"/>
        <v>419.248118521891</v>
      </c>
      <c r="Q418" s="25">
        <f t="shared" si="88"/>
        <v>419.90651561052414</v>
      </c>
      <c r="R418" s="38">
        <f t="shared" si="89"/>
        <v>86.791056747039121</v>
      </c>
      <c r="S418" s="52"/>
      <c r="T418" s="92">
        <f t="shared" si="90"/>
        <v>7.8588921041197866</v>
      </c>
      <c r="U418" s="58">
        <f t="shared" si="83"/>
        <v>11767.973585164777</v>
      </c>
      <c r="V418" s="98">
        <f t="shared" si="84"/>
        <v>1271.0864225194339</v>
      </c>
      <c r="W418" s="25"/>
      <c r="X418" s="8"/>
      <c r="Y418" s="8"/>
      <c r="Z418" s="9"/>
    </row>
    <row r="419" spans="6:26">
      <c r="F419" s="33">
        <f t="shared" si="85"/>
        <v>1326</v>
      </c>
      <c r="G419" s="36">
        <f t="shared" si="91"/>
        <v>1326000</v>
      </c>
      <c r="H419" s="32"/>
      <c r="I419" s="87">
        <f t="shared" si="86"/>
        <v>26238.474684469857</v>
      </c>
      <c r="J419" s="39">
        <f t="shared" si="87"/>
        <v>549.3522580739143</v>
      </c>
      <c r="K419" s="27">
        <f t="shared" si="79"/>
        <v>3.4593962891754551</v>
      </c>
      <c r="L419" s="27" t="s">
        <v>21</v>
      </c>
      <c r="M419" s="38">
        <f t="shared" si="80"/>
        <v>-47.510679075776402</v>
      </c>
      <c r="N419" s="39">
        <f t="shared" si="81"/>
        <v>23.459396289175455</v>
      </c>
      <c r="O419" s="25" t="s">
        <v>21</v>
      </c>
      <c r="P419" s="27">
        <f t="shared" si="82"/>
        <v>423.30389321061693</v>
      </c>
      <c r="Q419" s="25">
        <f t="shared" si="88"/>
        <v>423.95345178629924</v>
      </c>
      <c r="R419" s="38">
        <f t="shared" si="89"/>
        <v>86.827927034111923</v>
      </c>
      <c r="S419" s="52"/>
      <c r="T419" s="92">
        <f t="shared" si="90"/>
        <v>7.7838734089690105</v>
      </c>
      <c r="U419" s="58">
        <f t="shared" si="83"/>
        <v>11673.246643555434</v>
      </c>
      <c r="V419" s="98">
        <f t="shared" si="84"/>
        <v>1260.8547434240445</v>
      </c>
      <c r="W419" s="25"/>
      <c r="X419" s="8"/>
      <c r="Y419" s="8"/>
      <c r="Z419" s="9"/>
    </row>
    <row r="420" spans="6:26">
      <c r="F420" s="33">
        <f t="shared" si="85"/>
        <v>1328</v>
      </c>
      <c r="G420" s="36">
        <f t="shared" si="91"/>
        <v>1328000</v>
      </c>
      <c r="H420" s="32"/>
      <c r="I420" s="87">
        <f t="shared" si="86"/>
        <v>26317.685129033256</v>
      </c>
      <c r="J420" s="39">
        <f t="shared" si="87"/>
        <v>553.79882168992276</v>
      </c>
      <c r="K420" s="27">
        <f t="shared" si="79"/>
        <v>3.4146313555934964</v>
      </c>
      <c r="L420" s="27" t="s">
        <v>21</v>
      </c>
      <c r="M420" s="38">
        <f t="shared" si="80"/>
        <v>-47.275470530828549</v>
      </c>
      <c r="N420" s="39">
        <f t="shared" si="81"/>
        <v>23.414631355593496</v>
      </c>
      <c r="O420" s="25" t="s">
        <v>21</v>
      </c>
      <c r="P420" s="27">
        <f t="shared" si="82"/>
        <v>427.35053053969045</v>
      </c>
      <c r="Q420" s="25">
        <f t="shared" si="88"/>
        <v>427.99149631046788</v>
      </c>
      <c r="R420" s="38">
        <f t="shared" si="89"/>
        <v>86.863887060750727</v>
      </c>
      <c r="S420" s="52"/>
      <c r="T420" s="92">
        <f t="shared" si="90"/>
        <v>7.7104335680682734</v>
      </c>
      <c r="U420" s="58">
        <f t="shared" si="83"/>
        <v>11580.551658058408</v>
      </c>
      <c r="V420" s="98">
        <f t="shared" si="84"/>
        <v>1250.8425406732292</v>
      </c>
      <c r="W420" s="25"/>
      <c r="X420" s="8"/>
      <c r="Y420" s="8"/>
      <c r="Z420" s="9"/>
    </row>
    <row r="421" spans="6:26">
      <c r="F421" s="33">
        <f t="shared" si="85"/>
        <v>1330</v>
      </c>
      <c r="G421" s="36">
        <f t="shared" si="91"/>
        <v>1330000</v>
      </c>
      <c r="H421" s="32"/>
      <c r="I421" s="87">
        <f t="shared" si="86"/>
        <v>26397.014956331503</v>
      </c>
      <c r="J421" s="39">
        <f t="shared" si="87"/>
        <v>558.23994883739874</v>
      </c>
      <c r="K421" s="27">
        <f t="shared" si="79"/>
        <v>3.3709235837647311</v>
      </c>
      <c r="L421" s="27" t="s">
        <v>21</v>
      </c>
      <c r="M421" s="38">
        <f t="shared" si="80"/>
        <v>-47.044605223390107</v>
      </c>
      <c r="N421" s="39">
        <f t="shared" si="81"/>
        <v>23.370923583764732</v>
      </c>
      <c r="O421" s="25" t="s">
        <v>21</v>
      </c>
      <c r="P421" s="27">
        <f t="shared" si="82"/>
        <v>431.38816453479262</v>
      </c>
      <c r="Q421" s="25">
        <f t="shared" si="88"/>
        <v>432.0207733082467</v>
      </c>
      <c r="R421" s="38">
        <f t="shared" si="89"/>
        <v>86.898970271401907</v>
      </c>
      <c r="S421" s="52"/>
      <c r="T421" s="92">
        <f t="shared" si="90"/>
        <v>7.6385215801774677</v>
      </c>
      <c r="U421" s="58">
        <f t="shared" si="83"/>
        <v>11489.822626738176</v>
      </c>
      <c r="V421" s="98">
        <f t="shared" si="84"/>
        <v>1241.0426852431601</v>
      </c>
      <c r="W421" s="25"/>
      <c r="X421" s="8"/>
      <c r="Y421" s="8"/>
      <c r="Z421" s="9"/>
    </row>
    <row r="422" spans="6:26">
      <c r="F422" s="33">
        <f t="shared" si="85"/>
        <v>1332</v>
      </c>
      <c r="G422" s="36">
        <f t="shared" si="91"/>
        <v>1332000</v>
      </c>
      <c r="H422" s="32"/>
      <c r="I422" s="87">
        <f t="shared" si="86"/>
        <v>26476.464166364574</v>
      </c>
      <c r="J422" s="39">
        <f t="shared" si="87"/>
        <v>562.67566400493956</v>
      </c>
      <c r="K422" s="27">
        <f t="shared" si="79"/>
        <v>3.3282387711920101</v>
      </c>
      <c r="L422" s="27" t="s">
        <v>21</v>
      </c>
      <c r="M422" s="38">
        <f t="shared" si="80"/>
        <v>-46.817974013686211</v>
      </c>
      <c r="N422" s="39">
        <f t="shared" si="81"/>
        <v>23.328238771192009</v>
      </c>
      <c r="O422" s="25" t="s">
        <v>21</v>
      </c>
      <c r="P422" s="27">
        <f t="shared" si="82"/>
        <v>435.41692532712432</v>
      </c>
      <c r="Q422" s="25">
        <f t="shared" si="88"/>
        <v>436.04140352206497</v>
      </c>
      <c r="R422" s="38">
        <f t="shared" si="89"/>
        <v>86.933208505648778</v>
      </c>
      <c r="S422" s="52"/>
      <c r="T422" s="92">
        <f t="shared" si="90"/>
        <v>7.5680886570511428</v>
      </c>
      <c r="U422" s="58">
        <f t="shared" si="83"/>
        <v>11400.996419991074</v>
      </c>
      <c r="V422" s="98">
        <f t="shared" si="84"/>
        <v>1231.4483583573081</v>
      </c>
      <c r="W422" s="25"/>
      <c r="X422" s="8"/>
      <c r="Y422" s="8"/>
      <c r="Z422" s="9"/>
    </row>
    <row r="423" spans="6:26">
      <c r="F423" s="33">
        <f t="shared" si="85"/>
        <v>1334</v>
      </c>
      <c r="G423" s="36">
        <f t="shared" si="91"/>
        <v>1334000</v>
      </c>
      <c r="H423" s="32"/>
      <c r="I423" s="87">
        <f t="shared" si="86"/>
        <v>26556.032759132489</v>
      </c>
      <c r="J423" s="39">
        <f t="shared" si="87"/>
        <v>567.1059915342837</v>
      </c>
      <c r="K423" s="27">
        <f t="shared" si="79"/>
        <v>3.2865441078058333</v>
      </c>
      <c r="L423" s="27" t="s">
        <v>21</v>
      </c>
      <c r="M423" s="38">
        <f t="shared" si="80"/>
        <v>-46.595471374459621</v>
      </c>
      <c r="N423" s="39">
        <f t="shared" si="81"/>
        <v>23.286544107805835</v>
      </c>
      <c r="O423" s="25" t="s">
        <v>21</v>
      </c>
      <c r="P423" s="27">
        <f t="shared" si="82"/>
        <v>439.43693930948211</v>
      </c>
      <c r="Q423" s="25">
        <f t="shared" si="88"/>
        <v>440.05350443573366</v>
      </c>
      <c r="R423" s="38">
        <f t="shared" si="89"/>
        <v>86.966632092291363</v>
      </c>
      <c r="S423" s="52"/>
      <c r="T423" s="92">
        <f t="shared" si="90"/>
        <v>7.4990881034602443</v>
      </c>
      <c r="U423" s="58">
        <f t="shared" si="83"/>
        <v>11314.012624560262</v>
      </c>
      <c r="V423" s="98">
        <f t="shared" si="84"/>
        <v>1222.0530346381338</v>
      </c>
      <c r="W423" s="25"/>
      <c r="X423" s="8"/>
      <c r="Y423" s="8"/>
      <c r="Z423" s="9"/>
    </row>
    <row r="424" spans="6:26">
      <c r="F424" s="33">
        <f t="shared" si="85"/>
        <v>1336</v>
      </c>
      <c r="G424" s="36">
        <f t="shared" si="91"/>
        <v>1336000</v>
      </c>
      <c r="H424" s="32"/>
      <c r="I424" s="87">
        <f t="shared" si="86"/>
        <v>26635.720734635233</v>
      </c>
      <c r="J424" s="39">
        <f t="shared" si="87"/>
        <v>571.53095562141152</v>
      </c>
      <c r="K424" s="27">
        <f t="shared" si="79"/>
        <v>3.2458081080128784</v>
      </c>
      <c r="L424" s="27" t="s">
        <v>21</v>
      </c>
      <c r="M424" s="38">
        <f t="shared" si="80"/>
        <v>-46.376995243408153</v>
      </c>
      <c r="N424" s="39">
        <f t="shared" si="81"/>
        <v>23.245808108012877</v>
      </c>
      <c r="O424" s="25" t="s">
        <v>21</v>
      </c>
      <c r="P424" s="27">
        <f t="shared" si="82"/>
        <v>443.44832928476478</v>
      </c>
      <c r="Q424" s="25">
        <f t="shared" si="88"/>
        <v>444.05719039335878</v>
      </c>
      <c r="R424" s="38">
        <f t="shared" si="89"/>
        <v>86.999269936954917</v>
      </c>
      <c r="S424" s="52"/>
      <c r="T424" s="92">
        <f t="shared" si="90"/>
        <v>7.4314752049770076</v>
      </c>
      <c r="U424" s="58">
        <f t="shared" si="83"/>
        <v>11228.813397652346</v>
      </c>
      <c r="V424" s="98">
        <f t="shared" si="84"/>
        <v>1212.8504663498834</v>
      </c>
      <c r="W424" s="25"/>
      <c r="X424" s="8"/>
      <c r="Y424" s="8"/>
      <c r="Z424" s="9"/>
    </row>
    <row r="425" spans="6:26">
      <c r="F425" s="33">
        <f t="shared" si="85"/>
        <v>1338</v>
      </c>
      <c r="G425" s="36">
        <f t="shared" si="91"/>
        <v>1338000</v>
      </c>
      <c r="H425" s="32"/>
      <c r="I425" s="87">
        <f t="shared" si="86"/>
        <v>26715.528092872821</v>
      </c>
      <c r="J425" s="39">
        <f t="shared" si="87"/>
        <v>575.95058031763301</v>
      </c>
      <c r="K425" s="27">
        <f t="shared" si="79"/>
        <v>3.2060005465958032</v>
      </c>
      <c r="L425" s="27" t="s">
        <v>21</v>
      </c>
      <c r="M425" s="38">
        <f t="shared" si="80"/>
        <v>-46.162446882762538</v>
      </c>
      <c r="N425" s="39">
        <f t="shared" si="81"/>
        <v>23.206000546595803</v>
      </c>
      <c r="O425" s="25" t="s">
        <v>21</v>
      </c>
      <c r="P425" s="27">
        <f t="shared" si="82"/>
        <v>447.45121460732901</v>
      </c>
      <c r="Q425" s="25">
        <f t="shared" si="88"/>
        <v>448.05257271322819</v>
      </c>
      <c r="R425" s="38">
        <f t="shared" si="89"/>
        <v>87.031149603732914</v>
      </c>
      <c r="S425" s="52"/>
      <c r="T425" s="92">
        <f t="shared" si="90"/>
        <v>7.3652071229420972</v>
      </c>
      <c r="U425" s="58">
        <f t="shared" si="83"/>
        <v>11145.343330399546</v>
      </c>
      <c r="V425" s="98">
        <f t="shared" si="84"/>
        <v>1203.8346686508157</v>
      </c>
      <c r="W425" s="25"/>
      <c r="X425" s="8"/>
      <c r="Y425" s="8"/>
      <c r="Z425" s="9"/>
    </row>
    <row r="426" spans="6:26">
      <c r="F426" s="33">
        <f t="shared" si="85"/>
        <v>1340</v>
      </c>
      <c r="G426" s="36">
        <f t="shared" si="91"/>
        <v>1340000</v>
      </c>
      <c r="H426" s="32"/>
      <c r="I426" s="87">
        <f t="shared" si="86"/>
        <v>26795.454833845233</v>
      </c>
      <c r="J426" s="39">
        <f t="shared" si="87"/>
        <v>580.36488953066873</v>
      </c>
      <c r="K426" s="27">
        <f t="shared" si="79"/>
        <v>3.1670923982163188</v>
      </c>
      <c r="L426" s="27" t="s">
        <v>21</v>
      </c>
      <c r="M426" s="38">
        <f t="shared" si="80"/>
        <v>-45.951730745605865</v>
      </c>
      <c r="N426" s="39">
        <f t="shared" si="81"/>
        <v>23.167092398216319</v>
      </c>
      <c r="O426" s="25" t="s">
        <v>21</v>
      </c>
      <c r="P426" s="27">
        <f t="shared" si="82"/>
        <v>451.44571131759437</v>
      </c>
      <c r="Q426" s="25">
        <f t="shared" si="88"/>
        <v>452.03975979689687</v>
      </c>
      <c r="R426" s="38">
        <f t="shared" si="89"/>
        <v>87.06229739133353</v>
      </c>
      <c r="S426" s="52"/>
      <c r="T426" s="92">
        <f t="shared" si="90"/>
        <v>7.3002427960821459</v>
      </c>
      <c r="U426" s="58">
        <f t="shared" si="83"/>
        <v>11063.549319975096</v>
      </c>
      <c r="V426" s="98">
        <f t="shared" si="84"/>
        <v>1194.9999057800867</v>
      </c>
      <c r="W426" s="25"/>
      <c r="X426" s="8"/>
      <c r="Y426" s="8"/>
      <c r="Z426" s="9"/>
    </row>
    <row r="427" spans="6:26">
      <c r="F427" s="33">
        <f t="shared" si="85"/>
        <v>1342</v>
      </c>
      <c r="G427" s="36">
        <f t="shared" si="91"/>
        <v>1342000</v>
      </c>
      <c r="H427" s="32"/>
      <c r="I427" s="87">
        <f t="shared" si="86"/>
        <v>26875.500957552493</v>
      </c>
      <c r="J427" s="39">
        <f t="shared" si="87"/>
        <v>584.77390702571938</v>
      </c>
      <c r="K427" s="27">
        <f t="shared" si="79"/>
        <v>3.1290557802915693</v>
      </c>
      <c r="L427" s="27" t="s">
        <v>21</v>
      </c>
      <c r="M427" s="38">
        <f t="shared" si="80"/>
        <v>-45.744754348562793</v>
      </c>
      <c r="N427" s="39">
        <f t="shared" si="81"/>
        <v>23.129055780291569</v>
      </c>
      <c r="O427" s="25" t="s">
        <v>21</v>
      </c>
      <c r="P427" s="27">
        <f t="shared" si="82"/>
        <v>455.431932270272</v>
      </c>
      <c r="Q427" s="25">
        <f t="shared" si="88"/>
        <v>456.01885723369099</v>
      </c>
      <c r="R427" s="38">
        <f t="shared" si="89"/>
        <v>87.092738404145976</v>
      </c>
      <c r="S427" s="52"/>
      <c r="T427" s="92">
        <f t="shared" si="90"/>
        <v>7.2365428482903393</v>
      </c>
      <c r="U427" s="58">
        <f t="shared" si="83"/>
        <v>10983.380449727489</v>
      </c>
      <c r="V427" s="98">
        <f t="shared" si="84"/>
        <v>1186.3406781107697</v>
      </c>
      <c r="W427" s="25"/>
      <c r="X427" s="8"/>
      <c r="Y427" s="8"/>
      <c r="Z427" s="9"/>
    </row>
    <row r="428" spans="6:26">
      <c r="F428" s="33">
        <f t="shared" si="85"/>
        <v>1344</v>
      </c>
      <c r="G428" s="36">
        <f t="shared" si="91"/>
        <v>1344000</v>
      </c>
      <c r="H428" s="32"/>
      <c r="I428" s="87">
        <f t="shared" si="86"/>
        <v>26955.666463994577</v>
      </c>
      <c r="J428" s="39">
        <f t="shared" si="87"/>
        <v>589.17765642652603</v>
      </c>
      <c r="K428" s="27">
        <f t="shared" si="79"/>
        <v>3.0918638990300797</v>
      </c>
      <c r="L428" s="27" t="s">
        <v>21</v>
      </c>
      <c r="M428" s="38">
        <f t="shared" si="80"/>
        <v>-45.541428150508089</v>
      </c>
      <c r="N428" s="39">
        <f t="shared" si="81"/>
        <v>23.091863899030081</v>
      </c>
      <c r="O428" s="25" t="s">
        <v>21</v>
      </c>
      <c r="P428" s="27">
        <f t="shared" si="82"/>
        <v>459.40998725656516</v>
      </c>
      <c r="Q428" s="25">
        <f t="shared" si="88"/>
        <v>459.98996790083226</v>
      </c>
      <c r="R428" s="38">
        <f t="shared" si="89"/>
        <v>87.122496618621611</v>
      </c>
      <c r="S428" s="52"/>
      <c r="T428" s="92">
        <f t="shared" si="90"/>
        <v>7.1740695021232206</v>
      </c>
      <c r="U428" s="58">
        <f t="shared" si="83"/>
        <v>10904.787876751967</v>
      </c>
      <c r="V428" s="98">
        <f t="shared" si="84"/>
        <v>1177.8517100061852</v>
      </c>
      <c r="W428" s="25"/>
      <c r="X428" s="8"/>
      <c r="Y428" s="8"/>
      <c r="Z428" s="9"/>
    </row>
    <row r="429" spans="6:26">
      <c r="F429" s="33">
        <f t="shared" si="85"/>
        <v>1346</v>
      </c>
      <c r="G429" s="36">
        <f t="shared" si="91"/>
        <v>1346000</v>
      </c>
      <c r="H429" s="32"/>
      <c r="I429" s="87">
        <f t="shared" si="86"/>
        <v>27035.951353171509</v>
      </c>
      <c r="J429" s="39">
        <f t="shared" si="87"/>
        <v>593.57616121642104</v>
      </c>
      <c r="K429" s="27">
        <f t="shared" si="79"/>
        <v>3.0554909984287955</v>
      </c>
      <c r="L429" s="27" t="s">
        <v>21</v>
      </c>
      <c r="M429" s="38">
        <f t="shared" si="80"/>
        <v>-45.341665436967347</v>
      </c>
      <c r="N429" s="39">
        <f t="shared" si="81"/>
        <v>23.055490998428795</v>
      </c>
      <c r="O429" s="25" t="s">
        <v>21</v>
      </c>
      <c r="P429" s="27">
        <f t="shared" si="82"/>
        <v>463.37998312066952</v>
      </c>
      <c r="Q429" s="25">
        <f t="shared" si="88"/>
        <v>463.95319205938284</v>
      </c>
      <c r="R429" s="38">
        <f t="shared" si="89"/>
        <v>87.151594945316972</v>
      </c>
      <c r="S429" s="52"/>
      <c r="T429" s="92">
        <f t="shared" si="90"/>
        <v>7.1127864976034534</v>
      </c>
      <c r="U429" s="58">
        <f t="shared" si="83"/>
        <v>10827.724726365221</v>
      </c>
      <c r="V429" s="98">
        <f t="shared" si="84"/>
        <v>1169.5279384218702</v>
      </c>
      <c r="W429" s="25"/>
      <c r="X429" s="8"/>
      <c r="Y429" s="8"/>
      <c r="Z429" s="9"/>
    </row>
    <row r="430" spans="6:26">
      <c r="F430" s="33">
        <f t="shared" si="85"/>
        <v>1348</v>
      </c>
      <c r="G430" s="36">
        <f t="shared" si="91"/>
        <v>1348000</v>
      </c>
      <c r="H430" s="32"/>
      <c r="I430" s="87">
        <f t="shared" si="86"/>
        <v>27116.355625083266</v>
      </c>
      <c r="J430" s="39">
        <f t="shared" si="87"/>
        <v>597.96944473936946</v>
      </c>
      <c r="K430" s="27">
        <f t="shared" si="79"/>
        <v>3.0199123120465479</v>
      </c>
      <c r="L430" s="27" t="s">
        <v>21</v>
      </c>
      <c r="M430" s="38">
        <f t="shared" si="80"/>
        <v>-45.145382209901491</v>
      </c>
      <c r="N430" s="39">
        <f t="shared" si="81"/>
        <v>23.019912312046547</v>
      </c>
      <c r="O430" s="25" t="s">
        <v>21</v>
      </c>
      <c r="P430" s="27">
        <f t="shared" si="82"/>
        <v>467.34202387088078</v>
      </c>
      <c r="Q430" s="25">
        <f t="shared" si="88"/>
        <v>467.9086274461983</v>
      </c>
      <c r="R430" s="38">
        <f t="shared" si="89"/>
        <v>87.180055286926262</v>
      </c>
      <c r="S430" s="52"/>
      <c r="T430" s="92">
        <f t="shared" si="90"/>
        <v>7.0526590159516669</v>
      </c>
      <c r="U430" s="58">
        <f t="shared" si="83"/>
        <v>10752.145992992755</v>
      </c>
      <c r="V430" s="98">
        <f t="shared" si="84"/>
        <v>1161.3645022001858</v>
      </c>
      <c r="W430" s="25"/>
      <c r="X430" s="8"/>
      <c r="Y430" s="8"/>
      <c r="Z430" s="9"/>
    </row>
    <row r="431" spans="6:26">
      <c r="F431" s="33">
        <f t="shared" si="85"/>
        <v>1350</v>
      </c>
      <c r="G431" s="36">
        <f t="shared" si="91"/>
        <v>1350000</v>
      </c>
      <c r="H431" s="32"/>
      <c r="I431" s="87">
        <f t="shared" si="86"/>
        <v>27196.879279729867</v>
      </c>
      <c r="J431" s="39">
        <f t="shared" si="87"/>
        <v>602.35753020100265</v>
      </c>
      <c r="K431" s="27">
        <f t="shared" si="79"/>
        <v>2.9851040173822443</v>
      </c>
      <c r="L431" s="27" t="s">
        <v>21</v>
      </c>
      <c r="M431" s="38">
        <f t="shared" si="80"/>
        <v>-44.95249708258649</v>
      </c>
      <c r="N431" s="39">
        <f t="shared" si="81"/>
        <v>22.985104017382245</v>
      </c>
      <c r="O431" s="25" t="s">
        <v>21</v>
      </c>
      <c r="P431" s="27">
        <f t="shared" si="82"/>
        <v>471.29621078560012</v>
      </c>
      <c r="Q431" s="25">
        <f t="shared" si="88"/>
        <v>471.8563693620705</v>
      </c>
      <c r="R431" s="38">
        <f t="shared" si="89"/>
        <v>87.207898592599108</v>
      </c>
      <c r="S431" s="52"/>
      <c r="T431" s="92">
        <f t="shared" si="90"/>
        <v>6.9936536079007645</v>
      </c>
      <c r="U431" s="58">
        <f t="shared" si="83"/>
        <v>10678.008447017739</v>
      </c>
      <c r="V431" s="98">
        <f t="shared" si="84"/>
        <v>1153.3567320088462</v>
      </c>
      <c r="W431" s="25"/>
      <c r="X431" s="8"/>
      <c r="Y431" s="8"/>
      <c r="Z431" s="9"/>
    </row>
    <row r="432" spans="6:26">
      <c r="F432" s="33">
        <f t="shared" si="85"/>
        <v>1352</v>
      </c>
      <c r="G432" s="36">
        <f t="shared" si="91"/>
        <v>1352000</v>
      </c>
      <c r="H432" s="32"/>
      <c r="I432" s="87">
        <f t="shared" si="86"/>
        <v>27277.522317111292</v>
      </c>
      <c r="J432" s="39">
        <f t="shared" si="87"/>
        <v>606.74044066964029</v>
      </c>
      <c r="K432" s="27">
        <f t="shared" si="79"/>
        <v>2.9510431926979015</v>
      </c>
      <c r="L432" s="27" t="s">
        <v>21</v>
      </c>
      <c r="M432" s="38">
        <f t="shared" si="80"/>
        <v>-44.762931179316666</v>
      </c>
      <c r="N432" s="39">
        <f t="shared" si="81"/>
        <v>22.951043192697902</v>
      </c>
      <c r="O432" s="25" t="s">
        <v>21</v>
      </c>
      <c r="P432" s="27">
        <f t="shared" si="82"/>
        <v>475.24264251450836</v>
      </c>
      <c r="Q432" s="25">
        <f t="shared" si="88"/>
        <v>475.79651075623269</v>
      </c>
      <c r="R432" s="38">
        <f t="shared" si="89"/>
        <v>87.235144908816082</v>
      </c>
      <c r="S432" s="52"/>
      <c r="T432" s="92">
        <f t="shared" si="90"/>
        <v>6.935738126273705</v>
      </c>
      <c r="U432" s="58">
        <f t="shared" si="83"/>
        <v>10605.270547176118</v>
      </c>
      <c r="V432" s="98">
        <f t="shared" si="84"/>
        <v>1145.5001408785079</v>
      </c>
      <c r="W432" s="25"/>
      <c r="X432" s="8"/>
      <c r="Y432" s="8"/>
      <c r="Z432" s="9"/>
    </row>
    <row r="433" spans="6:26">
      <c r="F433" s="33">
        <f t="shared" si="85"/>
        <v>1354</v>
      </c>
      <c r="G433" s="36">
        <f t="shared" si="91"/>
        <v>1354000</v>
      </c>
      <c r="H433" s="32"/>
      <c r="I433" s="87">
        <f t="shared" si="86"/>
        <v>27358.284737227565</v>
      </c>
      <c r="J433" s="39">
        <f t="shared" si="87"/>
        <v>611.11819907730364</v>
      </c>
      <c r="K433" s="27">
        <f t="shared" si="79"/>
        <v>2.9177077761376196</v>
      </c>
      <c r="L433" s="27" t="s">
        <v>21</v>
      </c>
      <c r="M433" s="38">
        <f t="shared" si="80"/>
        <v>-44.576608039676671</v>
      </c>
      <c r="N433" s="39">
        <f t="shared" si="81"/>
        <v>22.917707776137618</v>
      </c>
      <c r="O433" s="25" t="s">
        <v>21</v>
      </c>
      <c r="P433" s="27">
        <f t="shared" si="82"/>
        <v>479.18141517516347</v>
      </c>
      <c r="Q433" s="25">
        <f t="shared" si="88"/>
        <v>479.72914230739082</v>
      </c>
      <c r="R433" s="38">
        <f t="shared" si="89"/>
        <v>87.261813427069853</v>
      </c>
      <c r="S433" s="52"/>
      <c r="T433" s="92">
        <f t="shared" si="90"/>
        <v>6.8788816625309268</v>
      </c>
      <c r="U433" s="58">
        <f t="shared" si="83"/>
        <v>10533.892358115587</v>
      </c>
      <c r="V433" s="98">
        <f t="shared" si="84"/>
        <v>1137.7904152981207</v>
      </c>
      <c r="W433" s="25"/>
      <c r="X433" s="8"/>
      <c r="Y433" s="8"/>
      <c r="Z433" s="9"/>
    </row>
    <row r="434" spans="6:26">
      <c r="F434" s="33">
        <f t="shared" si="85"/>
        <v>1356</v>
      </c>
      <c r="G434" s="36">
        <f t="shared" si="91"/>
        <v>1356000</v>
      </c>
      <c r="H434" s="32"/>
      <c r="I434" s="87">
        <f t="shared" si="86"/>
        <v>27439.166540078662</v>
      </c>
      <c r="J434" s="39">
        <f t="shared" si="87"/>
        <v>615.49082822072342</v>
      </c>
      <c r="K434" s="27">
        <f t="shared" si="79"/>
        <v>2.8850765270036742</v>
      </c>
      <c r="L434" s="27" t="s">
        <v>21</v>
      </c>
      <c r="M434" s="38">
        <f t="shared" si="80"/>
        <v>-44.393453527141496</v>
      </c>
      <c r="N434" s="39">
        <f t="shared" si="81"/>
        <v>22.885076527003676</v>
      </c>
      <c r="O434" s="25" t="s">
        <v>21</v>
      </c>
      <c r="P434" s="27">
        <f t="shared" si="82"/>
        <v>483.11262244526108</v>
      </c>
      <c r="Q434" s="25">
        <f t="shared" si="88"/>
        <v>483.6543525014369</v>
      </c>
      <c r="R434" s="38">
        <f t="shared" si="89"/>
        <v>87.287922528585156</v>
      </c>
      <c r="S434" s="52"/>
      <c r="T434" s="92">
        <f t="shared" si="90"/>
        <v>6.8230544870165231</v>
      </c>
      <c r="U434" s="58">
        <f t="shared" si="83"/>
        <v>10463.835472765777</v>
      </c>
      <c r="V434" s="98">
        <f t="shared" si="84"/>
        <v>1130.2234068299504</v>
      </c>
      <c r="W434" s="25"/>
      <c r="X434" s="8"/>
      <c r="Y434" s="8"/>
      <c r="Z434" s="9"/>
    </row>
    <row r="435" spans="6:26">
      <c r="F435" s="33">
        <f t="shared" si="85"/>
        <v>1358</v>
      </c>
      <c r="G435" s="36">
        <f t="shared" si="91"/>
        <v>1358000</v>
      </c>
      <c r="H435" s="32"/>
      <c r="I435" s="87">
        <f t="shared" si="86"/>
        <v>27520.167725664607</v>
      </c>
      <c r="J435" s="39">
        <f t="shared" si="87"/>
        <v>619.85835076233343</v>
      </c>
      <c r="K435" s="27">
        <f t="shared" si="79"/>
        <v>2.8531289890604343</v>
      </c>
      <c r="L435" s="27" t="s">
        <v>21</v>
      </c>
      <c r="M435" s="38">
        <f t="shared" si="80"/>
        <v>-44.213395741780104</v>
      </c>
      <c r="N435" s="39">
        <f t="shared" si="81"/>
        <v>22.853128989060433</v>
      </c>
      <c r="O435" s="25" t="s">
        <v>21</v>
      </c>
      <c r="P435" s="27">
        <f t="shared" si="82"/>
        <v>487.03635565078616</v>
      </c>
      <c r="Q435" s="25">
        <f t="shared" si="88"/>
        <v>487.57222770599816</v>
      </c>
      <c r="R435" s="38">
        <f t="shared" si="89"/>
        <v>87.313489826283089</v>
      </c>
      <c r="S435" s="52"/>
      <c r="T435" s="92">
        <f t="shared" si="90"/>
        <v>6.7682279926531654</v>
      </c>
      <c r="U435" s="58">
        <f t="shared" si="83"/>
        <v>10395.062939194304</v>
      </c>
      <c r="V435" s="98">
        <f t="shared" si="84"/>
        <v>1122.7951242091294</v>
      </c>
      <c r="W435" s="25"/>
      <c r="X435" s="8"/>
      <c r="Y435" s="8"/>
      <c r="Z435" s="9"/>
    </row>
    <row r="436" spans="6:26">
      <c r="F436" s="33">
        <f t="shared" si="85"/>
        <v>1360</v>
      </c>
      <c r="G436" s="36">
        <f t="shared" si="91"/>
        <v>1360000</v>
      </c>
      <c r="H436" s="32"/>
      <c r="I436" s="87">
        <f t="shared" si="86"/>
        <v>27601.288293985377</v>
      </c>
      <c r="J436" s="39">
        <f t="shared" si="87"/>
        <v>624.22078923125923</v>
      </c>
      <c r="K436" s="27">
        <f t="shared" si="79"/>
        <v>2.8218454557452715</v>
      </c>
      <c r="L436" s="27" t="s">
        <v>21</v>
      </c>
      <c r="M436" s="38">
        <f t="shared" si="80"/>
        <v>-44.036364936848891</v>
      </c>
      <c r="N436" s="39">
        <f t="shared" si="81"/>
        <v>22.821845455745272</v>
      </c>
      <c r="O436" s="25" t="s">
        <v>21</v>
      </c>
      <c r="P436" s="27">
        <f t="shared" si="82"/>
        <v>490.95270385026413</v>
      </c>
      <c r="Q436" s="25">
        <f t="shared" si="88"/>
        <v>491.48285224195877</v>
      </c>
      <c r="R436" s="38">
        <f t="shared" si="89"/>
        <v>87.338532204189832</v>
      </c>
      <c r="S436" s="52"/>
      <c r="T436" s="92">
        <f t="shared" si="90"/>
        <v>6.7143746418550494</v>
      </c>
      <c r="U436" s="58">
        <f t="shared" si="83"/>
        <v>10327.539191648377</v>
      </c>
      <c r="V436" s="98">
        <f t="shared" si="84"/>
        <v>1115.5017258952976</v>
      </c>
      <c r="W436" s="25"/>
      <c r="X436" s="8"/>
      <c r="Y436" s="8"/>
      <c r="Z436" s="9"/>
    </row>
    <row r="437" spans="6:26">
      <c r="F437" s="33">
        <f t="shared" si="85"/>
        <v>1362</v>
      </c>
      <c r="G437" s="36">
        <f t="shared" si="91"/>
        <v>1362000</v>
      </c>
      <c r="H437" s="32"/>
      <c r="I437" s="87">
        <f t="shared" si="86"/>
        <v>27682.52824504099</v>
      </c>
      <c r="J437" s="39">
        <f t="shared" si="87"/>
        <v>628.57816602429716</v>
      </c>
      <c r="K437" s="27">
        <f t="shared" si="79"/>
        <v>2.7912069371738673</v>
      </c>
      <c r="L437" s="27" t="s">
        <v>21</v>
      </c>
      <c r="M437" s="38">
        <f t="shared" si="80"/>
        <v>-43.862293439076133</v>
      </c>
      <c r="N437" s="39">
        <f t="shared" si="81"/>
        <v>22.791206937173868</v>
      </c>
      <c r="O437" s="25" t="s">
        <v>21</v>
      </c>
      <c r="P437" s="27">
        <f t="shared" si="82"/>
        <v>494.86175391531822</v>
      </c>
      <c r="Q437" s="25">
        <f t="shared" si="88"/>
        <v>495.38630845209889</v>
      </c>
      <c r="R437" s="38">
        <f t="shared" si="89"/>
        <v>87.363065854463457</v>
      </c>
      <c r="S437" s="52"/>
      <c r="T437" s="92">
        <f t="shared" si="90"/>
        <v>6.6614679164454378</v>
      </c>
      <c r="U437" s="58">
        <f t="shared" si="83"/>
        <v>10261.229985504155</v>
      </c>
      <c r="V437" s="98">
        <f t="shared" si="84"/>
        <v>1108.3395130463311</v>
      </c>
      <c r="W437" s="25"/>
      <c r="X437" s="8"/>
      <c r="Y437" s="8"/>
      <c r="Z437" s="9"/>
    </row>
    <row r="438" spans="6:26">
      <c r="F438" s="33">
        <f t="shared" si="85"/>
        <v>1364</v>
      </c>
      <c r="G438" s="36">
        <f t="shared" si="91"/>
        <v>1364000</v>
      </c>
      <c r="H438" s="32"/>
      <c r="I438" s="87">
        <f t="shared" si="86"/>
        <v>27763.887578831433</v>
      </c>
      <c r="J438" s="39">
        <f t="shared" si="87"/>
        <v>632.93050340688342</v>
      </c>
      <c r="K438" s="27">
        <f t="shared" si="79"/>
        <v>2.761195128834625</v>
      </c>
      <c r="L438" s="27" t="s">
        <v>21</v>
      </c>
      <c r="M438" s="38">
        <f t="shared" si="80"/>
        <v>-43.691115572448339</v>
      </c>
      <c r="N438" s="39">
        <f t="shared" si="81"/>
        <v>22.761195128834625</v>
      </c>
      <c r="O438" s="25" t="s">
        <v>21</v>
      </c>
      <c r="P438" s="27">
        <f t="shared" si="82"/>
        <v>498.7635906077121</v>
      </c>
      <c r="Q438" s="25">
        <f t="shared" si="88"/>
        <v>499.2826767669697</v>
      </c>
      <c r="R438" s="38">
        <f t="shared" si="89"/>
        <v>87.3871063122061</v>
      </c>
      <c r="S438" s="52"/>
      <c r="T438" s="92">
        <f t="shared" si="90"/>
        <v>6.6094822703816929</v>
      </c>
      <c r="U438" s="58">
        <f t="shared" si="83"/>
        <v>10196.102335867376</v>
      </c>
      <c r="V438" s="98">
        <f t="shared" si="84"/>
        <v>1101.3049228864525</v>
      </c>
      <c r="W438" s="25"/>
      <c r="X438" s="8"/>
      <c r="Y438" s="8"/>
      <c r="Z438" s="9"/>
    </row>
    <row r="439" spans="6:26">
      <c r="F439" s="33">
        <f t="shared" si="85"/>
        <v>1366</v>
      </c>
      <c r="G439" s="36">
        <f t="shared" si="91"/>
        <v>1366000</v>
      </c>
      <c r="H439" s="32"/>
      <c r="I439" s="87">
        <f t="shared" si="86"/>
        <v>27845.366295356718</v>
      </c>
      <c r="J439" s="39">
        <f t="shared" si="87"/>
        <v>637.27782351405608</v>
      </c>
      <c r="K439" s="27">
        <f t="shared" si="79"/>
        <v>2.7317923818738681</v>
      </c>
      <c r="L439" s="27" t="s">
        <v>21</v>
      </c>
      <c r="M439" s="38">
        <f t="shared" si="80"/>
        <v>-43.522767585321446</v>
      </c>
      <c r="N439" s="39">
        <f t="shared" si="81"/>
        <v>22.731792381873866</v>
      </c>
      <c r="O439" s="25" t="s">
        <v>21</v>
      </c>
      <c r="P439" s="27">
        <f t="shared" si="82"/>
        <v>502.65829665306433</v>
      </c>
      <c r="Q439" s="25">
        <f t="shared" si="88"/>
        <v>503.1720357681383</v>
      </c>
      <c r="R439" s="38">
        <f t="shared" si="89"/>
        <v>87.410668488212764</v>
      </c>
      <c r="S439" s="52"/>
      <c r="T439" s="92">
        <f t="shared" si="90"/>
        <v>6.558393085105072</v>
      </c>
      <c r="U439" s="58">
        <f t="shared" si="83"/>
        <v>10132.12445958741</v>
      </c>
      <c r="V439" s="98">
        <f t="shared" si="84"/>
        <v>1094.3945224430315</v>
      </c>
      <c r="W439" s="25"/>
      <c r="X439" s="8"/>
      <c r="Y439" s="8"/>
      <c r="Z439" s="9"/>
    </row>
    <row r="440" spans="6:26">
      <c r="F440" s="33">
        <f t="shared" si="85"/>
        <v>1368</v>
      </c>
      <c r="G440" s="36">
        <f t="shared" si="91"/>
        <v>1368000</v>
      </c>
      <c r="H440" s="32"/>
      <c r="I440" s="87">
        <f t="shared" si="86"/>
        <v>27926.964394616829</v>
      </c>
      <c r="J440" s="39">
        <f t="shared" si="87"/>
        <v>641.62014835141008</v>
      </c>
      <c r="K440" s="27">
        <f t="shared" si="79"/>
        <v>2.7029816748798665</v>
      </c>
      <c r="L440" s="27" t="s">
        <v>21</v>
      </c>
      <c r="M440" s="38">
        <f t="shared" si="80"/>
        <v>-43.357187580689065</v>
      </c>
      <c r="N440" s="39">
        <f t="shared" si="81"/>
        <v>22.702981674879865</v>
      </c>
      <c r="O440" s="25" t="s">
        <v>21</v>
      </c>
      <c r="P440" s="27">
        <f t="shared" si="82"/>
        <v>506.54595281139689</v>
      </c>
      <c r="Q440" s="25">
        <f t="shared" si="88"/>
        <v>507.05446224891449</v>
      </c>
      <c r="R440" s="38">
        <f t="shared" si="89"/>
        <v>87.433766699796493</v>
      </c>
      <c r="S440" s="52"/>
      <c r="T440" s="92">
        <f t="shared" si="90"/>
        <v>6.5081766273462369</v>
      </c>
      <c r="U440" s="58">
        <f t="shared" si="83"/>
        <v>10069.265720464737</v>
      </c>
      <c r="V440" s="98">
        <f t="shared" si="84"/>
        <v>1087.605002628316</v>
      </c>
      <c r="W440" s="25"/>
      <c r="X440" s="8"/>
      <c r="Y440" s="8"/>
      <c r="Z440" s="9"/>
    </row>
    <row r="441" spans="6:26">
      <c r="F441" s="33">
        <f t="shared" si="85"/>
        <v>1370</v>
      </c>
      <c r="G441" s="36">
        <f t="shared" si="91"/>
        <v>1370000</v>
      </c>
      <c r="H441" s="32"/>
      <c r="I441" s="87">
        <f t="shared" si="86"/>
        <v>28008.681876611787</v>
      </c>
      <c r="J441" s="39">
        <f t="shared" si="87"/>
        <v>645.95749979603875</v>
      </c>
      <c r="K441" s="27">
        <f t="shared" si="79"/>
        <v>2.6747465870797589</v>
      </c>
      <c r="L441" s="27" t="s">
        <v>21</v>
      </c>
      <c r="M441" s="38">
        <f t="shared" si="80"/>
        <v>-43.19431544945072</v>
      </c>
      <c r="N441" s="39">
        <f t="shared" si="81"/>
        <v>22.67474658707976</v>
      </c>
      <c r="O441" s="25" t="s">
        <v>21</v>
      </c>
      <c r="P441" s="27">
        <f t="shared" si="82"/>
        <v>510.4266379446766</v>
      </c>
      <c r="Q441" s="25">
        <f t="shared" si="88"/>
        <v>510.93003127267264</v>
      </c>
      <c r="R441" s="38">
        <f t="shared" si="89"/>
        <v>87.456414699820414</v>
      </c>
      <c r="S441" s="52"/>
      <c r="T441" s="92">
        <f t="shared" si="90"/>
        <v>6.4588100092297358</v>
      </c>
      <c r="U441" s="58">
        <f t="shared" si="83"/>
        <v>10007.496577447868</v>
      </c>
      <c r="V441" s="98">
        <f t="shared" si="84"/>
        <v>1080.933172644063</v>
      </c>
      <c r="W441" s="25"/>
      <c r="X441" s="8"/>
      <c r="Y441" s="8"/>
      <c r="Z441" s="9"/>
    </row>
    <row r="442" spans="6:26">
      <c r="F442" s="33">
        <f t="shared" si="85"/>
        <v>1372</v>
      </c>
      <c r="G442" s="36">
        <f t="shared" si="91"/>
        <v>1372000</v>
      </c>
      <c r="H442" s="32"/>
      <c r="I442" s="87">
        <f t="shared" si="86"/>
        <v>28090.51874134157</v>
      </c>
      <c r="J442" s="39">
        <f t="shared" si="87"/>
        <v>650.28989959747332</v>
      </c>
      <c r="K442" s="27">
        <f t="shared" si="79"/>
        <v>2.6470712728687951</v>
      </c>
      <c r="L442" s="27" t="s">
        <v>21</v>
      </c>
      <c r="M442" s="38">
        <f t="shared" si="80"/>
        <v>-43.034092806530118</v>
      </c>
      <c r="N442" s="39">
        <f t="shared" si="81"/>
        <v>22.647071272868796</v>
      </c>
      <c r="O442" s="25" t="s">
        <v>21</v>
      </c>
      <c r="P442" s="27">
        <f t="shared" si="82"/>
        <v>514.30042908149994</v>
      </c>
      <c r="Q442" s="25">
        <f t="shared" si="88"/>
        <v>514.79881622887729</v>
      </c>
      <c r="R442" s="38">
        <f t="shared" si="89"/>
        <v>87.478625704054764</v>
      </c>
      <c r="S442" s="52"/>
      <c r="T442" s="92">
        <f t="shared" si="90"/>
        <v>6.4102711505320062</v>
      </c>
      <c r="U442" s="58">
        <f t="shared" si="83"/>
        <v>9946.7885356304687</v>
      </c>
      <c r="V442" s="98">
        <f t="shared" si="84"/>
        <v>1074.3759546886185</v>
      </c>
      <c r="W442" s="25"/>
      <c r="X442" s="8"/>
      <c r="Y442" s="8"/>
      <c r="Z442" s="9"/>
    </row>
    <row r="443" spans="6:26">
      <c r="F443" s="33">
        <f t="shared" si="85"/>
        <v>1374</v>
      </c>
      <c r="G443" s="36">
        <f t="shared" si="91"/>
        <v>1374000</v>
      </c>
      <c r="H443" s="32"/>
      <c r="I443" s="87">
        <f t="shared" si="86"/>
        <v>28172.4749888062</v>
      </c>
      <c r="J443" s="39">
        <f t="shared" si="87"/>
        <v>654.61736937860996</v>
      </c>
      <c r="K443" s="27">
        <f t="shared" si="79"/>
        <v>2.6199404375966466</v>
      </c>
      <c r="L443" s="27" t="s">
        <v>21</v>
      </c>
      <c r="M443" s="38">
        <f t="shared" si="80"/>
        <v>-42.876462929704026</v>
      </c>
      <c r="N443" s="39">
        <f t="shared" si="81"/>
        <v>22.619940437596647</v>
      </c>
      <c r="O443" s="25" t="s">
        <v>21</v>
      </c>
      <c r="P443" s="27">
        <f t="shared" si="82"/>
        <v>518.16740147906069</v>
      </c>
      <c r="Q443" s="25">
        <f t="shared" si="88"/>
        <v>518.66088888691286</v>
      </c>
      <c r="R443" s="38">
        <f t="shared" si="89"/>
        <v>87.500412416971457</v>
      </c>
      <c r="S443" s="52"/>
      <c r="T443" s="92">
        <f t="shared" si="90"/>
        <v>6.3625387429579661</v>
      </c>
      <c r="U443" s="58">
        <f t="shared" si="83"/>
        <v>9887.1140998730061</v>
      </c>
      <c r="V443" s="98">
        <f t="shared" si="84"/>
        <v>1067.9303789474866</v>
      </c>
      <c r="W443" s="25"/>
      <c r="X443" s="8"/>
      <c r="Y443" s="8"/>
      <c r="Z443" s="9"/>
    </row>
    <row r="444" spans="6:26">
      <c r="F444" s="33">
        <f t="shared" si="85"/>
        <v>1376</v>
      </c>
      <c r="G444" s="36">
        <f t="shared" si="91"/>
        <v>1376000</v>
      </c>
      <c r="H444" s="32"/>
      <c r="I444" s="87">
        <f t="shared" si="86"/>
        <v>28254.550619005655</v>
      </c>
      <c r="J444" s="39">
        <f t="shared" si="87"/>
        <v>658.93993063662947</v>
      </c>
      <c r="K444" s="27">
        <f t="shared" si="79"/>
        <v>2.5933393145401435</v>
      </c>
      <c r="L444" s="27" t="s">
        <v>21</v>
      </c>
      <c r="M444" s="38">
        <f t="shared" si="80"/>
        <v>-42.721370701008155</v>
      </c>
      <c r="N444" s="39">
        <f t="shared" si="81"/>
        <v>22.593339314540145</v>
      </c>
      <c r="O444" s="25" t="s">
        <v>21</v>
      </c>
      <c r="P444" s="27">
        <f t="shared" si="82"/>
        <v>522.02762868253137</v>
      </c>
      <c r="Q444" s="25">
        <f t="shared" si="88"/>
        <v>522.51631944781286</v>
      </c>
      <c r="R444" s="38">
        <f t="shared" si="89"/>
        <v>87.52178705607723</v>
      </c>
      <c r="S444" s="52"/>
      <c r="T444" s="92">
        <f t="shared" si="90"/>
        <v>6.3155922163108489</v>
      </c>
      <c r="U444" s="58">
        <f t="shared" si="83"/>
        <v>9828.4467308859057</v>
      </c>
      <c r="V444" s="98">
        <f t="shared" si="84"/>
        <v>1061.5935788497663</v>
      </c>
      <c r="W444" s="25"/>
      <c r="X444" s="8"/>
      <c r="Y444" s="8"/>
      <c r="Z444" s="9"/>
    </row>
    <row r="445" spans="6:26">
      <c r="F445" s="33">
        <f t="shared" si="85"/>
        <v>1378</v>
      </c>
      <c r="G445" s="36">
        <f t="shared" si="91"/>
        <v>1378000</v>
      </c>
      <c r="H445" s="32"/>
      <c r="I445" s="87">
        <f t="shared" si="86"/>
        <v>28336.745631939953</v>
      </c>
      <c r="J445" s="39">
        <f t="shared" si="87"/>
        <v>663.257604743912</v>
      </c>
      <c r="K445" s="27">
        <f t="shared" si="79"/>
        <v>2.5672536429962989</v>
      </c>
      <c r="L445" s="27" t="s">
        <v>21</v>
      </c>
      <c r="M445" s="38">
        <f t="shared" si="80"/>
        <v>-42.568762550595181</v>
      </c>
      <c r="N445" s="39">
        <f t="shared" si="81"/>
        <v>22.567253642996299</v>
      </c>
      <c r="O445" s="25" t="s">
        <v>21</v>
      </c>
      <c r="P445" s="27">
        <f t="shared" si="82"/>
        <v>525.88118258198881</v>
      </c>
      <c r="Q445" s="25">
        <f t="shared" si="88"/>
        <v>526.36517659398623</v>
      </c>
      <c r="R445" s="38">
        <f t="shared" si="89"/>
        <v>87.542761374879902</v>
      </c>
      <c r="S445" s="52"/>
      <c r="T445" s="92">
        <f t="shared" si="90"/>
        <v>6.269411706438679</v>
      </c>
      <c r="U445" s="58">
        <f t="shared" si="83"/>
        <v>9770.7608036224337</v>
      </c>
      <c r="V445" s="98">
        <f t="shared" si="84"/>
        <v>1055.36278657407</v>
      </c>
      <c r="W445" s="25"/>
      <c r="X445" s="8"/>
      <c r="Y445" s="8"/>
      <c r="Z445" s="9"/>
    </row>
    <row r="446" spans="6:26">
      <c r="F446" s="33">
        <f t="shared" si="85"/>
        <v>1380</v>
      </c>
      <c r="G446" s="36">
        <f t="shared" si="91"/>
        <v>1380000</v>
      </c>
      <c r="H446" s="32"/>
      <c r="I446" s="87">
        <f t="shared" si="86"/>
        <v>28419.060027609077</v>
      </c>
      <c r="J446" s="39">
        <f t="shared" si="87"/>
        <v>667.57041294893861</v>
      </c>
      <c r="K446" s="27">
        <f t="shared" si="79"/>
        <v>2.54166964743363</v>
      </c>
      <c r="L446" s="27" t="s">
        <v>21</v>
      </c>
      <c r="M446" s="38">
        <f t="shared" si="80"/>
        <v>-42.418586402926287</v>
      </c>
      <c r="N446" s="39">
        <f t="shared" si="81"/>
        <v>22.541669647433629</v>
      </c>
      <c r="O446" s="25" t="s">
        <v>21</v>
      </c>
      <c r="P446" s="27">
        <f t="shared" si="82"/>
        <v>529.72813346699627</v>
      </c>
      <c r="Q446" s="25">
        <f t="shared" si="88"/>
        <v>530.20752753702197</v>
      </c>
      <c r="R446" s="38">
        <f t="shared" si="89"/>
        <v>87.563346684577482</v>
      </c>
      <c r="S446" s="52"/>
      <c r="T446" s="92">
        <f t="shared" si="90"/>
        <v>6.2239780248491021</v>
      </c>
      <c r="U446" s="58">
        <f t="shared" si="83"/>
        <v>9714.0315678404204</v>
      </c>
      <c r="V446" s="98">
        <f t="shared" si="84"/>
        <v>1049.2353287887022</v>
      </c>
      <c r="W446" s="25"/>
      <c r="X446" s="8"/>
      <c r="Y446" s="8"/>
      <c r="Z446" s="9"/>
    </row>
    <row r="447" spans="6:26">
      <c r="F447" s="33">
        <f t="shared" si="85"/>
        <v>1382</v>
      </c>
      <c r="G447" s="36">
        <f t="shared" si="91"/>
        <v>1382000</v>
      </c>
      <c r="H447" s="32"/>
      <c r="I447" s="87">
        <f t="shared" si="86"/>
        <v>28501.493806013048</v>
      </c>
      <c r="J447" s="39">
        <f t="shared" si="87"/>
        <v>671.8783763771894</v>
      </c>
      <c r="K447" s="27">
        <f t="shared" si="79"/>
        <v>2.5165740176435532</v>
      </c>
      <c r="L447" s="27" t="s">
        <v>21</v>
      </c>
      <c r="M447" s="38">
        <f t="shared" si="80"/>
        <v>-42.27079162518428</v>
      </c>
      <c r="N447" s="39">
        <f t="shared" si="81"/>
        <v>22.516574017643553</v>
      </c>
      <c r="O447" s="25" t="s">
        <v>21</v>
      </c>
      <c r="P447" s="27">
        <f t="shared" si="82"/>
        <v>533.56855007896036</v>
      </c>
      <c r="Q447" s="25">
        <f t="shared" si="88"/>
        <v>534.0434380636616</v>
      </c>
      <c r="R447" s="38">
        <f t="shared" si="89"/>
        <v>87.583553874552933</v>
      </c>
      <c r="S447" s="52"/>
      <c r="T447" s="92">
        <f t="shared" si="90"/>
        <v>6.179272629891611</v>
      </c>
      <c r="U447" s="58">
        <f t="shared" si="83"/>
        <v>9658.2351107014656</v>
      </c>
      <c r="V447" s="98">
        <f t="shared" si="84"/>
        <v>1043.2086226119122</v>
      </c>
      <c r="W447" s="25"/>
      <c r="X447" s="8"/>
      <c r="Y447" s="8"/>
      <c r="Z447" s="9"/>
    </row>
    <row r="448" spans="6:26">
      <c r="F448" s="33">
        <f t="shared" si="85"/>
        <v>1384</v>
      </c>
      <c r="G448" s="36">
        <f t="shared" si="91"/>
        <v>1384000</v>
      </c>
      <c r="H448" s="32"/>
      <c r="I448" s="87">
        <f t="shared" si="86"/>
        <v>28584.046967151844</v>
      </c>
      <c r="J448" s="39">
        <f t="shared" si="87"/>
        <v>676.18151603203228</v>
      </c>
      <c r="K448" s="27">
        <f t="shared" si="79"/>
        <v>2.4919538898372706</v>
      </c>
      <c r="L448" s="27" t="s">
        <v>21</v>
      </c>
      <c r="M448" s="38">
        <f t="shared" si="80"/>
        <v>-42.125328977802141</v>
      </c>
      <c r="N448" s="39">
        <f t="shared" si="81"/>
        <v>22.491953889837269</v>
      </c>
      <c r="O448" s="25" t="s">
        <v>21</v>
      </c>
      <c r="P448" s="27">
        <f t="shared" si="82"/>
        <v>537.40249966136332</v>
      </c>
      <c r="Q448" s="25">
        <f t="shared" si="88"/>
        <v>537.8729725800174</v>
      </c>
      <c r="R448" s="38">
        <f t="shared" si="89"/>
        <v>87.603393431741409</v>
      </c>
      <c r="S448" s="52"/>
      <c r="T448" s="92">
        <f t="shared" si="90"/>
        <v>6.1352775994132536</v>
      </c>
      <c r="U448" s="58">
        <f t="shared" si="83"/>
        <v>9603.3483212854208</v>
      </c>
      <c r="V448" s="98">
        <f t="shared" si="84"/>
        <v>1037.2801717790205</v>
      </c>
      <c r="W448" s="25"/>
      <c r="X448" s="8"/>
      <c r="Y448" s="8"/>
      <c r="Z448" s="9"/>
    </row>
    <row r="449" spans="6:26">
      <c r="F449" s="33">
        <f t="shared" si="85"/>
        <v>1386</v>
      </c>
      <c r="G449" s="36">
        <f t="shared" si="91"/>
        <v>1386000</v>
      </c>
      <c r="H449" s="32"/>
      <c r="I449" s="87">
        <f t="shared" si="86"/>
        <v>28666.719511025487</v>
      </c>
      <c r="J449" s="39">
        <f t="shared" si="87"/>
        <v>680.47985279560271</v>
      </c>
      <c r="K449" s="27">
        <f t="shared" si="79"/>
        <v>2.467796828636903</v>
      </c>
      <c r="L449" s="27" t="s">
        <v>21</v>
      </c>
      <c r="M449" s="38">
        <f t="shared" si="80"/>
        <v>-41.982150567007373</v>
      </c>
      <c r="N449" s="39">
        <f t="shared" si="81"/>
        <v>22.467796828636903</v>
      </c>
      <c r="O449" s="25" t="s">
        <v>21</v>
      </c>
      <c r="P449" s="27">
        <f t="shared" si="82"/>
        <v>541.23004800797412</v>
      </c>
      <c r="Q449" s="25">
        <f t="shared" si="88"/>
        <v>541.69619415410966</v>
      </c>
      <c r="R449" s="38">
        <f t="shared" si="89"/>
        <v>87.622875458956301</v>
      </c>
      <c r="S449" s="52"/>
      <c r="T449" s="92">
        <f t="shared" si="90"/>
        <v>6.0919756048002949</v>
      </c>
      <c r="U449" s="58">
        <f t="shared" si="83"/>
        <v>9549.3488569062974</v>
      </c>
      <c r="V449" s="98">
        <f t="shared" si="84"/>
        <v>1031.4475630041204</v>
      </c>
      <c r="W449" s="25"/>
      <c r="X449" s="8"/>
      <c r="Y449" s="8"/>
      <c r="Z449" s="9"/>
    </row>
    <row r="450" spans="6:26">
      <c r="F450" s="33">
        <f t="shared" si="85"/>
        <v>1388</v>
      </c>
      <c r="G450" s="36">
        <f t="shared" si="91"/>
        <v>1388000</v>
      </c>
      <c r="H450" s="32"/>
      <c r="I450" s="87">
        <f t="shared" si="86"/>
        <v>28749.511437633955</v>
      </c>
      <c r="J450" s="39">
        <f t="shared" si="87"/>
        <v>684.77340742967863</v>
      </c>
      <c r="K450" s="27">
        <f t="shared" si="79"/>
        <v>2.4440908099126646</v>
      </c>
      <c r="L450" s="27" t="s">
        <v>21</v>
      </c>
      <c r="M450" s="38">
        <f t="shared" si="80"/>
        <v>-41.84120979928646</v>
      </c>
      <c r="N450" s="39">
        <f t="shared" si="81"/>
        <v>22.444090809912666</v>
      </c>
      <c r="O450" s="25" t="s">
        <v>21</v>
      </c>
      <c r="P450" s="27">
        <f t="shared" si="82"/>
        <v>545.05125950913327</v>
      </c>
      <c r="Q450" s="25">
        <f t="shared" si="88"/>
        <v>545.51316455680171</v>
      </c>
      <c r="R450" s="38">
        <f t="shared" si="89"/>
        <v>87.642009692222672</v>
      </c>
      <c r="S450" s="52"/>
      <c r="T450" s="92">
        <f t="shared" si="90"/>
        <v>6.0493498863241211</v>
      </c>
      <c r="U450" s="58">
        <f t="shared" si="83"/>
        <v>9496.2151111232561</v>
      </c>
      <c r="V450" s="98">
        <f t="shared" si="84"/>
        <v>1025.7084625248701</v>
      </c>
      <c r="W450" s="25"/>
      <c r="X450" s="8"/>
      <c r="Y450" s="8"/>
      <c r="Z450" s="9"/>
    </row>
    <row r="451" spans="6:26">
      <c r="F451" s="33">
        <f t="shared" si="85"/>
        <v>1390</v>
      </c>
      <c r="G451" s="36">
        <f t="shared" si="91"/>
        <v>1390000</v>
      </c>
      <c r="H451" s="32"/>
      <c r="I451" s="87">
        <f t="shared" si="86"/>
        <v>28832.422746977267</v>
      </c>
      <c r="J451" s="39">
        <f t="shared" si="87"/>
        <v>689.06220057654605</v>
      </c>
      <c r="K451" s="27">
        <f t="shared" si="79"/>
        <v>2.4208242044208808</v>
      </c>
      <c r="L451" s="27" t="s">
        <v>21</v>
      </c>
      <c r="M451" s="38">
        <f t="shared" si="80"/>
        <v>-41.702461337680461</v>
      </c>
      <c r="N451" s="39">
        <f t="shared" si="81"/>
        <v>22.420824204420882</v>
      </c>
      <c r="O451" s="25" t="s">
        <v>21</v>
      </c>
      <c r="P451" s="27">
        <f t="shared" si="82"/>
        <v>548.8661971961975</v>
      </c>
      <c r="Q451" s="25">
        <f t="shared" si="88"/>
        <v>549.32394430119348</v>
      </c>
      <c r="R451" s="38">
        <f t="shared" si="89"/>
        <v>87.660805517191321</v>
      </c>
      <c r="S451" s="52"/>
      <c r="T451" s="92">
        <f t="shared" si="90"/>
        <v>6.0073842297153082</v>
      </c>
      <c r="U451" s="58">
        <f t="shared" si="83"/>
        <v>9443.9261833477412</v>
      </c>
      <c r="V451" s="98">
        <f t="shared" si="84"/>
        <v>1020.0606128196888</v>
      </c>
      <c r="W451" s="25"/>
      <c r="X451" s="8"/>
      <c r="Y451" s="8"/>
      <c r="Z451" s="9"/>
    </row>
    <row r="452" spans="6:26">
      <c r="F452" s="33">
        <f t="shared" si="85"/>
        <v>1392</v>
      </c>
      <c r="G452" s="36">
        <f t="shared" si="91"/>
        <v>1392000</v>
      </c>
      <c r="H452" s="32"/>
      <c r="I452" s="87">
        <f t="shared" si="86"/>
        <v>28915.453439055407</v>
      </c>
      <c r="J452" s="39">
        <f t="shared" si="87"/>
        <v>693.34625275985627</v>
      </c>
      <c r="K452" s="27">
        <f t="shared" si="79"/>
        <v>2.3979857622002805</v>
      </c>
      <c r="L452" s="27" t="s">
        <v>21</v>
      </c>
      <c r="M452" s="38">
        <f t="shared" si="80"/>
        <v>-41.565861059826304</v>
      </c>
      <c r="N452" s="39">
        <f t="shared" si="81"/>
        <v>22.397985762200282</v>
      </c>
      <c r="O452" s="25" t="s">
        <v>21</v>
      </c>
      <c r="P452" s="27">
        <f t="shared" si="82"/>
        <v>552.67492278423742</v>
      </c>
      <c r="Q452" s="25">
        <f t="shared" si="88"/>
        <v>553.1285926805507</v>
      </c>
      <c r="R452" s="38">
        <f t="shared" si="89"/>
        <v>87.679271984681321</v>
      </c>
      <c r="S452" s="52"/>
      <c r="T452" s="92">
        <f t="shared" si="90"/>
        <v>5.9660629438945936</v>
      </c>
      <c r="U452" s="58">
        <f t="shared" si="83"/>
        <v>9392.4618499540156</v>
      </c>
      <c r="V452" s="98">
        <f t="shared" si="84"/>
        <v>1014.5018294873362</v>
      </c>
      <c r="W452" s="25"/>
      <c r="X452" s="8"/>
      <c r="Y452" s="8"/>
      <c r="Z452" s="9"/>
    </row>
    <row r="453" spans="6:26">
      <c r="F453" s="33">
        <f t="shared" si="85"/>
        <v>1394</v>
      </c>
      <c r="G453" s="36">
        <f t="shared" si="91"/>
        <v>1394000</v>
      </c>
      <c r="H453" s="32"/>
      <c r="I453" s="87">
        <f t="shared" si="86"/>
        <v>28998.603513868391</v>
      </c>
      <c r="J453" s="39">
        <f t="shared" si="87"/>
        <v>697.62558438547831</v>
      </c>
      <c r="K453" s="27">
        <f t="shared" si="79"/>
        <v>2.3755645976865418</v>
      </c>
      <c r="L453" s="27" t="s">
        <v>21</v>
      </c>
      <c r="M453" s="38">
        <f t="shared" si="80"/>
        <v>-41.431366017663187</v>
      </c>
      <c r="N453" s="39">
        <f t="shared" si="81"/>
        <v>22.375564597686541</v>
      </c>
      <c r="O453" s="25" t="s">
        <v>21</v>
      </c>
      <c r="P453" s="27">
        <f t="shared" si="82"/>
        <v>556.47749671305826</v>
      </c>
      <c r="Q453" s="25">
        <f t="shared" si="88"/>
        <v>556.92716780481896</v>
      </c>
      <c r="R453" s="38">
        <f t="shared" si="89"/>
        <v>87.697417825411847</v>
      </c>
      <c r="S453" s="52"/>
      <c r="T453" s="92">
        <f t="shared" si="90"/>
        <v>5.9253708397944775</v>
      </c>
      <c r="U453" s="58">
        <f t="shared" si="83"/>
        <v>9341.8025368069284</v>
      </c>
      <c r="V453" s="98">
        <f t="shared" si="84"/>
        <v>1009.0299982795744</v>
      </c>
      <c r="W453" s="25"/>
      <c r="X453" s="8"/>
      <c r="Y453" s="8"/>
      <c r="Z453" s="9"/>
    </row>
    <row r="454" spans="6:26">
      <c r="F454" s="33">
        <f t="shared" si="85"/>
        <v>1396</v>
      </c>
      <c r="G454" s="36">
        <f t="shared" si="91"/>
        <v>1396000</v>
      </c>
      <c r="H454" s="32"/>
      <c r="I454" s="87">
        <f t="shared" si="86"/>
        <v>29081.8729714162</v>
      </c>
      <c r="J454" s="39">
        <f t="shared" si="87"/>
        <v>701.9002157423422</v>
      </c>
      <c r="K454" s="27">
        <f t="shared" ref="K454:K517" si="92">I454*D$23/(D$23^2+J454^2)</f>
        <v>2.3535501755074595</v>
      </c>
      <c r="L454" s="27" t="s">
        <v>21</v>
      </c>
      <c r="M454" s="38">
        <f t="shared" ref="M454:M517" si="93">-1*I454*J454/(D$23^2+J454^2)</f>
        <v>-41.298934398727823</v>
      </c>
      <c r="N454" s="39">
        <f t="shared" ref="N454:N517" si="94">D$14+K454</f>
        <v>22.353550175507458</v>
      </c>
      <c r="O454" s="25" t="s">
        <v>21</v>
      </c>
      <c r="P454" s="27">
        <f t="shared" ref="P454:P517" si="95">D$4*G454*D$15+M454-1/(D$4*G454*D$16)</f>
        <v>560.27397818662814</v>
      </c>
      <c r="Q454" s="25">
        <f t="shared" si="88"/>
        <v>560.71972663579368</v>
      </c>
      <c r="R454" s="38">
        <f t="shared" si="89"/>
        <v>87.715251463964606</v>
      </c>
      <c r="S454" s="52"/>
      <c r="T454" s="92">
        <f t="shared" si="90"/>
        <v>5.8852932102092081</v>
      </c>
      <c r="U454" s="58">
        <f t="shared" ref="U454:U517" si="96">T454*D$4*G454*D$15</f>
        <v>9291.9292931259133</v>
      </c>
      <c r="V454" s="98">
        <f t="shared" ref="V454:V517" si="97">D$4*G454*D$9*T454</f>
        <v>1003.6430722781547</v>
      </c>
      <c r="W454" s="25"/>
      <c r="X454" s="8"/>
      <c r="Y454" s="8"/>
      <c r="Z454" s="9"/>
    </row>
    <row r="455" spans="6:26">
      <c r="F455" s="33">
        <f t="shared" ref="F455:F518" si="98">F454+F$4</f>
        <v>1398</v>
      </c>
      <c r="G455" s="36">
        <f t="shared" si="91"/>
        <v>1398000</v>
      </c>
      <c r="H455" s="32"/>
      <c r="I455" s="87">
        <f t="shared" ref="I455:I518" si="99">(D$4*G455*D$9)^2</f>
        <v>29165.261811698856</v>
      </c>
      <c r="J455" s="39">
        <f t="shared" ref="J455:J518" si="100">D$4*G455*D$24-1/(D$4*G455*D$25)</f>
        <v>706.17016700327508</v>
      </c>
      <c r="K455" s="27">
        <f t="shared" si="92"/>
        <v>2.3319322969232927</v>
      </c>
      <c r="L455" s="27" t="s">
        <v>21</v>
      </c>
      <c r="M455" s="38">
        <f t="shared" si="93"/>
        <v>-41.168525488966303</v>
      </c>
      <c r="N455" s="39">
        <f t="shared" si="94"/>
        <v>22.331932296923291</v>
      </c>
      <c r="O455" s="25" t="s">
        <v>21</v>
      </c>
      <c r="P455" s="27">
        <f t="shared" si="95"/>
        <v>564.06442521098393</v>
      </c>
      <c r="Q455" s="25">
        <f t="shared" ref="Q455:Q518" si="101">SQRT(N455^2+P455^2)</f>
        <v>564.50632502099745</v>
      </c>
      <c r="R455" s="38">
        <f t="shared" ref="R455:R518" si="102">DEGREES(ASIN(P455/Q455))</f>
        <v>87.732781032028086</v>
      </c>
      <c r="S455" s="52"/>
      <c r="T455" s="92">
        <f t="shared" ref="T455:T518" si="103">1000*B$17/Q455</f>
        <v>5.8458158106151474</v>
      </c>
      <c r="U455" s="58">
        <f t="shared" si="96"/>
        <v>9242.8237666097702</v>
      </c>
      <c r="V455" s="98">
        <f t="shared" si="97"/>
        <v>998.33906920798961</v>
      </c>
      <c r="W455" s="25"/>
      <c r="X455" s="8"/>
      <c r="Y455" s="8"/>
      <c r="Z455" s="9"/>
    </row>
    <row r="456" spans="6:26">
      <c r="F456" s="33">
        <f t="shared" si="98"/>
        <v>1400</v>
      </c>
      <c r="G456" s="36">
        <f t="shared" ref="G456:G519" si="104">1000*F456</f>
        <v>1400000</v>
      </c>
      <c r="H456" s="32"/>
      <c r="I456" s="87">
        <f t="shared" si="99"/>
        <v>29248.770034716337</v>
      </c>
      <c r="J456" s="39">
        <f t="shared" si="100"/>
        <v>710.43545822583155</v>
      </c>
      <c r="K456" s="27">
        <f t="shared" si="92"/>
        <v>2.310701086878896</v>
      </c>
      <c r="L456" s="27" t="s">
        <v>21</v>
      </c>
      <c r="M456" s="38">
        <f t="shared" si="93"/>
        <v>-41.040099636993389</v>
      </c>
      <c r="N456" s="39">
        <f t="shared" si="94"/>
        <v>22.310701086878897</v>
      </c>
      <c r="O456" s="25" t="s">
        <v>21</v>
      </c>
      <c r="P456" s="27">
        <f t="shared" si="95"/>
        <v>567.84889463068248</v>
      </c>
      <c r="Q456" s="25">
        <f t="shared" si="101"/>
        <v>568.2870177263211</v>
      </c>
      <c r="R456" s="38">
        <f t="shared" si="102"/>
        <v>87.750014380963663</v>
      </c>
      <c r="S456" s="52"/>
      <c r="T456" s="92">
        <f t="shared" si="103"/>
        <v>5.8069248409071221</v>
      </c>
      <c r="U456" s="58">
        <f t="shared" si="96"/>
        <v>9194.4681797515132</v>
      </c>
      <c r="V456" s="98">
        <f t="shared" si="97"/>
        <v>993.11606887886126</v>
      </c>
      <c r="W456" s="25"/>
      <c r="X456" s="8"/>
      <c r="Y456" s="8"/>
      <c r="Z456" s="9"/>
    </row>
    <row r="457" spans="6:26">
      <c r="F457" s="33">
        <f t="shared" si="98"/>
        <v>1402</v>
      </c>
      <c r="G457" s="36">
        <f t="shared" si="104"/>
        <v>1402000</v>
      </c>
      <c r="H457" s="32"/>
      <c r="I457" s="87">
        <f t="shared" si="99"/>
        <v>29332.397640468662</v>
      </c>
      <c r="J457" s="39">
        <f t="shared" si="100"/>
        <v>714.69610935311357</v>
      </c>
      <c r="K457" s="27">
        <f t="shared" si="92"/>
        <v>2.2898469816362481</v>
      </c>
      <c r="L457" s="27" t="s">
        <v>21</v>
      </c>
      <c r="M457" s="38">
        <f t="shared" si="93"/>
        <v>-40.913618219734929</v>
      </c>
      <c r="N457" s="39">
        <f t="shared" si="94"/>
        <v>22.289846981636249</v>
      </c>
      <c r="O457" s="25" t="s">
        <v>21</v>
      </c>
      <c r="P457" s="27">
        <f t="shared" si="95"/>
        <v>571.62744216386307</v>
      </c>
      <c r="Q457" s="25">
        <f t="shared" si="101"/>
        <v>572.06185846747849</v>
      </c>
      <c r="R457" s="38">
        <f t="shared" si="102"/>
        <v>87.766959093734499</v>
      </c>
      <c r="S457" s="52"/>
      <c r="T457" s="92">
        <f t="shared" si="103"/>
        <v>5.768606927999909</v>
      </c>
      <c r="U457" s="58">
        <f t="shared" si="96"/>
        <v>9146.8453072771026</v>
      </c>
      <c r="V457" s="98">
        <f t="shared" si="97"/>
        <v>987.9722107485278</v>
      </c>
      <c r="W457" s="25"/>
      <c r="X457" s="8"/>
      <c r="Y457" s="8"/>
      <c r="Z457" s="9"/>
    </row>
    <row r="458" spans="6:26">
      <c r="F458" s="33">
        <f t="shared" si="98"/>
        <v>1404</v>
      </c>
      <c r="G458" s="36">
        <f t="shared" si="104"/>
        <v>1404000</v>
      </c>
      <c r="H458" s="32"/>
      <c r="I458" s="87">
        <f t="shared" si="99"/>
        <v>29416.144628955815</v>
      </c>
      <c r="J458" s="39">
        <f t="shared" si="100"/>
        <v>718.95214021458878</v>
      </c>
      <c r="K458" s="27">
        <f t="shared" si="92"/>
        <v>2.2693607169576562</v>
      </c>
      <c r="L458" s="27" t="s">
        <v>21</v>
      </c>
      <c r="M458" s="38">
        <f t="shared" si="93"/>
        <v>-40.789043609390518</v>
      </c>
      <c r="N458" s="39">
        <f t="shared" si="94"/>
        <v>22.269360716957657</v>
      </c>
      <c r="O458" s="25" t="s">
        <v>21</v>
      </c>
      <c r="P458" s="27">
        <f t="shared" si="95"/>
        <v>575.40012243598323</v>
      </c>
      <c r="Q458" s="25">
        <f t="shared" si="101"/>
        <v>575.83089994032662</v>
      </c>
      <c r="R458" s="38">
        <f t="shared" si="102"/>
        <v>87.783622496233832</v>
      </c>
      <c r="S458" s="52"/>
      <c r="T458" s="92">
        <f t="shared" si="103"/>
        <v>5.7308491092471403</v>
      </c>
      <c r="U458" s="58">
        <f t="shared" si="96"/>
        <v>9099.9384546460205</v>
      </c>
      <c r="V458" s="98">
        <f t="shared" si="97"/>
        <v>982.90569160051984</v>
      </c>
      <c r="W458" s="25"/>
      <c r="X458" s="8"/>
      <c r="Y458" s="8"/>
      <c r="Z458" s="9"/>
    </row>
    <row r="459" spans="6:26">
      <c r="F459" s="33">
        <f t="shared" si="98"/>
        <v>1406</v>
      </c>
      <c r="G459" s="36">
        <f t="shared" si="104"/>
        <v>1406000</v>
      </c>
      <c r="H459" s="32"/>
      <c r="I459" s="87">
        <f t="shared" si="99"/>
        <v>29500.011000177812</v>
      </c>
      <c r="J459" s="39">
        <f t="shared" si="100"/>
        <v>723.2035705268961</v>
      </c>
      <c r="K459" s="27">
        <f t="shared" si="92"/>
        <v>2.2492333168118086</v>
      </c>
      <c r="L459" s="27" t="s">
        <v>21</v>
      </c>
      <c r="M459" s="38">
        <f t="shared" si="93"/>
        <v>-40.666339141658838</v>
      </c>
      <c r="N459" s="39">
        <f t="shared" si="94"/>
        <v>22.249233316811807</v>
      </c>
      <c r="O459" s="25" t="s">
        <v>21</v>
      </c>
      <c r="P459" s="27">
        <f t="shared" si="95"/>
        <v>579.16698901228699</v>
      </c>
      <c r="Q459" s="25">
        <f t="shared" si="101"/>
        <v>579.59419385009755</v>
      </c>
      <c r="R459" s="38">
        <f t="shared" si="102"/>
        <v>87.800011668046537</v>
      </c>
      <c r="S459" s="52"/>
      <c r="T459" s="92">
        <f t="shared" si="103"/>
        <v>5.6936388166329532</v>
      </c>
      <c r="U459" s="58">
        <f t="shared" si="96"/>
        <v>9053.7314375556143</v>
      </c>
      <c r="V459" s="98">
        <f t="shared" si="97"/>
        <v>977.91476333035644</v>
      </c>
      <c r="W459" s="25"/>
      <c r="X459" s="8"/>
      <c r="Y459" s="8"/>
      <c r="Z459" s="9"/>
    </row>
    <row r="460" spans="6:26">
      <c r="F460" s="33">
        <f t="shared" si="98"/>
        <v>1408</v>
      </c>
      <c r="G460" s="36">
        <f t="shared" si="104"/>
        <v>1408000</v>
      </c>
      <c r="H460" s="32"/>
      <c r="I460" s="87">
        <f t="shared" si="99"/>
        <v>29583.996754134638</v>
      </c>
      <c r="J460" s="39">
        <f t="shared" si="100"/>
        <v>727.45041989464858</v>
      </c>
      <c r="K460" s="27">
        <f t="shared" si="92"/>
        <v>2.2294560825762275</v>
      </c>
      <c r="L460" s="27" t="s">
        <v>21</v>
      </c>
      <c r="M460" s="38">
        <f t="shared" si="93"/>
        <v>-40.545469085168875</v>
      </c>
      <c r="N460" s="39">
        <f t="shared" si="94"/>
        <v>22.229456082576228</v>
      </c>
      <c r="O460" s="25" t="s">
        <v>21</v>
      </c>
      <c r="P460" s="27">
        <f t="shared" si="95"/>
        <v>582.92809442905912</v>
      </c>
      <c r="Q460" s="25">
        <f t="shared" si="101"/>
        <v>583.35179093958493</v>
      </c>
      <c r="R460" s="38">
        <f t="shared" si="102"/>
        <v>87.816133452680248</v>
      </c>
      <c r="S460" s="52"/>
      <c r="T460" s="92">
        <f t="shared" si="103"/>
        <v>5.6569638616945053</v>
      </c>
      <c r="U460" s="58">
        <f t="shared" si="96"/>
        <v>9008.208562394715</v>
      </c>
      <c r="V460" s="98">
        <f t="shared" si="97"/>
        <v>972.99773083429341</v>
      </c>
      <c r="W460" s="25"/>
      <c r="X460" s="8"/>
      <c r="Y460" s="8"/>
      <c r="Z460" s="9"/>
    </row>
    <row r="461" spans="6:26">
      <c r="F461" s="33">
        <f t="shared" si="98"/>
        <v>1410</v>
      </c>
      <c r="G461" s="36">
        <f t="shared" si="104"/>
        <v>1410000</v>
      </c>
      <c r="H461" s="32"/>
      <c r="I461" s="87">
        <f t="shared" si="99"/>
        <v>29668.101890826307</v>
      </c>
      <c r="J461" s="39">
        <f t="shared" si="100"/>
        <v>731.69270781122736</v>
      </c>
      <c r="K461" s="27">
        <f t="shared" si="92"/>
        <v>2.2100205827113282</v>
      </c>
      <c r="L461" s="27" t="s">
        <v>21</v>
      </c>
      <c r="M461" s="38">
        <f t="shared" si="93"/>
        <v>-40.426398612064958</v>
      </c>
      <c r="N461" s="39">
        <f t="shared" si="94"/>
        <v>22.21002058271133</v>
      </c>
      <c r="O461" s="25" t="s">
        <v>21</v>
      </c>
      <c r="P461" s="27">
        <f t="shared" si="95"/>
        <v>586.68349022372263</v>
      </c>
      <c r="Q461" s="25">
        <f t="shared" si="101"/>
        <v>587.10374101633295</v>
      </c>
      <c r="R461" s="38">
        <f t="shared" si="102"/>
        <v>87.831994467290627</v>
      </c>
      <c r="S461" s="52"/>
      <c r="T461" s="92">
        <f t="shared" si="103"/>
        <v>5.6208124211359705</v>
      </c>
      <c r="U461" s="58">
        <f t="shared" si="96"/>
        <v>8963.3546075953109</v>
      </c>
      <c r="V461" s="98">
        <f t="shared" si="97"/>
        <v>968.15294999507569</v>
      </c>
      <c r="W461" s="25"/>
      <c r="X461" s="8"/>
      <c r="Y461" s="8"/>
      <c r="Z461" s="9"/>
    </row>
    <row r="462" spans="6:26">
      <c r="F462" s="33">
        <f t="shared" si="98"/>
        <v>1412</v>
      </c>
      <c r="G462" s="36">
        <f t="shared" si="104"/>
        <v>1412000</v>
      </c>
      <c r="H462" s="32"/>
      <c r="I462" s="87">
        <f t="shared" si="99"/>
        <v>29752.326410252819</v>
      </c>
      <c r="J462" s="39">
        <f t="shared" si="100"/>
        <v>735.93045365957028</v>
      </c>
      <c r="K462" s="27">
        <f t="shared" si="92"/>
        <v>2.1909186428825769</v>
      </c>
      <c r="L462" s="27" t="s">
        <v>21</v>
      </c>
      <c r="M462" s="38">
        <f t="shared" si="93"/>
        <v>-40.30909376969462</v>
      </c>
      <c r="N462" s="39">
        <f t="shared" si="94"/>
        <v>22.190918642882576</v>
      </c>
      <c r="O462" s="25" t="s">
        <v>21</v>
      </c>
      <c r="P462" s="27">
        <f t="shared" si="95"/>
        <v>590.4332269638262</v>
      </c>
      <c r="Q462" s="25">
        <f t="shared" si="101"/>
        <v>590.85009297886393</v>
      </c>
      <c r="R462" s="38">
        <f t="shared" si="102"/>
        <v>87.847601111934239</v>
      </c>
      <c r="S462" s="52"/>
      <c r="T462" s="92">
        <f t="shared" si="103"/>
        <v>5.5851730230971608</v>
      </c>
      <c r="U462" s="58">
        <f t="shared" si="96"/>
        <v>8919.1548058343724</v>
      </c>
      <c r="V462" s="98">
        <f t="shared" si="97"/>
        <v>963.37882575951494</v>
      </c>
      <c r="W462" s="25"/>
      <c r="X462" s="8"/>
      <c r="Y462" s="8"/>
      <c r="Z462" s="9"/>
    </row>
    <row r="463" spans="6:26">
      <c r="F463" s="33">
        <f t="shared" si="98"/>
        <v>1414</v>
      </c>
      <c r="G463" s="36">
        <f t="shared" si="104"/>
        <v>1414000</v>
      </c>
      <c r="H463" s="32"/>
      <c r="I463" s="87">
        <f t="shared" si="99"/>
        <v>29836.67031241415</v>
      </c>
      <c r="J463" s="39">
        <f t="shared" si="100"/>
        <v>740.16367671294961</v>
      </c>
      <c r="K463" s="27">
        <f t="shared" si="92"/>
        <v>2.1721423365086219</v>
      </c>
      <c r="L463" s="27" t="s">
        <v>21</v>
      </c>
      <c r="M463" s="38">
        <f t="shared" si="93"/>
        <v>-40.193521453351963</v>
      </c>
      <c r="N463" s="39">
        <f t="shared" si="94"/>
        <v>22.172142336508621</v>
      </c>
      <c r="O463" s="25" t="s">
        <v>21</v>
      </c>
      <c r="P463" s="27">
        <f t="shared" si="95"/>
        <v>594.17735427496734</v>
      </c>
      <c r="Q463" s="25">
        <f t="shared" si="101"/>
        <v>594.5908948419833</v>
      </c>
      <c r="R463" s="38">
        <f t="shared" si="102"/>
        <v>87.862959578372383</v>
      </c>
      <c r="S463" s="52"/>
      <c r="T463" s="92">
        <f t="shared" si="103"/>
        <v>5.5500345340420969</v>
      </c>
      <c r="U463" s="58">
        <f t="shared" si="96"/>
        <v>8875.5948270407716</v>
      </c>
      <c r="V463" s="98">
        <f t="shared" si="97"/>
        <v>958.67381030302352</v>
      </c>
      <c r="W463" s="25"/>
      <c r="X463" s="8"/>
      <c r="Y463" s="8"/>
      <c r="Z463" s="9"/>
    </row>
    <row r="464" spans="6:26">
      <c r="F464" s="33">
        <f t="shared" si="98"/>
        <v>1416</v>
      </c>
      <c r="G464" s="36">
        <f t="shared" si="104"/>
        <v>1416000</v>
      </c>
      <c r="H464" s="32"/>
      <c r="I464" s="87">
        <f t="shared" si="99"/>
        <v>29921.133597310323</v>
      </c>
      <c r="J464" s="39">
        <f t="shared" si="100"/>
        <v>744.39239613575182</v>
      </c>
      <c r="K464" s="27">
        <f t="shared" si="92"/>
        <v>2.1536839757144106</v>
      </c>
      <c r="L464" s="27" t="s">
        <v>21</v>
      </c>
      <c r="M464" s="38">
        <f t="shared" si="93"/>
        <v>-40.07964938003056</v>
      </c>
      <c r="N464" s="39">
        <f t="shared" si="94"/>
        <v>22.153683975714412</v>
      </c>
      <c r="O464" s="25" t="s">
        <v>21</v>
      </c>
      <c r="P464" s="27">
        <f t="shared" si="95"/>
        <v>597.91592086770834</v>
      </c>
      <c r="Q464" s="25">
        <f t="shared" si="101"/>
        <v>598.32619376120874</v>
      </c>
      <c r="R464" s="38">
        <f t="shared" si="102"/>
        <v>87.878075858452974</v>
      </c>
      <c r="S464" s="52"/>
      <c r="T464" s="92">
        <f t="shared" si="103"/>
        <v>5.5153861462348512</v>
      </c>
      <c r="U464" s="58">
        <f t="shared" si="96"/>
        <v>8832.6607621646945</v>
      </c>
      <c r="V464" s="98">
        <f t="shared" si="97"/>
        <v>954.03640127651579</v>
      </c>
      <c r="W464" s="25"/>
      <c r="X464" s="8"/>
      <c r="Y464" s="8"/>
      <c r="Z464" s="9"/>
    </row>
    <row r="465" spans="6:26">
      <c r="F465" s="33">
        <f t="shared" si="98"/>
        <v>1418</v>
      </c>
      <c r="G465" s="36">
        <f t="shared" si="104"/>
        <v>1418000</v>
      </c>
      <c r="H465" s="32"/>
      <c r="I465" s="87">
        <f t="shared" si="99"/>
        <v>30005.716264941326</v>
      </c>
      <c r="J465" s="39">
        <f t="shared" si="100"/>
        <v>748.61663098424128</v>
      </c>
      <c r="K465" s="27">
        <f t="shared" si="92"/>
        <v>2.1355361026695867</v>
      </c>
      <c r="L465" s="27" t="s">
        <v>21</v>
      </c>
      <c r="M465" s="38">
        <f t="shared" si="93"/>
        <v>-39.967446063143065</v>
      </c>
      <c r="N465" s="39">
        <f t="shared" si="94"/>
        <v>22.135536102669587</v>
      </c>
      <c r="O465" s="25" t="s">
        <v>21</v>
      </c>
      <c r="P465" s="27">
        <f t="shared" si="95"/>
        <v>601.64897456351059</v>
      </c>
      <c r="Q465" s="25">
        <f t="shared" si="101"/>
        <v>602.0560360563428</v>
      </c>
      <c r="R465" s="38">
        <f t="shared" si="102"/>
        <v>87.892955752092917</v>
      </c>
      <c r="S465" s="52"/>
      <c r="T465" s="92">
        <f t="shared" si="103"/>
        <v>5.4812173657722001</v>
      </c>
      <c r="U465" s="58">
        <f t="shared" si="96"/>
        <v>8790.3391076700973</v>
      </c>
      <c r="V465" s="98">
        <f t="shared" si="97"/>
        <v>949.46514013139745</v>
      </c>
      <c r="W465" s="25"/>
      <c r="X465" s="8"/>
      <c r="Y465" s="8"/>
      <c r="Z465" s="9"/>
    </row>
    <row r="466" spans="6:26">
      <c r="F466" s="33">
        <f t="shared" si="98"/>
        <v>1420</v>
      </c>
      <c r="G466" s="36">
        <f t="shared" si="104"/>
        <v>1420000</v>
      </c>
      <c r="H466" s="32"/>
      <c r="I466" s="87">
        <f t="shared" si="99"/>
        <v>30090.418315307172</v>
      </c>
      <c r="J466" s="39">
        <f t="shared" si="100"/>
        <v>752.83640020732378</v>
      </c>
      <c r="K466" s="27">
        <f t="shared" si="92"/>
        <v>2.1176914812934093</v>
      </c>
      <c r="L466" s="27" t="s">
        <v>21</v>
      </c>
      <c r="M466" s="38">
        <f t="shared" si="93"/>
        <v>-39.85688078816613</v>
      </c>
      <c r="N466" s="39">
        <f t="shared" si="94"/>
        <v>22.117691481293409</v>
      </c>
      <c r="O466" s="25" t="s">
        <v>21</v>
      </c>
      <c r="P466" s="27">
        <f t="shared" si="95"/>
        <v>605.37656231974529</v>
      </c>
      <c r="Q466" s="25">
        <f t="shared" si="101"/>
        <v>605.78046723424006</v>
      </c>
      <c r="R466" s="38">
        <f t="shared" si="102"/>
        <v>87.907604874881969</v>
      </c>
      <c r="S466" s="52"/>
      <c r="T466" s="92">
        <f t="shared" si="103"/>
        <v>5.4475180011440898</v>
      </c>
      <c r="U466" s="58">
        <f t="shared" si="96"/>
        <v>8748.6167507123682</v>
      </c>
      <c r="V466" s="98">
        <f t="shared" si="97"/>
        <v>944.95861051857332</v>
      </c>
      <c r="W466" s="25"/>
      <c r="X466" s="8"/>
      <c r="Y466" s="8"/>
      <c r="Z466" s="9"/>
    </row>
    <row r="467" spans="6:26">
      <c r="F467" s="33">
        <f t="shared" si="98"/>
        <v>1422</v>
      </c>
      <c r="G467" s="36">
        <f t="shared" si="104"/>
        <v>1422000</v>
      </c>
      <c r="H467" s="32"/>
      <c r="I467" s="87">
        <f t="shared" si="99"/>
        <v>30175.239748407846</v>
      </c>
      <c r="J467" s="39">
        <f t="shared" si="100"/>
        <v>757.05172264730072</v>
      </c>
      <c r="K467" s="27">
        <f t="shared" si="92"/>
        <v>2.1001430893085438</v>
      </c>
      <c r="L467" s="27" t="s">
        <v>21</v>
      </c>
      <c r="M467" s="38">
        <f t="shared" si="93"/>
        <v>-39.747923589171421</v>
      </c>
      <c r="N467" s="39">
        <f t="shared" si="94"/>
        <v>22.100143089308546</v>
      </c>
      <c r="O467" s="25" t="s">
        <v>21</v>
      </c>
      <c r="P467" s="27">
        <f t="shared" si="95"/>
        <v>609.09873025380728</v>
      </c>
      <c r="Q467" s="25">
        <f t="shared" si="101"/>
        <v>609.49953201078688</v>
      </c>
      <c r="R467" s="38">
        <f t="shared" si="102"/>
        <v>87.92202866533114</v>
      </c>
      <c r="S467" s="52"/>
      <c r="T467" s="92">
        <f t="shared" si="103"/>
        <v>5.4142781522949504</v>
      </c>
      <c r="U467" s="58">
        <f t="shared" si="96"/>
        <v>8707.4809549662477</v>
      </c>
      <c r="V467" s="98">
        <f t="shared" si="97"/>
        <v>940.51543675768517</v>
      </c>
      <c r="W467" s="25"/>
      <c r="X467" s="8"/>
      <c r="Y467" s="8"/>
      <c r="Z467" s="9"/>
    </row>
    <row r="468" spans="6:26">
      <c r="F468" s="33">
        <f t="shared" si="98"/>
        <v>1424</v>
      </c>
      <c r="G468" s="36">
        <f t="shared" si="104"/>
        <v>1424000</v>
      </c>
      <c r="H468" s="32"/>
      <c r="I468" s="87">
        <f t="shared" si="99"/>
        <v>30260.180564243365</v>
      </c>
      <c r="J468" s="39">
        <f t="shared" si="100"/>
        <v>761.26261704061767</v>
      </c>
      <c r="K468" s="27">
        <f t="shared" si="92"/>
        <v>2.082884110626996</v>
      </c>
      <c r="L468" s="27" t="s">
        <v>21</v>
      </c>
      <c r="M468" s="38">
        <f t="shared" si="93"/>
        <v>-39.64054522620566</v>
      </c>
      <c r="N468" s="39">
        <f t="shared" si="94"/>
        <v>22.082884110626996</v>
      </c>
      <c r="O468" s="25" t="s">
        <v>21</v>
      </c>
      <c r="P468" s="27">
        <f t="shared" si="95"/>
        <v>612.81552366637834</v>
      </c>
      <c r="Q468" s="25">
        <f t="shared" si="101"/>
        <v>613.21327433213719</v>
      </c>
      <c r="R468" s="38">
        <f t="shared" si="102"/>
        <v>87.936232391781928</v>
      </c>
      <c r="S468" s="52"/>
      <c r="T468" s="92">
        <f t="shared" si="103"/>
        <v>5.3814882001602067</v>
      </c>
      <c r="U468" s="58">
        <f t="shared" si="96"/>
        <v>8666.9193470705777</v>
      </c>
      <c r="V468" s="98">
        <f t="shared" si="97"/>
        <v>936.13428237297967</v>
      </c>
      <c r="W468" s="25"/>
      <c r="X468" s="8"/>
      <c r="Y468" s="8"/>
      <c r="Z468" s="9"/>
    </row>
    <row r="469" spans="6:26">
      <c r="F469" s="33">
        <f t="shared" si="98"/>
        <v>1426</v>
      </c>
      <c r="G469" s="36">
        <f t="shared" si="104"/>
        <v>1426000</v>
      </c>
      <c r="H469" s="32"/>
      <c r="I469" s="87">
        <f t="shared" si="99"/>
        <v>30345.240762813708</v>
      </c>
      <c r="J469" s="39">
        <f t="shared" si="100"/>
        <v>765.46910201860692</v>
      </c>
      <c r="K469" s="27">
        <f t="shared" si="92"/>
        <v>2.0659079280523529</v>
      </c>
      <c r="L469" s="27" t="s">
        <v>21</v>
      </c>
      <c r="M469" s="38">
        <f t="shared" si="93"/>
        <v>-39.534717163483883</v>
      </c>
      <c r="N469" s="39">
        <f t="shared" si="94"/>
        <v>22.065907928052354</v>
      </c>
      <c r="O469" s="25" t="s">
        <v>21</v>
      </c>
      <c r="P469" s="27">
        <f t="shared" si="95"/>
        <v>616.52698706386957</v>
      </c>
      <c r="Q469" s="25">
        <f t="shared" si="101"/>
        <v>616.92173739522434</v>
      </c>
      <c r="R469" s="38">
        <f t="shared" si="102"/>
        <v>87.950221158996229</v>
      </c>
      <c r="S469" s="52"/>
      <c r="T469" s="92">
        <f t="shared" si="103"/>
        <v>5.3491387966540236</v>
      </c>
      <c r="U469" s="58">
        <f t="shared" si="96"/>
        <v>8626.9199036587943</v>
      </c>
      <c r="V469" s="98">
        <f t="shared" si="97"/>
        <v>931.81384869243971</v>
      </c>
      <c r="W469" s="25"/>
      <c r="X469" s="8"/>
      <c r="Y469" s="8"/>
      <c r="Z469" s="9"/>
    </row>
    <row r="470" spans="6:26">
      <c r="F470" s="33">
        <f t="shared" si="98"/>
        <v>1428</v>
      </c>
      <c r="G470" s="36">
        <f t="shared" si="104"/>
        <v>1428000</v>
      </c>
      <c r="H470" s="32"/>
      <c r="I470" s="87">
        <f t="shared" si="99"/>
        <v>30430.420344118895</v>
      </c>
      <c r="J470" s="39">
        <f t="shared" si="100"/>
        <v>769.67119610822374</v>
      </c>
      <c r="K470" s="27">
        <f t="shared" si="92"/>
        <v>2.04920811628336</v>
      </c>
      <c r="L470" s="27" t="s">
        <v>21</v>
      </c>
      <c r="M470" s="38">
        <f t="shared" si="93"/>
        <v>-39.430411548362336</v>
      </c>
      <c r="N470" s="39">
        <f t="shared" si="94"/>
        <v>22.04920811628336</v>
      </c>
      <c r="O470" s="25" t="s">
        <v>21</v>
      </c>
      <c r="P470" s="27">
        <f t="shared" si="95"/>
        <v>620.23316418007926</v>
      </c>
      <c r="Q470" s="25">
        <f t="shared" si="101"/>
        <v>620.62496366758273</v>
      </c>
      <c r="R470" s="38">
        <f t="shared" si="102"/>
        <v>87.96399991444521</v>
      </c>
      <c r="S470" s="52"/>
      <c r="T470" s="92">
        <f t="shared" si="103"/>
        <v>5.3172208550855782</v>
      </c>
      <c r="U470" s="58">
        <f t="shared" si="96"/>
        <v>8587.470938945633</v>
      </c>
      <c r="V470" s="98">
        <f t="shared" si="97"/>
        <v>927.55287350699552</v>
      </c>
      <c r="W470" s="25"/>
      <c r="X470" s="8"/>
      <c r="Y470" s="8"/>
      <c r="Z470" s="9"/>
    </row>
    <row r="471" spans="6:26">
      <c r="F471" s="33">
        <f t="shared" si="98"/>
        <v>1430</v>
      </c>
      <c r="G471" s="36">
        <f t="shared" si="104"/>
        <v>1430000</v>
      </c>
      <c r="H471" s="32"/>
      <c r="I471" s="87">
        <f t="shared" si="99"/>
        <v>30515.71930815891</v>
      </c>
      <c r="J471" s="39">
        <f t="shared" si="100"/>
        <v>773.86891773277603</v>
      </c>
      <c r="K471" s="27">
        <f t="shared" si="92"/>
        <v>2.0327784352046425</v>
      </c>
      <c r="L471" s="27" t="s">
        <v>21</v>
      </c>
      <c r="M471" s="38">
        <f t="shared" si="93"/>
        <v>-39.327601191058562</v>
      </c>
      <c r="N471" s="39">
        <f t="shared" si="94"/>
        <v>22.032778435204641</v>
      </c>
      <c r="O471" s="25" t="s">
        <v>21</v>
      </c>
      <c r="P471" s="27">
        <f t="shared" si="95"/>
        <v>623.934097997099</v>
      </c>
      <c r="Q471" s="25">
        <f t="shared" si="101"/>
        <v>624.32299490650541</v>
      </c>
      <c r="R471" s="38">
        <f t="shared" si="102"/>
        <v>87.97757345430928</v>
      </c>
      <c r="S471" s="52"/>
      <c r="T471" s="92">
        <f t="shared" si="103"/>
        <v>5.2857255409824955</v>
      </c>
      <c r="U471" s="58">
        <f t="shared" si="96"/>
        <v>8548.5610928422211</v>
      </c>
      <c r="V471" s="98">
        <f t="shared" si="97"/>
        <v>923.35012978680948</v>
      </c>
      <c r="W471" s="25"/>
      <c r="X471" s="8"/>
      <c r="Y471" s="8"/>
      <c r="Z471" s="9"/>
    </row>
    <row r="472" spans="6:26">
      <c r="F472" s="33">
        <f t="shared" si="98"/>
        <v>1432</v>
      </c>
      <c r="G472" s="36">
        <f t="shared" si="104"/>
        <v>1432000</v>
      </c>
      <c r="H472" s="32"/>
      <c r="I472" s="87">
        <f t="shared" si="99"/>
        <v>30601.137654933769</v>
      </c>
      <c r="J472" s="39">
        <f t="shared" si="100"/>
        <v>778.06228521264802</v>
      </c>
      <c r="K472" s="27">
        <f t="shared" si="92"/>
        <v>2.0166128234511418</v>
      </c>
      <c r="L472" s="27" t="s">
        <v>21</v>
      </c>
      <c r="M472" s="38">
        <f t="shared" si="93"/>
        <v>-39.226259545088141</v>
      </c>
      <c r="N472" s="39">
        <f t="shared" si="94"/>
        <v>22.01661282345114</v>
      </c>
      <c r="O472" s="25" t="s">
        <v>21</v>
      </c>
      <c r="P472" s="27">
        <f t="shared" si="95"/>
        <v>627.62983076549756</v>
      </c>
      <c r="Q472" s="25">
        <f t="shared" si="101"/>
        <v>628.01587217756276</v>
      </c>
      <c r="R472" s="38">
        <f t="shared" si="102"/>
        <v>87.990946429208023</v>
      </c>
      <c r="S472" s="52"/>
      <c r="T472" s="92">
        <f t="shared" si="103"/>
        <v>5.2546442633013113</v>
      </c>
      <c r="U472" s="58">
        <f t="shared" si="96"/>
        <v>8510.1793195735063</v>
      </c>
      <c r="V472" s="98">
        <f t="shared" si="97"/>
        <v>919.20442445181584</v>
      </c>
      <c r="W472" s="25"/>
      <c r="X472" s="8"/>
      <c r="Y472" s="8"/>
      <c r="Z472" s="9"/>
    </row>
    <row r="473" spans="6:26">
      <c r="F473" s="33">
        <f t="shared" si="98"/>
        <v>1434</v>
      </c>
      <c r="G473" s="36">
        <f t="shared" si="104"/>
        <v>1434000</v>
      </c>
      <c r="H473" s="32"/>
      <c r="I473" s="87">
        <f t="shared" si="99"/>
        <v>30686.675384443457</v>
      </c>
      <c r="J473" s="39">
        <f t="shared" si="100"/>
        <v>782.25131676601814</v>
      </c>
      <c r="K473" s="27">
        <f t="shared" si="92"/>
        <v>2.0007053922335181</v>
      </c>
      <c r="L473" s="27" t="s">
        <v>21</v>
      </c>
      <c r="M473" s="38">
        <f t="shared" si="93"/>
        <v>-39.126360688388559</v>
      </c>
      <c r="N473" s="39">
        <f t="shared" si="94"/>
        <v>22.000705392233517</v>
      </c>
      <c r="O473" s="25" t="s">
        <v>21</v>
      </c>
      <c r="P473" s="27">
        <f t="shared" si="95"/>
        <v>631.32040402381108</v>
      </c>
      <c r="Q473" s="25">
        <f t="shared" si="101"/>
        <v>631.7036358725062</v>
      </c>
      <c r="R473" s="38">
        <f t="shared" si="102"/>
        <v>88.004123349672255</v>
      </c>
      <c r="S473" s="52"/>
      <c r="T473" s="92">
        <f t="shared" si="103"/>
        <v>5.223968666005943</v>
      </c>
      <c r="U473" s="58">
        <f t="shared" si="96"/>
        <v>8472.3148767731818</v>
      </c>
      <c r="V473" s="98">
        <f t="shared" si="97"/>
        <v>915.11459719383913</v>
      </c>
      <c r="W473" s="25"/>
      <c r="X473" s="8"/>
      <c r="Y473" s="8"/>
      <c r="Z473" s="9"/>
    </row>
    <row r="474" spans="6:26">
      <c r="F474" s="33">
        <f t="shared" si="98"/>
        <v>1436</v>
      </c>
      <c r="G474" s="36">
        <f t="shared" si="104"/>
        <v>1436000</v>
      </c>
      <c r="H474" s="32"/>
      <c r="I474" s="87">
        <f t="shared" si="99"/>
        <v>30772.332496687988</v>
      </c>
      <c r="J474" s="39">
        <f t="shared" si="100"/>
        <v>786.43603050957108</v>
      </c>
      <c r="K474" s="27">
        <f t="shared" si="92"/>
        <v>1.9850504194124701</v>
      </c>
      <c r="L474" s="27" t="s">
        <v>21</v>
      </c>
      <c r="M474" s="38">
        <f t="shared" si="93"/>
        <v>-39.027879305102552</v>
      </c>
      <c r="N474" s="39">
        <f t="shared" si="94"/>
        <v>21.98505041941247</v>
      </c>
      <c r="O474" s="25" t="s">
        <v>21</v>
      </c>
      <c r="P474" s="27">
        <f t="shared" si="95"/>
        <v>635.00585861737136</v>
      </c>
      <c r="Q474" s="25">
        <f t="shared" si="101"/>
        <v>635.38632572658435</v>
      </c>
      <c r="R474" s="38">
        <f t="shared" si="102"/>
        <v>88.017108591373017</v>
      </c>
      <c r="S474" s="52"/>
      <c r="T474" s="92">
        <f t="shared" si="103"/>
        <v>5.1936906199961825</v>
      </c>
      <c r="U474" s="58">
        <f t="shared" si="96"/>
        <v>8434.9573150328106</v>
      </c>
      <c r="V474" s="98">
        <f t="shared" si="97"/>
        <v>911.07951934777077</v>
      </c>
      <c r="W474" s="25"/>
      <c r="X474" s="8"/>
      <c r="Y474" s="8"/>
      <c r="Z474" s="9"/>
    </row>
    <row r="475" spans="6:26">
      <c r="F475" s="33">
        <f t="shared" si="98"/>
        <v>1438</v>
      </c>
      <c r="G475" s="36">
        <f t="shared" si="104"/>
        <v>1438000</v>
      </c>
      <c r="H475" s="32"/>
      <c r="I475" s="87">
        <f t="shared" si="99"/>
        <v>30858.108991667345</v>
      </c>
      <c r="J475" s="39">
        <f t="shared" si="100"/>
        <v>790.61644445920342</v>
      </c>
      <c r="K475" s="27">
        <f t="shared" si="92"/>
        <v>1.9696423438105115</v>
      </c>
      <c r="L475" s="27" t="s">
        <v>21</v>
      </c>
      <c r="M475" s="38">
        <f t="shared" si="93"/>
        <v>-38.930790667993961</v>
      </c>
      <c r="N475" s="39">
        <f t="shared" si="94"/>
        <v>21.969642343810513</v>
      </c>
      <c r="O475" s="25" t="s">
        <v>21</v>
      </c>
      <c r="P475" s="27">
        <f t="shared" si="95"/>
        <v>638.68623471649335</v>
      </c>
      <c r="Q475" s="25">
        <f t="shared" si="101"/>
        <v>639.06398083528893</v>
      </c>
      <c r="R475" s="38">
        <f t="shared" si="102"/>
        <v>88.029906400117213</v>
      </c>
      <c r="S475" s="52"/>
      <c r="T475" s="92">
        <f t="shared" si="103"/>
        <v>5.1638022153693175</v>
      </c>
      <c r="U475" s="58">
        <f t="shared" si="96"/>
        <v>8398.096467883177</v>
      </c>
      <c r="V475" s="98">
        <f t="shared" si="97"/>
        <v>907.09809280943023</v>
      </c>
      <c r="W475" s="25"/>
      <c r="X475" s="8"/>
      <c r="Y475" s="8"/>
      <c r="Z475" s="9"/>
    </row>
    <row r="476" spans="6:26">
      <c r="F476" s="33">
        <f t="shared" si="98"/>
        <v>1440</v>
      </c>
      <c r="G476" s="36">
        <f t="shared" si="104"/>
        <v>1440000</v>
      </c>
      <c r="H476" s="32"/>
      <c r="I476" s="87">
        <f t="shared" si="99"/>
        <v>30944.004869381548</v>
      </c>
      <c r="J476" s="39">
        <f t="shared" si="100"/>
        <v>794.79257653072295</v>
      </c>
      <c r="K476" s="27">
        <f t="shared" si="92"/>
        <v>1.9544757597503721</v>
      </c>
      <c r="L476" s="27" t="s">
        <v>21</v>
      </c>
      <c r="M476" s="38">
        <f t="shared" si="93"/>
        <v>-38.835070621471012</v>
      </c>
      <c r="N476" s="39">
        <f t="shared" si="94"/>
        <v>21.954475759750373</v>
      </c>
      <c r="O476" s="25" t="s">
        <v>21</v>
      </c>
      <c r="P476" s="27">
        <f t="shared" si="95"/>
        <v>642.36157183405328</v>
      </c>
      <c r="Q476" s="25">
        <f t="shared" si="101"/>
        <v>642.73663967055825</v>
      </c>
      <c r="R476" s="38">
        <f t="shared" si="102"/>
        <v>88.042520896624694</v>
      </c>
      <c r="S476" s="52"/>
      <c r="T476" s="92">
        <f t="shared" si="103"/>
        <v>5.1342957539987939</v>
      </c>
      <c r="U476" s="58">
        <f t="shared" si="96"/>
        <v>8361.722442186945</v>
      </c>
      <c r="V476" s="98">
        <f t="shared" si="97"/>
        <v>903.16924899785533</v>
      </c>
      <c r="W476" s="25"/>
      <c r="X476" s="8"/>
      <c r="Y476" s="8"/>
      <c r="Z476" s="9"/>
    </row>
    <row r="477" spans="6:26">
      <c r="F477" s="33">
        <f t="shared" si="98"/>
        <v>1442</v>
      </c>
      <c r="G477" s="36">
        <f t="shared" si="104"/>
        <v>1442000</v>
      </c>
      <c r="H477" s="32"/>
      <c r="I477" s="87">
        <f t="shared" si="99"/>
        <v>31030.020129830576</v>
      </c>
      <c r="J477" s="39">
        <f t="shared" si="100"/>
        <v>798.96444454054313</v>
      </c>
      <c r="K477" s="27">
        <f t="shared" si="92"/>
        <v>1.9395454118096975</v>
      </c>
      <c r="L477" s="27" t="s">
        <v>21</v>
      </c>
      <c r="M477" s="38">
        <f t="shared" si="93"/>
        <v>-38.740695565192347</v>
      </c>
      <c r="N477" s="39">
        <f t="shared" si="94"/>
        <v>21.939545411809696</v>
      </c>
      <c r="O477" s="25" t="s">
        <v>21</v>
      </c>
      <c r="P477" s="27">
        <f t="shared" si="95"/>
        <v>646.03190884247749</v>
      </c>
      <c r="Q477" s="25">
        <f t="shared" si="101"/>
        <v>646.40434009645389</v>
      </c>
      <c r="R477" s="38">
        <f t="shared" si="102"/>
        <v>88.05495608109716</v>
      </c>
      <c r="S477" s="52"/>
      <c r="T477" s="92">
        <f t="shared" si="103"/>
        <v>5.1051637424148284</v>
      </c>
      <c r="U477" s="58">
        <f t="shared" si="96"/>
        <v>8325.8256089230508</v>
      </c>
      <c r="V477" s="98">
        <f t="shared" si="97"/>
        <v>899.29194785990046</v>
      </c>
      <c r="W477" s="25"/>
      <c r="X477" s="8"/>
      <c r="Y477" s="8"/>
      <c r="Z477" s="9"/>
    </row>
    <row r="478" spans="6:26">
      <c r="F478" s="33">
        <f t="shared" si="98"/>
        <v>1444</v>
      </c>
      <c r="G478" s="36">
        <f t="shared" si="104"/>
        <v>1444000</v>
      </c>
      <c r="H478" s="32"/>
      <c r="I478" s="87">
        <f t="shared" si="99"/>
        <v>31116.154773014448</v>
      </c>
      <c r="J478" s="39">
        <f t="shared" si="100"/>
        <v>803.13206620637266</v>
      </c>
      <c r="K478" s="27">
        <f t="shared" si="92"/>
        <v>1.9248461897822966</v>
      </c>
      <c r="L478" s="27" t="s">
        <v>21</v>
      </c>
      <c r="M478" s="38">
        <f t="shared" si="93"/>
        <v>-38.647642438232985</v>
      </c>
      <c r="N478" s="39">
        <f t="shared" si="94"/>
        <v>21.924846189782297</v>
      </c>
      <c r="O478" s="25" t="s">
        <v>21</v>
      </c>
      <c r="P478" s="27">
        <f t="shared" si="95"/>
        <v>649.69728399016537</v>
      </c>
      <c r="Q478" s="25">
        <f t="shared" si="101"/>
        <v>650.06711938433193</v>
      </c>
      <c r="R478" s="38">
        <f t="shared" si="102"/>
        <v>88.067215837588364</v>
      </c>
      <c r="S478" s="52"/>
      <c r="T478" s="92">
        <f t="shared" si="103"/>
        <v>5.076398884972642</v>
      </c>
      <c r="U478" s="58">
        <f t="shared" si="96"/>
        <v>8290.396594344169</v>
      </c>
      <c r="V478" s="98">
        <f t="shared" si="97"/>
        <v>895.46517691513657</v>
      </c>
      <c r="W478" s="25"/>
      <c r="X478" s="8"/>
      <c r="Y478" s="8"/>
      <c r="Z478" s="9"/>
    </row>
    <row r="479" spans="6:26">
      <c r="F479" s="33">
        <f t="shared" si="98"/>
        <v>1446</v>
      </c>
      <c r="G479" s="36">
        <f t="shared" si="104"/>
        <v>1446000</v>
      </c>
      <c r="H479" s="32"/>
      <c r="I479" s="87">
        <f t="shared" si="99"/>
        <v>31202.408798933149</v>
      </c>
      <c r="J479" s="39">
        <f t="shared" si="100"/>
        <v>807.29545914789537</v>
      </c>
      <c r="K479" s="27">
        <f t="shared" si="92"/>
        <v>1.9103731238366652</v>
      </c>
      <c r="L479" s="27" t="s">
        <v>21</v>
      </c>
      <c r="M479" s="38">
        <f t="shared" si="93"/>
        <v>-38.555888703788</v>
      </c>
      <c r="N479" s="39">
        <f t="shared" si="94"/>
        <v>21.910373123836663</v>
      </c>
      <c r="O479" s="25" t="s">
        <v>21</v>
      </c>
      <c r="P479" s="27">
        <f t="shared" si="95"/>
        <v>653.35773491737166</v>
      </c>
      <c r="Q479" s="25">
        <f t="shared" si="101"/>
        <v>653.72501422752998</v>
      </c>
      <c r="R479" s="38">
        <f t="shared" si="102"/>
        <v>88.079303938185902</v>
      </c>
      <c r="S479" s="52"/>
      <c r="T479" s="92">
        <f t="shared" si="103"/>
        <v>5.0479940772947538</v>
      </c>
      <c r="U479" s="58">
        <f t="shared" si="96"/>
        <v>8255.426271489685</v>
      </c>
      <c r="V479" s="98">
        <f t="shared" si="97"/>
        <v>891.68795033914455</v>
      </c>
      <c r="W479" s="25"/>
      <c r="X479" s="8"/>
      <c r="Y479" s="8"/>
      <c r="Z479" s="9"/>
    </row>
    <row r="480" spans="6:26">
      <c r="F480" s="33">
        <f t="shared" si="98"/>
        <v>1448</v>
      </c>
      <c r="G480" s="36">
        <f t="shared" si="104"/>
        <v>1448000</v>
      </c>
      <c r="H480" s="32"/>
      <c r="I480" s="87">
        <f t="shared" si="99"/>
        <v>31288.782207586693</v>
      </c>
      <c r="J480" s="39">
        <f t="shared" si="100"/>
        <v>811.45464088744961</v>
      </c>
      <c r="K480" s="27">
        <f t="shared" si="92"/>
        <v>1.896121379862945</v>
      </c>
      <c r="L480" s="27" t="s">
        <v>21</v>
      </c>
      <c r="M480" s="38">
        <f t="shared" si="93"/>
        <v>-38.465412334392539</v>
      </c>
      <c r="N480" s="39">
        <f t="shared" si="94"/>
        <v>21.896121379862944</v>
      </c>
      <c r="O480" s="25" t="s">
        <v>21</v>
      </c>
      <c r="P480" s="27">
        <f t="shared" si="95"/>
        <v>657.01329867156653</v>
      </c>
      <c r="Q480" s="25">
        <f t="shared" si="101"/>
        <v>657.37806075558592</v>
      </c>
      <c r="R480" s="38">
        <f t="shared" si="102"/>
        <v>88.091224047015132</v>
      </c>
      <c r="S480" s="52"/>
      <c r="T480" s="92">
        <f t="shared" si="103"/>
        <v>5.0199423999745321</v>
      </c>
      <c r="U480" s="58">
        <f t="shared" si="96"/>
        <v>8220.9057520374918</v>
      </c>
      <c r="V480" s="98">
        <f t="shared" si="97"/>
        <v>887.95930808341109</v>
      </c>
      <c r="W480" s="25"/>
      <c r="X480" s="8"/>
      <c r="Y480" s="8"/>
      <c r="Z480" s="9"/>
    </row>
    <row r="481" spans="6:26">
      <c r="F481" s="33">
        <f t="shared" si="98"/>
        <v>1450</v>
      </c>
      <c r="G481" s="36">
        <f t="shared" si="104"/>
        <v>1450000</v>
      </c>
      <c r="H481" s="32"/>
      <c r="I481" s="87">
        <f t="shared" si="99"/>
        <v>31375.274998975063</v>
      </c>
      <c r="J481" s="39">
        <f t="shared" si="100"/>
        <v>815.60962885069921</v>
      </c>
      <c r="K481" s="27">
        <f t="shared" si="92"/>
        <v>1.8820862549999775</v>
      </c>
      <c r="L481" s="27" t="s">
        <v>21</v>
      </c>
      <c r="M481" s="38">
        <f t="shared" si="93"/>
        <v>-38.376191797638356</v>
      </c>
      <c r="N481" s="39">
        <f t="shared" si="94"/>
        <v>21.882086254999976</v>
      </c>
      <c r="O481" s="25" t="s">
        <v>21</v>
      </c>
      <c r="P481" s="27">
        <f t="shared" si="95"/>
        <v>660.66401172229484</v>
      </c>
      <c r="Q481" s="25">
        <f t="shared" si="101"/>
        <v>661.02629454800649</v>
      </c>
      <c r="R481" s="38">
        <f t="shared" si="102"/>
        <v>88.102979724071474</v>
      </c>
      <c r="S481" s="52"/>
      <c r="T481" s="92">
        <f t="shared" si="103"/>
        <v>4.9922371125288727</v>
      </c>
      <c r="U481" s="58">
        <f t="shared" si="96"/>
        <v>8186.8263784788942</v>
      </c>
      <c r="V481" s="98">
        <f t="shared" si="97"/>
        <v>884.2783150301201</v>
      </c>
      <c r="W481" s="25"/>
      <c r="X481" s="8"/>
      <c r="Y481" s="8"/>
      <c r="Z481" s="9"/>
    </row>
    <row r="482" spans="6:26">
      <c r="F482" s="33">
        <f t="shared" si="98"/>
        <v>1452</v>
      </c>
      <c r="G482" s="36">
        <f t="shared" si="104"/>
        <v>1452000</v>
      </c>
      <c r="H482" s="32"/>
      <c r="I482" s="87">
        <f t="shared" si="99"/>
        <v>31461.887173098279</v>
      </c>
      <c r="J482" s="39">
        <f t="shared" si="100"/>
        <v>819.76044036729809</v>
      </c>
      <c r="K482" s="27">
        <f t="shared" si="92"/>
        <v>1.8682631733344981</v>
      </c>
      <c r="L482" s="27" t="s">
        <v>21</v>
      </c>
      <c r="M482" s="38">
        <f t="shared" si="93"/>
        <v>-38.288206042367349</v>
      </c>
      <c r="N482" s="39">
        <f t="shared" si="94"/>
        <v>21.868263173334498</v>
      </c>
      <c r="O482" s="25" t="s">
        <v>21</v>
      </c>
      <c r="P482" s="27">
        <f t="shared" si="95"/>
        <v>664.3099099755525</v>
      </c>
      <c r="Q482" s="25">
        <f t="shared" si="101"/>
        <v>664.66975064760163</v>
      </c>
      <c r="R482" s="38">
        <f t="shared" si="102"/>
        <v>88.114574428893917</v>
      </c>
      <c r="S482" s="52"/>
      <c r="T482" s="92">
        <f t="shared" si="103"/>
        <v>4.9648716475885069</v>
      </c>
      <c r="U482" s="58">
        <f t="shared" si="96"/>
        <v>8153.1797166016577</v>
      </c>
      <c r="V482" s="98">
        <f t="shared" si="97"/>
        <v>880.64406018023067</v>
      </c>
      <c r="W482" s="25"/>
      <c r="X482" s="8"/>
      <c r="Y482" s="8"/>
      <c r="Z482" s="9"/>
    </row>
    <row r="483" spans="6:26">
      <c r="F483" s="33">
        <f t="shared" si="98"/>
        <v>1454</v>
      </c>
      <c r="G483" s="36">
        <f t="shared" si="104"/>
        <v>1454000</v>
      </c>
      <c r="H483" s="32"/>
      <c r="I483" s="87">
        <f t="shared" si="99"/>
        <v>31548.618729956321</v>
      </c>
      <c r="J483" s="39">
        <f t="shared" si="100"/>
        <v>823.90709267155125</v>
      </c>
      <c r="K483" s="27">
        <f t="shared" si="92"/>
        <v>1.8546476817648925</v>
      </c>
      <c r="L483" s="27" t="s">
        <v>21</v>
      </c>
      <c r="M483" s="38">
        <f t="shared" si="93"/>
        <v>-38.201434485323624</v>
      </c>
      <c r="N483" s="39">
        <f t="shared" si="94"/>
        <v>21.854647681764892</v>
      </c>
      <c r="O483" s="25" t="s">
        <v>21</v>
      </c>
      <c r="P483" s="27">
        <f t="shared" si="95"/>
        <v>667.95102878770172</v>
      </c>
      <c r="Q483" s="25">
        <f t="shared" si="101"/>
        <v>668.30846357340351</v>
      </c>
      <c r="R483" s="38">
        <f t="shared" si="102"/>
        <v>88.126011524081051</v>
      </c>
      <c r="S483" s="52"/>
      <c r="T483" s="92">
        <f t="shared" si="103"/>
        <v>4.9378396053150464</v>
      </c>
      <c r="U483" s="58">
        <f t="shared" si="96"/>
        <v>8119.9575482670853</v>
      </c>
      <c r="V483" s="98">
        <f t="shared" si="97"/>
        <v>877.05565587331034</v>
      </c>
      <c r="W483" s="25"/>
      <c r="X483" s="8"/>
      <c r="Y483" s="8"/>
      <c r="Z483" s="9"/>
    </row>
    <row r="484" spans="6:26">
      <c r="F484" s="33">
        <f t="shared" si="98"/>
        <v>1456</v>
      </c>
      <c r="G484" s="36">
        <f t="shared" si="104"/>
        <v>1456000</v>
      </c>
      <c r="H484" s="32"/>
      <c r="I484" s="87">
        <f t="shared" si="99"/>
        <v>31635.469669549209</v>
      </c>
      <c r="J484" s="39">
        <f t="shared" si="100"/>
        <v>828.04960290307031</v>
      </c>
      <c r="K484" s="27">
        <f t="shared" si="92"/>
        <v>1.8412354460223497</v>
      </c>
      <c r="L484" s="27" t="s">
        <v>21</v>
      </c>
      <c r="M484" s="38">
        <f t="shared" si="93"/>
        <v>-38.115856998246606</v>
      </c>
      <c r="N484" s="39">
        <f t="shared" si="94"/>
        <v>21.841235446022349</v>
      </c>
      <c r="O484" s="25" t="s">
        <v>21</v>
      </c>
      <c r="P484" s="27">
        <f t="shared" si="95"/>
        <v>671.58740297893769</v>
      </c>
      <c r="Q484" s="25">
        <f t="shared" si="101"/>
        <v>671.94246733318073</v>
      </c>
      <c r="R484" s="38">
        <f t="shared" si="102"/>
        <v>88.137294278663333</v>
      </c>
      <c r="S484" s="52"/>
      <c r="T484" s="92">
        <f t="shared" si="103"/>
        <v>4.9111347480344687</v>
      </c>
      <c r="U484" s="58">
        <f t="shared" si="96"/>
        <v>8087.1518644677099</v>
      </c>
      <c r="V484" s="98">
        <f t="shared" si="97"/>
        <v>873.51223703768176</v>
      </c>
      <c r="W484" s="25"/>
      <c r="X484" s="8"/>
      <c r="Y484" s="8"/>
      <c r="Z484" s="9"/>
    </row>
    <row r="485" spans="6:26">
      <c r="F485" s="33">
        <f t="shared" si="98"/>
        <v>1458</v>
      </c>
      <c r="G485" s="36">
        <f t="shared" si="104"/>
        <v>1458000</v>
      </c>
      <c r="H485" s="32"/>
      <c r="I485" s="87">
        <f t="shared" si="99"/>
        <v>31722.43999187692</v>
      </c>
      <c r="J485" s="39">
        <f t="shared" si="100"/>
        <v>832.18798810742214</v>
      </c>
      <c r="K485" s="27">
        <f t="shared" si="92"/>
        <v>1.8280222468425662</v>
      </c>
      <c r="L485" s="27" t="s">
        <v>21</v>
      </c>
      <c r="M485" s="38">
        <f t="shared" si="93"/>
        <v>-38.031453895388111</v>
      </c>
      <c r="N485" s="39">
        <f t="shared" si="94"/>
        <v>21.828022246842565</v>
      </c>
      <c r="O485" s="25" t="s">
        <v>21</v>
      </c>
      <c r="P485" s="27">
        <f t="shared" si="95"/>
        <v>675.21906684632927</v>
      </c>
      <c r="Q485" s="25">
        <f t="shared" si="101"/>
        <v>675.57179543556754</v>
      </c>
      <c r="R485" s="38">
        <f t="shared" si="102"/>
        <v>88.148425871335604</v>
      </c>
      <c r="S485" s="52"/>
      <c r="T485" s="92">
        <f t="shared" si="103"/>
        <v>4.8847509950772308</v>
      </c>
      <c r="U485" s="58">
        <f t="shared" si="96"/>
        <v>8054.7548586528919</v>
      </c>
      <c r="V485" s="98">
        <f t="shared" si="97"/>
        <v>870.01296046950426</v>
      </c>
      <c r="W485" s="25"/>
      <c r="X485" s="8"/>
      <c r="Y485" s="8"/>
      <c r="Z485" s="9"/>
    </row>
    <row r="486" spans="6:26">
      <c r="F486" s="33">
        <f t="shared" si="98"/>
        <v>1460</v>
      </c>
      <c r="G486" s="36">
        <f t="shared" si="104"/>
        <v>1460000</v>
      </c>
      <c r="H486" s="32"/>
      <c r="I486" s="87">
        <f t="shared" si="99"/>
        <v>31809.52969693948</v>
      </c>
      <c r="J486" s="39">
        <f t="shared" si="100"/>
        <v>836.32226523677286</v>
      </c>
      <c r="K486" s="27">
        <f t="shared" si="92"/>
        <v>1.8150039762815122</v>
      </c>
      <c r="L486" s="27" t="s">
        <v>21</v>
      </c>
      <c r="M486" s="38">
        <f t="shared" si="93"/>
        <v>-37.948205921437605</v>
      </c>
      <c r="N486" s="39">
        <f t="shared" si="94"/>
        <v>21.815003976281513</v>
      </c>
      <c r="O486" s="25" t="s">
        <v>21</v>
      </c>
      <c r="P486" s="27">
        <f t="shared" si="95"/>
        <v>678.8460541764457</v>
      </c>
      <c r="Q486" s="25">
        <f t="shared" si="101"/>
        <v>679.19648090181909</v>
      </c>
      <c r="R486" s="38">
        <f t="shared" si="102"/>
        <v>88.159409393555876</v>
      </c>
      <c r="S486" s="52"/>
      <c r="T486" s="92">
        <f t="shared" si="103"/>
        <v>4.8586824178157508</v>
      </c>
      <c r="U486" s="58">
        <f t="shared" si="96"/>
        <v>8022.7589203102862</v>
      </c>
      <c r="V486" s="98">
        <f t="shared" si="97"/>
        <v>866.55700413949319</v>
      </c>
      <c r="W486" s="25"/>
      <c r="X486" s="8"/>
      <c r="Y486" s="8"/>
      <c r="Z486" s="9"/>
    </row>
    <row r="487" spans="6:26">
      <c r="F487" s="33">
        <f t="shared" si="98"/>
        <v>1462</v>
      </c>
      <c r="G487" s="36">
        <f t="shared" si="104"/>
        <v>1462000</v>
      </c>
      <c r="H487" s="32"/>
      <c r="I487" s="87">
        <f t="shared" si="99"/>
        <v>31896.738784736863</v>
      </c>
      <c r="J487" s="39">
        <f t="shared" si="100"/>
        <v>840.45245115052762</v>
      </c>
      <c r="K487" s="27">
        <f t="shared" si="92"/>
        <v>1.8021766341690497</v>
      </c>
      <c r="L487" s="27" t="s">
        <v>21</v>
      </c>
      <c r="M487" s="38">
        <f t="shared" si="93"/>
        <v>-37.866094239839647</v>
      </c>
      <c r="N487" s="39">
        <f t="shared" si="94"/>
        <v>21.802176634169051</v>
      </c>
      <c r="O487" s="25" t="s">
        <v>21</v>
      </c>
      <c r="P487" s="27">
        <f t="shared" si="95"/>
        <v>682.46839825758718</v>
      </c>
      <c r="Q487" s="25">
        <f t="shared" si="101"/>
        <v>682.81655627720693</v>
      </c>
      <c r="R487" s="38">
        <f t="shared" si="102"/>
        <v>88.170247852519282</v>
      </c>
      <c r="S487" s="52"/>
      <c r="T487" s="92">
        <f t="shared" si="103"/>
        <v>4.8329232348904556</v>
      </c>
      <c r="U487" s="58">
        <f t="shared" si="96"/>
        <v>7991.1566287917449</v>
      </c>
      <c r="V487" s="98">
        <f t="shared" si="97"/>
        <v>863.14356652604044</v>
      </c>
      <c r="W487" s="25"/>
      <c r="X487" s="8"/>
      <c r="Y487" s="8"/>
      <c r="Z487" s="9"/>
    </row>
    <row r="488" spans="6:26">
      <c r="F488" s="33">
        <f t="shared" si="98"/>
        <v>1464</v>
      </c>
      <c r="G488" s="36">
        <f t="shared" si="104"/>
        <v>1464000</v>
      </c>
      <c r="H488" s="32"/>
      <c r="I488" s="87">
        <f t="shared" si="99"/>
        <v>31984.067255269092</v>
      </c>
      <c r="J488" s="39">
        <f t="shared" si="100"/>
        <v>844.57856261596339</v>
      </c>
      <c r="K488" s="27">
        <f t="shared" si="92"/>
        <v>1.7895363246945464</v>
      </c>
      <c r="L488" s="27" t="s">
        <v>21</v>
      </c>
      <c r="M488" s="38">
        <f t="shared" si="93"/>
        <v>-37.785100421489354</v>
      </c>
      <c r="N488" s="39">
        <f t="shared" si="94"/>
        <v>21.789536324694545</v>
      </c>
      <c r="O488" s="25" t="s">
        <v>21</v>
      </c>
      <c r="P488" s="27">
        <f t="shared" si="95"/>
        <v>686.08613189163145</v>
      </c>
      <c r="Q488" s="25">
        <f t="shared" si="101"/>
        <v>686.43205364206756</v>
      </c>
      <c r="R488" s="38">
        <f t="shared" si="102"/>
        <v>88.18094417400863</v>
      </c>
      <c r="S488" s="52"/>
      <c r="T488" s="92">
        <f t="shared" si="103"/>
        <v>4.8074678076160309</v>
      </c>
      <c r="U488" s="58">
        <f t="shared" si="96"/>
        <v>7959.9407473727979</v>
      </c>
      <c r="V488" s="98">
        <f t="shared" si="97"/>
        <v>859.77186597356638</v>
      </c>
      <c r="W488" s="25"/>
      <c r="X488" s="8"/>
      <c r="Y488" s="8"/>
      <c r="Z488" s="9"/>
    </row>
    <row r="489" spans="6:26">
      <c r="F489" s="33">
        <f t="shared" si="98"/>
        <v>1466</v>
      </c>
      <c r="G489" s="36">
        <f t="shared" si="104"/>
        <v>1466000</v>
      </c>
      <c r="H489" s="32"/>
      <c r="I489" s="87">
        <f t="shared" si="99"/>
        <v>32071.515108536147</v>
      </c>
      <c r="J489" s="39">
        <f t="shared" si="100"/>
        <v>848.70061630885789</v>
      </c>
      <c r="K489" s="27">
        <f t="shared" si="92"/>
        <v>1.7770792531188493</v>
      </c>
      <c r="L489" s="27" t="s">
        <v>21</v>
      </c>
      <c r="M489" s="38">
        <f t="shared" si="93"/>
        <v>-37.705206433791304</v>
      </c>
      <c r="N489" s="39">
        <f t="shared" si="94"/>
        <v>21.777079253118849</v>
      </c>
      <c r="O489" s="25" t="s">
        <v>21</v>
      </c>
      <c r="P489" s="27">
        <f t="shared" si="95"/>
        <v>689.69928740551427</v>
      </c>
      <c r="Q489" s="25">
        <f t="shared" si="101"/>
        <v>690.04300462251683</v>
      </c>
      <c r="R489" s="38">
        <f t="shared" si="102"/>
        <v>88.191501205135168</v>
      </c>
      <c r="S489" s="52"/>
      <c r="T489" s="92">
        <f t="shared" si="103"/>
        <v>4.7823106355599414</v>
      </c>
      <c r="U489" s="58">
        <f t="shared" si="96"/>
        <v>7929.1042175354223</v>
      </c>
      <c r="V489" s="98">
        <f t="shared" si="97"/>
        <v>856.44114007498717</v>
      </c>
      <c r="W489" s="25"/>
      <c r="X489" s="8"/>
      <c r="Y489" s="8"/>
      <c r="Z489" s="9"/>
    </row>
    <row r="490" spans="6:26">
      <c r="F490" s="33">
        <f t="shared" si="98"/>
        <v>1468</v>
      </c>
      <c r="G490" s="36">
        <f t="shared" si="104"/>
        <v>1468000</v>
      </c>
      <c r="H490" s="32"/>
      <c r="I490" s="87">
        <f t="shared" si="99"/>
        <v>32159.082344538048</v>
      </c>
      <c r="J490" s="39">
        <f t="shared" si="100"/>
        <v>852.81862881411234</v>
      </c>
      <c r="K490" s="27">
        <f t="shared" si="92"/>
        <v>1.7648017226073021</v>
      </c>
      <c r="L490" s="27" t="s">
        <v>21</v>
      </c>
      <c r="M490" s="38">
        <f t="shared" si="93"/>
        <v>-37.626394630068567</v>
      </c>
      <c r="N490" s="39">
        <f t="shared" si="94"/>
        <v>21.764801722607302</v>
      </c>
      <c r="O490" s="25" t="s">
        <v>21</v>
      </c>
      <c r="P490" s="27">
        <f t="shared" si="95"/>
        <v>693.30789666235466</v>
      </c>
      <c r="Q490" s="25">
        <f t="shared" si="101"/>
        <v>693.64944040084299</v>
      </c>
      <c r="R490" s="38">
        <f t="shared" si="102"/>
        <v>88.201921716964392</v>
      </c>
      <c r="S490" s="52"/>
      <c r="T490" s="92">
        <f t="shared" si="103"/>
        <v>4.7574463522856894</v>
      </c>
      <c r="U490" s="58">
        <f t="shared" si="96"/>
        <v>7898.6401534643019</v>
      </c>
      <c r="V490" s="98">
        <f t="shared" si="97"/>
        <v>853.15064507724378</v>
      </c>
      <c r="W490" s="25"/>
      <c r="X490" s="8"/>
      <c r="Y490" s="8"/>
      <c r="Z490" s="9"/>
    </row>
    <row r="491" spans="6:26">
      <c r="F491" s="33">
        <f t="shared" si="98"/>
        <v>1470</v>
      </c>
      <c r="G491" s="36">
        <f t="shared" si="104"/>
        <v>1470000</v>
      </c>
      <c r="H491" s="32"/>
      <c r="I491" s="87">
        <f t="shared" si="99"/>
        <v>32246.768963274775</v>
      </c>
      <c r="J491" s="39">
        <f t="shared" si="100"/>
        <v>856.93261662637019</v>
      </c>
      <c r="K491" s="27">
        <f t="shared" si="92"/>
        <v>1.7527001311787018</v>
      </c>
      <c r="L491" s="27" t="s">
        <v>21</v>
      </c>
      <c r="M491" s="38">
        <f t="shared" si="93"/>
        <v>-37.548647739308684</v>
      </c>
      <c r="N491" s="39">
        <f t="shared" si="94"/>
        <v>21.752700131178702</v>
      </c>
      <c r="O491" s="25" t="s">
        <v>21</v>
      </c>
      <c r="P491" s="27">
        <f t="shared" si="95"/>
        <v>696.91199107223883</v>
      </c>
      <c r="Q491" s="25">
        <f t="shared" si="101"/>
        <v>697.25139172558795</v>
      </c>
      <c r="R491" s="38">
        <f t="shared" si="102"/>
        <v>88.212208407040762</v>
      </c>
      <c r="S491" s="52"/>
      <c r="T491" s="92">
        <f t="shared" si="103"/>
        <v>4.7328697212536461</v>
      </c>
      <c r="U491" s="58">
        <f t="shared" si="96"/>
        <v>7868.5418367473048</v>
      </c>
      <c r="V491" s="98">
        <f t="shared" si="97"/>
        <v>849.89965530888662</v>
      </c>
      <c r="W491" s="25"/>
      <c r="X491" s="8"/>
      <c r="Y491" s="8"/>
      <c r="Z491" s="9"/>
    </row>
    <row r="492" spans="6:26">
      <c r="F492" s="33">
        <f t="shared" si="98"/>
        <v>1472</v>
      </c>
      <c r="G492" s="36">
        <f t="shared" si="104"/>
        <v>1472000</v>
      </c>
      <c r="H492" s="32"/>
      <c r="I492" s="87">
        <f t="shared" si="99"/>
        <v>32334.574964746345</v>
      </c>
      <c r="J492" s="39">
        <f t="shared" si="100"/>
        <v>861.04259615063006</v>
      </c>
      <c r="K492" s="27">
        <f t="shared" si="92"/>
        <v>1.7407709687653652</v>
      </c>
      <c r="L492" s="27" t="s">
        <v>21</v>
      </c>
      <c r="M492" s="38">
        <f t="shared" si="93"/>
        <v>-37.471948856234434</v>
      </c>
      <c r="N492" s="39">
        <f t="shared" si="94"/>
        <v>21.740770968765364</v>
      </c>
      <c r="O492" s="25" t="s">
        <v>21</v>
      </c>
      <c r="P492" s="27">
        <f t="shared" si="95"/>
        <v>700.51160160267523</v>
      </c>
      <c r="Q492" s="25">
        <f t="shared" si="101"/>
        <v>700.84888892132915</v>
      </c>
      <c r="R492" s="38">
        <f t="shared" si="102"/>
        <v>88.222363901811988</v>
      </c>
      <c r="S492" s="52"/>
      <c r="T492" s="92">
        <f t="shared" si="103"/>
        <v>4.7085756318726615</v>
      </c>
      <c r="U492" s="58">
        <f t="shared" si="96"/>
        <v>7838.8027112713116</v>
      </c>
      <c r="V492" s="98">
        <f t="shared" si="97"/>
        <v>846.68746262876471</v>
      </c>
      <c r="W492" s="25"/>
      <c r="X492" s="8"/>
      <c r="Y492" s="8"/>
      <c r="Z492" s="9"/>
    </row>
    <row r="493" spans="6:26">
      <c r="F493" s="33">
        <f t="shared" si="98"/>
        <v>1474</v>
      </c>
      <c r="G493" s="36">
        <f t="shared" si="104"/>
        <v>1474000</v>
      </c>
      <c r="H493" s="32"/>
      <c r="I493" s="87">
        <f t="shared" si="99"/>
        <v>32422.500348952741</v>
      </c>
      <c r="J493" s="39">
        <f t="shared" si="100"/>
        <v>865.14858370285424</v>
      </c>
      <c r="K493" s="27">
        <f t="shared" si="92"/>
        <v>1.729010814379669</v>
      </c>
      <c r="L493" s="27" t="s">
        <v>21</v>
      </c>
      <c r="M493" s="38">
        <f t="shared" si="93"/>
        <v>-37.396281431687235</v>
      </c>
      <c r="N493" s="39">
        <f t="shared" si="94"/>
        <v>21.72901081437967</v>
      </c>
      <c r="O493" s="25" t="s">
        <v>21</v>
      </c>
      <c r="P493" s="27">
        <f t="shared" si="95"/>
        <v>704.10675878873178</v>
      </c>
      <c r="Q493" s="25">
        <f t="shared" si="101"/>
        <v>704.44196189817137</v>
      </c>
      <c r="R493" s="38">
        <f t="shared" si="102"/>
        <v>88.232390758958346</v>
      </c>
      <c r="S493" s="52"/>
      <c r="T493" s="92">
        <f t="shared" si="103"/>
        <v>4.6845590956959802</v>
      </c>
      <c r="U493" s="58">
        <f t="shared" si="96"/>
        <v>7809.4163783050608</v>
      </c>
      <c r="V493" s="98">
        <f t="shared" si="97"/>
        <v>843.5133758949089</v>
      </c>
      <c r="W493" s="25"/>
      <c r="X493" s="8"/>
      <c r="Y493" s="8"/>
      <c r="Z493" s="9"/>
    </row>
    <row r="494" spans="6:26">
      <c r="F494" s="33">
        <f t="shared" si="98"/>
        <v>1476</v>
      </c>
      <c r="G494" s="36">
        <f t="shared" si="104"/>
        <v>1476000</v>
      </c>
      <c r="H494" s="32"/>
      <c r="I494" s="87">
        <f t="shared" si="99"/>
        <v>32510.545115893987</v>
      </c>
      <c r="J494" s="39">
        <f t="shared" si="100"/>
        <v>869.25059551057075</v>
      </c>
      <c r="K494" s="27">
        <f t="shared" si="92"/>
        <v>1.717416333382684</v>
      </c>
      <c r="L494" s="27" t="s">
        <v>21</v>
      </c>
      <c r="M494" s="38">
        <f t="shared" si="93"/>
        <v>-37.321629263311976</v>
      </c>
      <c r="N494" s="39">
        <f t="shared" si="94"/>
        <v>21.717416333382683</v>
      </c>
      <c r="O494" s="25" t="s">
        <v>21</v>
      </c>
      <c r="P494" s="27">
        <f t="shared" si="95"/>
        <v>707.69749274286835</v>
      </c>
      <c r="Q494" s="25">
        <f t="shared" si="101"/>
        <v>708.03064016096062</v>
      </c>
      <c r="R494" s="38">
        <f t="shared" si="102"/>
        <v>88.242291469629748</v>
      </c>
      <c r="S494" s="52"/>
      <c r="T494" s="92">
        <f t="shared" si="103"/>
        <v>4.6608152427553025</v>
      </c>
      <c r="U494" s="58">
        <f t="shared" si="96"/>
        <v>7780.3765917609508</v>
      </c>
      <c r="V494" s="98">
        <f t="shared" si="97"/>
        <v>840.37672045275076</v>
      </c>
      <c r="W494" s="25"/>
      <c r="X494" s="8"/>
      <c r="Y494" s="8"/>
      <c r="Z494" s="9"/>
    </row>
    <row r="495" spans="6:26">
      <c r="F495" s="33">
        <f t="shared" si="98"/>
        <v>1478</v>
      </c>
      <c r="G495" s="36">
        <f t="shared" si="104"/>
        <v>1478000</v>
      </c>
      <c r="H495" s="32"/>
      <c r="I495" s="87">
        <f t="shared" si="99"/>
        <v>32598.709265570054</v>
      </c>
      <c r="J495" s="39">
        <f t="shared" si="100"/>
        <v>873.34864771347361</v>
      </c>
      <c r="K495" s="27">
        <f t="shared" si="92"/>
        <v>1.7059842748506682</v>
      </c>
      <c r="L495" s="27" t="s">
        <v>21</v>
      </c>
      <c r="M495" s="38">
        <f t="shared" si="93"/>
        <v>-37.247976486532053</v>
      </c>
      <c r="N495" s="39">
        <f t="shared" si="94"/>
        <v>21.705984274850668</v>
      </c>
      <c r="O495" s="25" t="s">
        <v>21</v>
      </c>
      <c r="P495" s="27">
        <f t="shared" si="95"/>
        <v>711.28383316447548</v>
      </c>
      <c r="Q495" s="25">
        <f t="shared" si="101"/>
        <v>711.6149528182284</v>
      </c>
      <c r="R495" s="38">
        <f t="shared" si="102"/>
        <v>88.252068460599105</v>
      </c>
      <c r="S495" s="52"/>
      <c r="T495" s="92">
        <f t="shared" si="103"/>
        <v>4.6373393180271414</v>
      </c>
      <c r="U495" s="58">
        <f t="shared" si="96"/>
        <v>7751.6772536282315</v>
      </c>
      <c r="V495" s="98">
        <f t="shared" si="97"/>
        <v>837.27683764184928</v>
      </c>
      <c r="W495" s="25"/>
      <c r="X495" s="8"/>
      <c r="Y495" s="8"/>
      <c r="Z495" s="9"/>
    </row>
    <row r="496" spans="6:26">
      <c r="F496" s="33">
        <f t="shared" si="98"/>
        <v>1480</v>
      </c>
      <c r="G496" s="36">
        <f t="shared" si="104"/>
        <v>1480000</v>
      </c>
      <c r="H496" s="32"/>
      <c r="I496" s="87">
        <f t="shared" si="99"/>
        <v>32686.992797980969</v>
      </c>
      <c r="J496" s="39">
        <f t="shared" si="100"/>
        <v>877.44275636401471</v>
      </c>
      <c r="K496" s="27">
        <f t="shared" si="92"/>
        <v>1.694711469035459</v>
      </c>
      <c r="L496" s="27" t="s">
        <v>21</v>
      </c>
      <c r="M496" s="38">
        <f t="shared" si="93"/>
        <v>-37.175307565804545</v>
      </c>
      <c r="N496" s="39">
        <f t="shared" si="94"/>
        <v>21.694711469035457</v>
      </c>
      <c r="O496" s="25" t="s">
        <v>21</v>
      </c>
      <c r="P496" s="27">
        <f t="shared" si="95"/>
        <v>714.86580934912683</v>
      </c>
      <c r="Q496" s="25">
        <f t="shared" si="101"/>
        <v>715.19492859087507</v>
      </c>
      <c r="R496" s="38">
        <f t="shared" si="102"/>
        <v>88.261724096329701</v>
      </c>
      <c r="S496" s="52"/>
      <c r="T496" s="92">
        <f t="shared" si="103"/>
        <v>4.6141266780259205</v>
      </c>
      <c r="U496" s="58">
        <f t="shared" si="96"/>
        <v>7723.3124095703943</v>
      </c>
      <c r="V496" s="98">
        <f t="shared" si="97"/>
        <v>834.21308432035573</v>
      </c>
      <c r="W496" s="25"/>
      <c r="X496" s="8"/>
      <c r="Y496" s="8"/>
      <c r="Z496" s="9"/>
    </row>
    <row r="497" spans="6:26">
      <c r="F497" s="33">
        <f t="shared" si="98"/>
        <v>1482</v>
      </c>
      <c r="G497" s="36">
        <f t="shared" si="104"/>
        <v>1482000</v>
      </c>
      <c r="H497" s="32"/>
      <c r="I497" s="87">
        <f t="shared" si="99"/>
        <v>32775.395713126709</v>
      </c>
      <c r="J497" s="39">
        <f t="shared" si="100"/>
        <v>881.53293742799269</v>
      </c>
      <c r="K497" s="27">
        <f t="shared" si="92"/>
        <v>1.6835948249149031</v>
      </c>
      <c r="L497" s="27" t="s">
        <v>21</v>
      </c>
      <c r="M497" s="38">
        <f t="shared" si="93"/>
        <v>-37.103607286145042</v>
      </c>
      <c r="N497" s="39">
        <f t="shared" si="94"/>
        <v>21.683594824914902</v>
      </c>
      <c r="O497" s="25" t="s">
        <v>21</v>
      </c>
      <c r="P497" s="27">
        <f t="shared" si="95"/>
        <v>718.44345019755951</v>
      </c>
      <c r="Q497" s="25">
        <f t="shared" si="101"/>
        <v>718.77059582060269</v>
      </c>
      <c r="R497" s="38">
        <f t="shared" si="102"/>
        <v>88.271260680965966</v>
      </c>
      <c r="S497" s="52"/>
      <c r="T497" s="92">
        <f t="shared" si="103"/>
        <v>4.5911727875184871</v>
      </c>
      <c r="U497" s="58">
        <f t="shared" si="96"/>
        <v>7695.276244679826</v>
      </c>
      <c r="V497" s="98">
        <f t="shared" si="97"/>
        <v>831.18483240646265</v>
      </c>
      <c r="W497" s="25"/>
      <c r="X497" s="8"/>
      <c r="Y497" s="8"/>
      <c r="Z497" s="9"/>
    </row>
    <row r="498" spans="6:26">
      <c r="F498" s="33">
        <f t="shared" si="98"/>
        <v>1484</v>
      </c>
      <c r="G498" s="36">
        <f t="shared" si="104"/>
        <v>1484000</v>
      </c>
      <c r="H498" s="32"/>
      <c r="I498" s="87">
        <f t="shared" si="99"/>
        <v>32863.918011007292</v>
      </c>
      <c r="J498" s="39">
        <f t="shared" si="100"/>
        <v>885.6192067851382</v>
      </c>
      <c r="K498" s="27">
        <f t="shared" si="92"/>
        <v>1.672631327829698</v>
      </c>
      <c r="L498" s="27" t="s">
        <v>21</v>
      </c>
      <c r="M498" s="38">
        <f t="shared" si="93"/>
        <v>-37.032860744912739</v>
      </c>
      <c r="N498" s="39">
        <f t="shared" si="94"/>
        <v>21.672631327829698</v>
      </c>
      <c r="O498" s="25" t="s">
        <v>21</v>
      </c>
      <c r="P498" s="27">
        <f t="shared" si="95"/>
        <v>722.01678422438943</v>
      </c>
      <c r="Q498" s="25">
        <f t="shared" si="101"/>
        <v>722.34198247810605</v>
      </c>
      <c r="R498" s="38">
        <f t="shared" si="102"/>
        <v>88.280680460246259</v>
      </c>
      <c r="S498" s="52"/>
      <c r="T498" s="92">
        <f t="shared" si="103"/>
        <v>4.5684732163549997</v>
      </c>
      <c r="U498" s="58">
        <f t="shared" si="96"/>
        <v>7667.5630793831788</v>
      </c>
      <c r="V498" s="98">
        <f t="shared" si="97"/>
        <v>828.19146843613464</v>
      </c>
      <c r="W498" s="25"/>
      <c r="X498" s="8"/>
      <c r="Y498" s="8"/>
      <c r="Z498" s="9"/>
    </row>
    <row r="499" spans="6:26">
      <c r="F499" s="33">
        <f t="shared" si="98"/>
        <v>1486</v>
      </c>
      <c r="G499" s="36">
        <f t="shared" si="104"/>
        <v>1486000</v>
      </c>
      <c r="H499" s="32"/>
      <c r="I499" s="87">
        <f t="shared" si="99"/>
        <v>32952.5596916227</v>
      </c>
      <c r="J499" s="39">
        <f t="shared" si="100"/>
        <v>889.70158022969122</v>
      </c>
      <c r="K499" s="27">
        <f t="shared" si="92"/>
        <v>1.6618180372031639</v>
      </c>
      <c r="L499" s="27" t="s">
        <v>21</v>
      </c>
      <c r="M499" s="38">
        <f t="shared" si="93"/>
        <v>-36.963053343846468</v>
      </c>
      <c r="N499" s="39">
        <f t="shared" si="94"/>
        <v>21.661818037203165</v>
      </c>
      <c r="O499" s="25" t="s">
        <v>21</v>
      </c>
      <c r="P499" s="27">
        <f t="shared" si="95"/>
        <v>725.58583956657128</v>
      </c>
      <c r="Q499" s="25">
        <f t="shared" si="101"/>
        <v>725.90911617102802</v>
      </c>
      <c r="R499" s="38">
        <f t="shared" si="102"/>
        <v>88.289985623345046</v>
      </c>
      <c r="S499" s="52"/>
      <c r="T499" s="92">
        <f t="shared" si="103"/>
        <v>4.5460236364113973</v>
      </c>
      <c r="U499" s="58">
        <f t="shared" si="96"/>
        <v>7640.1673654912793</v>
      </c>
      <c r="V499" s="98">
        <f t="shared" si="97"/>
        <v>825.23239313644842</v>
      </c>
      <c r="W499" s="25"/>
      <c r="X499" s="8"/>
      <c r="Y499" s="8"/>
      <c r="Z499" s="9"/>
    </row>
    <row r="500" spans="6:26">
      <c r="F500" s="33">
        <f t="shared" si="98"/>
        <v>1488</v>
      </c>
      <c r="G500" s="36">
        <f t="shared" si="104"/>
        <v>1488000</v>
      </c>
      <c r="H500" s="32"/>
      <c r="I500" s="87">
        <f t="shared" si="99"/>
        <v>33041.320754972963</v>
      </c>
      <c r="J500" s="39">
        <f t="shared" si="100"/>
        <v>893.78007347097628</v>
      </c>
      <c r="K500" s="27">
        <f t="shared" si="92"/>
        <v>1.651152084340618</v>
      </c>
      <c r="L500" s="27" t="s">
        <v>21</v>
      </c>
      <c r="M500" s="38">
        <f t="shared" si="93"/>
        <v>-36.894170781342829</v>
      </c>
      <c r="N500" s="39">
        <f t="shared" si="94"/>
        <v>21.65115208434062</v>
      </c>
      <c r="O500" s="25" t="s">
        <v>21</v>
      </c>
      <c r="P500" s="27">
        <f t="shared" si="95"/>
        <v>729.15064399161383</v>
      </c>
      <c r="Q500" s="25">
        <f t="shared" si="101"/>
        <v>729.47202415169045</v>
      </c>
      <c r="R500" s="38">
        <f t="shared" si="102"/>
        <v>88.299178304646972</v>
      </c>
      <c r="S500" s="52"/>
      <c r="T500" s="92">
        <f t="shared" si="103"/>
        <v>4.5238198186388292</v>
      </c>
      <c r="U500" s="58">
        <f t="shared" si="96"/>
        <v>7613.0836823875279</v>
      </c>
      <c r="V500" s="98">
        <f t="shared" si="97"/>
        <v>822.30702101389409</v>
      </c>
      <c r="W500" s="25"/>
      <c r="X500" s="8"/>
      <c r="Y500" s="8"/>
      <c r="Z500" s="9"/>
    </row>
    <row r="501" spans="6:26">
      <c r="F501" s="33">
        <f t="shared" si="98"/>
        <v>1490</v>
      </c>
      <c r="G501" s="36">
        <f t="shared" si="104"/>
        <v>1490000</v>
      </c>
      <c r="H501" s="32"/>
      <c r="I501" s="87">
        <f t="shared" si="99"/>
        <v>33130.201201058044</v>
      </c>
      <c r="J501" s="39">
        <f t="shared" si="100"/>
        <v>897.85470213397366</v>
      </c>
      <c r="K501" s="27">
        <f t="shared" si="92"/>
        <v>1.640630670305165</v>
      </c>
      <c r="L501" s="27" t="s">
        <v>21</v>
      </c>
      <c r="M501" s="38">
        <f t="shared" si="93"/>
        <v>-36.82619904496763</v>
      </c>
      <c r="N501" s="39">
        <f t="shared" si="94"/>
        <v>21.640630670305164</v>
      </c>
      <c r="O501" s="25" t="s">
        <v>21</v>
      </c>
      <c r="P501" s="27">
        <f t="shared" si="95"/>
        <v>732.71122490555626</v>
      </c>
      <c r="Q501" s="25">
        <f t="shared" si="101"/>
        <v>733.03073332460565</v>
      </c>
      <c r="R501" s="38">
        <f t="shared" si="102"/>
        <v>88.308260585450796</v>
      </c>
      <c r="S501" s="52"/>
      <c r="T501" s="92">
        <f t="shared" si="103"/>
        <v>4.5018576302157189</v>
      </c>
      <c r="U501" s="58">
        <f t="shared" si="96"/>
        <v>7586.306733349209</v>
      </c>
      <c r="V501" s="98">
        <f t="shared" si="97"/>
        <v>819.41477995703031</v>
      </c>
      <c r="W501" s="25"/>
      <c r="X501" s="8"/>
      <c r="Y501" s="8"/>
      <c r="Z501" s="9"/>
    </row>
    <row r="502" spans="6:26">
      <c r="F502" s="33">
        <f t="shared" si="98"/>
        <v>1492</v>
      </c>
      <c r="G502" s="36">
        <f t="shared" si="104"/>
        <v>1492000</v>
      </c>
      <c r="H502" s="32"/>
      <c r="I502" s="87">
        <f t="shared" si="99"/>
        <v>33219.201029877971</v>
      </c>
      <c r="J502" s="39">
        <f t="shared" si="100"/>
        <v>901.92548175988236</v>
      </c>
      <c r="K502" s="27">
        <f t="shared" si="92"/>
        <v>1.6302510638669097</v>
      </c>
      <c r="L502" s="27" t="s">
        <v>21</v>
      </c>
      <c r="M502" s="38">
        <f t="shared" si="93"/>
        <v>-36.759124404193081</v>
      </c>
      <c r="N502" s="39">
        <f t="shared" si="94"/>
        <v>21.630251063866911</v>
      </c>
      <c r="O502" s="25" t="s">
        <v>21</v>
      </c>
      <c r="P502" s="27">
        <f t="shared" si="95"/>
        <v>736.26760936071582</v>
      </c>
      <c r="Q502" s="25">
        <f t="shared" si="101"/>
        <v>736.5852702537768</v>
      </c>
      <c r="R502" s="38">
        <f t="shared" si="102"/>
        <v>88.317234495613675</v>
      </c>
      <c r="S502" s="52"/>
      <c r="T502" s="92">
        <f t="shared" si="103"/>
        <v>4.4801330317982684</v>
      </c>
      <c r="U502" s="58">
        <f t="shared" si="96"/>
        <v>7559.8313419962697</v>
      </c>
      <c r="V502" s="98">
        <f t="shared" si="97"/>
        <v>816.55511085290914</v>
      </c>
      <c r="W502" s="25"/>
      <c r="X502" s="8"/>
      <c r="Y502" s="8"/>
      <c r="Z502" s="9"/>
    </row>
    <row r="503" spans="6:26">
      <c r="F503" s="33">
        <f t="shared" si="98"/>
        <v>1494</v>
      </c>
      <c r="G503" s="36">
        <f t="shared" si="104"/>
        <v>1494000</v>
      </c>
      <c r="H503" s="32"/>
      <c r="I503" s="87">
        <f t="shared" si="99"/>
        <v>33308.320241432724</v>
      </c>
      <c r="J503" s="39">
        <f t="shared" si="100"/>
        <v>905.99242780668328</v>
      </c>
      <c r="K503" s="27">
        <f t="shared" si="92"/>
        <v>1.620010599522643</v>
      </c>
      <c r="L503" s="27" t="s">
        <v>21</v>
      </c>
      <c r="M503" s="38">
        <f t="shared" si="93"/>
        <v>-36.692933403351994</v>
      </c>
      <c r="N503" s="39">
        <f t="shared" si="94"/>
        <v>21.620010599522644</v>
      </c>
      <c r="O503" s="25" t="s">
        <v>21</v>
      </c>
      <c r="P503" s="27">
        <f t="shared" si="95"/>
        <v>739.81982406321413</v>
      </c>
      <c r="Q503" s="25">
        <f t="shared" si="101"/>
        <v>740.13566116979428</v>
      </c>
      <c r="R503" s="38">
        <f t="shared" si="102"/>
        <v>88.326102015133543</v>
      </c>
      <c r="S503" s="52"/>
      <c r="T503" s="92">
        <f t="shared" si="103"/>
        <v>4.4586420748654456</v>
      </c>
      <c r="U503" s="58">
        <f t="shared" si="96"/>
        <v>7533.6524488624154</v>
      </c>
      <c r="V503" s="98">
        <f t="shared" si="97"/>
        <v>813.72746721671172</v>
      </c>
      <c r="W503" s="25"/>
      <c r="X503" s="8"/>
      <c r="Y503" s="8"/>
      <c r="Z503" s="9"/>
    </row>
    <row r="504" spans="6:26">
      <c r="F504" s="33">
        <f t="shared" si="98"/>
        <v>1496</v>
      </c>
      <c r="G504" s="36">
        <f t="shared" si="104"/>
        <v>1496000</v>
      </c>
      <c r="H504" s="32"/>
      <c r="I504" s="87">
        <f t="shared" si="99"/>
        <v>33397.558835722324</v>
      </c>
      <c r="J504" s="39">
        <f t="shared" si="100"/>
        <v>910.05555564969313</v>
      </c>
      <c r="K504" s="27">
        <f t="shared" si="92"/>
        <v>1.609906675583282</v>
      </c>
      <c r="L504" s="27" t="s">
        <v>21</v>
      </c>
      <c r="M504" s="38">
        <f t="shared" si="93"/>
        <v>-36.627612854802351</v>
      </c>
      <c r="N504" s="39">
        <f t="shared" si="94"/>
        <v>21.609906675583282</v>
      </c>
      <c r="O504" s="25" t="s">
        <v>21</v>
      </c>
      <c r="P504" s="27">
        <f t="shared" si="95"/>
        <v>743.36789538028972</v>
      </c>
      <c r="Q504" s="25">
        <f t="shared" si="101"/>
        <v>743.68193197673475</v>
      </c>
      <c r="R504" s="38">
        <f t="shared" si="102"/>
        <v>88.334865075674145</v>
      </c>
      <c r="S504" s="52"/>
      <c r="T504" s="92">
        <f t="shared" si="103"/>
        <v>4.4373808991546628</v>
      </c>
      <c r="U504" s="58">
        <f t="shared" si="96"/>
        <v>7507.7651080836304</v>
      </c>
      <c r="V504" s="98">
        <f t="shared" si="97"/>
        <v>810.93131483406808</v>
      </c>
      <c r="W504" s="25"/>
      <c r="X504" s="8"/>
      <c r="Y504" s="8"/>
      <c r="Z504" s="9"/>
    </row>
    <row r="505" spans="6:26">
      <c r="F505" s="33">
        <f t="shared" si="98"/>
        <v>1498</v>
      </c>
      <c r="G505" s="36">
        <f t="shared" si="104"/>
        <v>1498000</v>
      </c>
      <c r="H505" s="32"/>
      <c r="I505" s="87">
        <f t="shared" si="99"/>
        <v>33486.916812746742</v>
      </c>
      <c r="J505" s="39">
        <f t="shared" si="100"/>
        <v>914.11488058211808</v>
      </c>
      <c r="K505" s="27">
        <f t="shared" si="92"/>
        <v>1.5999367523263761</v>
      </c>
      <c r="L505" s="27" t="s">
        <v>21</v>
      </c>
      <c r="M505" s="38">
        <f t="shared" si="93"/>
        <v>-36.563149832294179</v>
      </c>
      <c r="N505" s="39">
        <f t="shared" si="94"/>
        <v>21.599936752326375</v>
      </c>
      <c r="O505" s="25" t="s">
        <v>21</v>
      </c>
      <c r="P505" s="27">
        <f t="shared" si="95"/>
        <v>746.91184934740431</v>
      </c>
      <c r="Q505" s="25">
        <f t="shared" si="101"/>
        <v>747.22410825887039</v>
      </c>
      <c r="R505" s="38">
        <f t="shared" si="102"/>
        <v>88.343525562033392</v>
      </c>
      <c r="S505" s="52"/>
      <c r="T505" s="92">
        <f t="shared" si="103"/>
        <v>4.4163457301845233</v>
      </c>
      <c r="U505" s="58">
        <f t="shared" si="96"/>
        <v>7482.1644841993939</v>
      </c>
      <c r="V505" s="98">
        <f t="shared" si="97"/>
        <v>808.16613141554785</v>
      </c>
      <c r="W505" s="25"/>
      <c r="X505" s="8"/>
      <c r="Y505" s="8"/>
      <c r="Z505" s="9"/>
    </row>
    <row r="506" spans="6:26">
      <c r="F506" s="33">
        <f t="shared" si="98"/>
        <v>1500</v>
      </c>
      <c r="G506" s="36">
        <f t="shared" si="104"/>
        <v>1500000</v>
      </c>
      <c r="H506" s="32"/>
      <c r="I506" s="87">
        <f t="shared" si="99"/>
        <v>33576.394172506014</v>
      </c>
      <c r="J506" s="39">
        <f t="shared" si="100"/>
        <v>918.17041781560101</v>
      </c>
      <c r="K506" s="27">
        <f t="shared" si="92"/>
        <v>1.5900983502111834</v>
      </c>
      <c r="L506" s="27" t="s">
        <v>21</v>
      </c>
      <c r="M506" s="38">
        <f t="shared" si="93"/>
        <v>-36.499531664532505</v>
      </c>
      <c r="N506" s="39">
        <f t="shared" si="94"/>
        <v>21.590098350211182</v>
      </c>
      <c r="O506" s="25" t="s">
        <v>21</v>
      </c>
      <c r="P506" s="27">
        <f t="shared" si="95"/>
        <v>750.4517116751482</v>
      </c>
      <c r="Q506" s="25">
        <f t="shared" si="101"/>
        <v>750.76221528719168</v>
      </c>
      <c r="R506" s="38">
        <f t="shared" si="102"/>
        <v>88.352085313558788</v>
      </c>
      <c r="S506" s="52"/>
      <c r="T506" s="92">
        <f t="shared" si="103"/>
        <v>4.3955328768612034</v>
      </c>
      <c r="U506" s="58">
        <f t="shared" si="96"/>
        <v>7456.8458490621661</v>
      </c>
      <c r="V506" s="98">
        <f t="shared" si="97"/>
        <v>805.43140626284844</v>
      </c>
      <c r="W506" s="25"/>
      <c r="X506" s="8"/>
      <c r="Y506" s="8"/>
      <c r="Z506" s="9"/>
    </row>
    <row r="507" spans="6:26">
      <c r="F507" s="33">
        <f t="shared" si="98"/>
        <v>1502</v>
      </c>
      <c r="G507" s="36">
        <f t="shared" si="104"/>
        <v>1502000</v>
      </c>
      <c r="H507" s="32"/>
      <c r="I507" s="87">
        <f t="shared" si="99"/>
        <v>33665.990915000111</v>
      </c>
      <c r="J507" s="39">
        <f t="shared" si="100"/>
        <v>922.22218248076274</v>
      </c>
      <c r="K507" s="27">
        <f t="shared" si="92"/>
        <v>1.5803890481538736</v>
      </c>
      <c r="L507" s="27" t="s">
        <v>21</v>
      </c>
      <c r="M507" s="38">
        <f t="shared" si="93"/>
        <v>-36.436745928929007</v>
      </c>
      <c r="N507" s="39">
        <f t="shared" si="94"/>
        <v>21.580389048153872</v>
      </c>
      <c r="O507" s="25" t="s">
        <v>21</v>
      </c>
      <c r="P507" s="27">
        <f t="shared" si="95"/>
        <v>753.98750775595522</v>
      </c>
      <c r="Q507" s="25">
        <f t="shared" si="101"/>
        <v>754.29627802575442</v>
      </c>
      <c r="R507" s="38">
        <f t="shared" si="102"/>
        <v>88.360546125513977</v>
      </c>
      <c r="S507" s="52"/>
      <c r="T507" s="92">
        <f t="shared" si="103"/>
        <v>4.3749387291651542</v>
      </c>
      <c r="U507" s="58">
        <f t="shared" si="96"/>
        <v>7431.8045788508298</v>
      </c>
      <c r="V507" s="98">
        <f t="shared" si="97"/>
        <v>802.72663994620791</v>
      </c>
      <c r="W507" s="25"/>
      <c r="X507" s="8"/>
      <c r="Y507" s="8"/>
      <c r="Z507" s="9"/>
    </row>
    <row r="508" spans="6:26">
      <c r="F508" s="33">
        <f t="shared" si="98"/>
        <v>1504</v>
      </c>
      <c r="G508" s="36">
        <f t="shared" si="104"/>
        <v>1504000</v>
      </c>
      <c r="H508" s="32"/>
      <c r="I508" s="87">
        <f t="shared" si="99"/>
        <v>33755.707040229048</v>
      </c>
      <c r="J508" s="39">
        <f t="shared" si="100"/>
        <v>926.27018962774332</v>
      </c>
      <c r="K508" s="27">
        <f t="shared" si="92"/>
        <v>1.5708064818605501</v>
      </c>
      <c r="L508" s="27" t="s">
        <v>21</v>
      </c>
      <c r="M508" s="38">
        <f t="shared" si="93"/>
        <v>-36.374780445536501</v>
      </c>
      <c r="N508" s="39">
        <f t="shared" si="94"/>
        <v>21.570806481860551</v>
      </c>
      <c r="O508" s="25" t="s">
        <v>21</v>
      </c>
      <c r="P508" s="27">
        <f t="shared" si="95"/>
        <v>757.51926267062959</v>
      </c>
      <c r="Q508" s="25">
        <f t="shared" si="101"/>
        <v>757.82632113785291</v>
      </c>
      <c r="R508" s="38">
        <f t="shared" si="102"/>
        <v>88.368909750391424</v>
      </c>
      <c r="S508" s="52"/>
      <c r="T508" s="92">
        <f t="shared" si="103"/>
        <v>4.3545597559149849</v>
      </c>
      <c r="U508" s="58">
        <f t="shared" si="96"/>
        <v>7407.0361511840229</v>
      </c>
      <c r="V508" s="98">
        <f t="shared" si="97"/>
        <v>800.05134399261044</v>
      </c>
      <c r="W508" s="25"/>
      <c r="X508" s="8"/>
      <c r="Y508" s="8"/>
      <c r="Z508" s="9"/>
    </row>
    <row r="509" spans="6:26">
      <c r="F509" s="33">
        <f t="shared" si="98"/>
        <v>1506</v>
      </c>
      <c r="G509" s="36">
        <f t="shared" si="104"/>
        <v>1506000</v>
      </c>
      <c r="H509" s="32"/>
      <c r="I509" s="87">
        <f t="shared" si="99"/>
        <v>33845.542548192818</v>
      </c>
      <c r="J509" s="39">
        <f t="shared" si="100"/>
        <v>930.31445422673482</v>
      </c>
      <c r="K509" s="27">
        <f t="shared" si="92"/>
        <v>1.561348342215884</v>
      </c>
      <c r="L509" s="27" t="s">
        <v>21</v>
      </c>
      <c r="M509" s="38">
        <f t="shared" si="93"/>
        <v>-36.313623271159685</v>
      </c>
      <c r="N509" s="39">
        <f t="shared" si="94"/>
        <v>21.561348342215883</v>
      </c>
      <c r="O509" s="25" t="s">
        <v>21</v>
      </c>
      <c r="P509" s="27">
        <f t="shared" si="95"/>
        <v>761.0470011946926</v>
      </c>
      <c r="Q509" s="25">
        <f t="shared" si="101"/>
        <v>761.35236899202516</v>
      </c>
      <c r="R509" s="38">
        <f t="shared" si="102"/>
        <v>88.377177899185284</v>
      </c>
      <c r="S509" s="52"/>
      <c r="T509" s="92">
        <f t="shared" si="103"/>
        <v>4.3343925026055397</v>
      </c>
      <c r="U509" s="58">
        <f t="shared" si="96"/>
        <v>7382.5361423294853</v>
      </c>
      <c r="V509" s="98">
        <f t="shared" si="97"/>
        <v>797.40504058436102</v>
      </c>
      <c r="W509" s="25"/>
      <c r="X509" s="8"/>
      <c r="Y509" s="8"/>
      <c r="Z509" s="9"/>
    </row>
    <row r="510" spans="6:26">
      <c r="F510" s="33">
        <f t="shared" si="98"/>
        <v>1508</v>
      </c>
      <c r="G510" s="36">
        <f t="shared" si="104"/>
        <v>1508000</v>
      </c>
      <c r="H510" s="32"/>
      <c r="I510" s="87">
        <f t="shared" si="99"/>
        <v>33935.497438891427</v>
      </c>
      <c r="J510" s="39">
        <f t="shared" si="100"/>
        <v>934.35499116851133</v>
      </c>
      <c r="K510" s="27">
        <f t="shared" si="92"/>
        <v>1.5520123737252309</v>
      </c>
      <c r="L510" s="27" t="s">
        <v>21</v>
      </c>
      <c r="M510" s="38">
        <f t="shared" si="93"/>
        <v>-36.253262693636465</v>
      </c>
      <c r="N510" s="39">
        <f t="shared" si="94"/>
        <v>21.55201237372523</v>
      </c>
      <c r="O510" s="25" t="s">
        <v>21</v>
      </c>
      <c r="P510" s="27">
        <f t="shared" si="95"/>
        <v>764.57074780455685</v>
      </c>
      <c r="Q510" s="25">
        <f t="shared" si="101"/>
        <v>764.87444566789941</v>
      </c>
      <c r="R510" s="38">
        <f t="shared" si="102"/>
        <v>88.385352242613635</v>
      </c>
      <c r="S510" s="52"/>
      <c r="T510" s="92">
        <f t="shared" si="103"/>
        <v>4.3144335893172538</v>
      </c>
      <c r="U510" s="58">
        <f t="shared" si="96"/>
        <v>7358.3002245056377</v>
      </c>
      <c r="V510" s="98">
        <f t="shared" si="97"/>
        <v>794.78726226762319</v>
      </c>
      <c r="W510" s="25"/>
      <c r="X510" s="8"/>
      <c r="Y510" s="8"/>
      <c r="Z510" s="9"/>
    </row>
    <row r="511" spans="6:26">
      <c r="F511" s="33">
        <f t="shared" si="98"/>
        <v>1510</v>
      </c>
      <c r="G511" s="36">
        <f t="shared" si="104"/>
        <v>1510000</v>
      </c>
      <c r="H511" s="32"/>
      <c r="I511" s="87">
        <f t="shared" si="99"/>
        <v>34025.571712324869</v>
      </c>
      <c r="J511" s="39">
        <f t="shared" si="100"/>
        <v>938.39181526495577</v>
      </c>
      <c r="K511" s="27">
        <f t="shared" si="92"/>
        <v>1.5427963730081993</v>
      </c>
      <c r="L511" s="27" t="s">
        <v>21</v>
      </c>
      <c r="M511" s="38">
        <f t="shared" si="93"/>
        <v>-36.193687226283849</v>
      </c>
      <c r="N511" s="39">
        <f t="shared" si="94"/>
        <v>21.542796373008198</v>
      </c>
      <c r="O511" s="25" t="s">
        <v>21</v>
      </c>
      <c r="P511" s="27">
        <f t="shared" si="95"/>
        <v>768.09052668353081</v>
      </c>
      <c r="Q511" s="25">
        <f t="shared" si="101"/>
        <v>768.3925749618827</v>
      </c>
      <c r="R511" s="38">
        <f t="shared" si="102"/>
        <v>88.393434412298816</v>
      </c>
      <c r="S511" s="52"/>
      <c r="T511" s="92">
        <f t="shared" si="103"/>
        <v>4.2946797086940895</v>
      </c>
      <c r="U511" s="58">
        <f t="shared" si="96"/>
        <v>7334.32416327191</v>
      </c>
      <c r="V511" s="98">
        <f t="shared" si="97"/>
        <v>792.19755167054075</v>
      </c>
      <c r="W511" s="25"/>
      <c r="X511" s="8"/>
      <c r="Y511" s="8"/>
      <c r="Z511" s="9"/>
    </row>
    <row r="512" spans="6:26">
      <c r="F512" s="33">
        <f t="shared" si="98"/>
        <v>1512</v>
      </c>
      <c r="G512" s="36">
        <f t="shared" si="104"/>
        <v>1512000</v>
      </c>
      <c r="H512" s="32"/>
      <c r="I512" s="87">
        <f t="shared" si="99"/>
        <v>34115.76536849315</v>
      </c>
      <c r="J512" s="39">
        <f t="shared" si="100"/>
        <v>942.42494124958216</v>
      </c>
      <c r="K512" s="27">
        <f t="shared" si="92"/>
        <v>1.5336981873417395</v>
      </c>
      <c r="L512" s="27" t="s">
        <v>21</v>
      </c>
      <c r="M512" s="38">
        <f t="shared" si="93"/>
        <v>-36.134885602503232</v>
      </c>
      <c r="N512" s="39">
        <f t="shared" si="94"/>
        <v>21.533698187341738</v>
      </c>
      <c r="O512" s="25" t="s">
        <v>21</v>
      </c>
      <c r="P512" s="27">
        <f t="shared" si="95"/>
        <v>771.6063617276601</v>
      </c>
      <c r="Q512" s="25">
        <f t="shared" si="101"/>
        <v>771.90678039269744</v>
      </c>
      <c r="R512" s="38">
        <f t="shared" si="102"/>
        <v>88.401426001909257</v>
      </c>
      <c r="S512" s="52"/>
      <c r="T512" s="92">
        <f t="shared" si="103"/>
        <v>4.2751276239874043</v>
      </c>
      <c r="U512" s="58">
        <f t="shared" si="96"/>
        <v>7310.6038150043605</v>
      </c>
      <c r="V512" s="98">
        <f t="shared" si="97"/>
        <v>789.63546123057563</v>
      </c>
      <c r="W512" s="25"/>
      <c r="X512" s="8"/>
      <c r="Y512" s="8"/>
      <c r="Z512" s="9"/>
    </row>
    <row r="513" spans="6:26">
      <c r="F513" s="33">
        <f t="shared" si="98"/>
        <v>1514</v>
      </c>
      <c r="G513" s="36">
        <f t="shared" si="104"/>
        <v>1514000</v>
      </c>
      <c r="H513" s="32"/>
      <c r="I513" s="87">
        <f t="shared" si="99"/>
        <v>34206.078407396257</v>
      </c>
      <c r="J513" s="39">
        <f t="shared" si="100"/>
        <v>946.45438377805067</v>
      </c>
      <c r="K513" s="27">
        <f t="shared" si="92"/>
        <v>1.5247157132508924</v>
      </c>
      <c r="L513" s="27" t="s">
        <v>21</v>
      </c>
      <c r="M513" s="38">
        <f t="shared" si="93"/>
        <v>-36.076846770539611</v>
      </c>
      <c r="N513" s="39">
        <f t="shared" si="94"/>
        <v>21.524715713250892</v>
      </c>
      <c r="O513" s="25" t="s">
        <v>21</v>
      </c>
      <c r="P513" s="27">
        <f t="shared" si="95"/>
        <v>775.11827655141303</v>
      </c>
      <c r="Q513" s="25">
        <f t="shared" si="101"/>
        <v>775.41708520677378</v>
      </c>
      <c r="R513" s="38">
        <f t="shared" si="102"/>
        <v>88.40932856825853</v>
      </c>
      <c r="S513" s="52"/>
      <c r="T513" s="92">
        <f t="shared" si="103"/>
        <v>4.2557741671632341</v>
      </c>
      <c r="U513" s="58">
        <f t="shared" si="96"/>
        <v>7287.1351244533498</v>
      </c>
      <c r="V513" s="98">
        <f t="shared" si="97"/>
        <v>787.10055293070434</v>
      </c>
      <c r="W513" s="25"/>
      <c r="X513" s="8"/>
      <c r="Y513" s="8"/>
      <c r="Z513" s="9"/>
    </row>
    <row r="514" spans="6:26">
      <c r="F514" s="33">
        <f t="shared" si="98"/>
        <v>1516</v>
      </c>
      <c r="G514" s="36">
        <f t="shared" si="104"/>
        <v>1516000</v>
      </c>
      <c r="H514" s="32"/>
      <c r="I514" s="87">
        <f t="shared" si="99"/>
        <v>34296.510829034218</v>
      </c>
      <c r="J514" s="39">
        <f t="shared" si="100"/>
        <v>950.48015742868438</v>
      </c>
      <c r="K514" s="27">
        <f t="shared" si="92"/>
        <v>1.5158468951453987</v>
      </c>
      <c r="L514" s="27" t="s">
        <v>21</v>
      </c>
      <c r="M514" s="38">
        <f t="shared" si="93"/>
        <v>-36.01955988838953</v>
      </c>
      <c r="N514" s="39">
        <f t="shared" si="94"/>
        <v>21.515846895145398</v>
      </c>
      <c r="O514" s="25" t="s">
        <v>21</v>
      </c>
      <c r="P514" s="27">
        <f t="shared" si="95"/>
        <v>778.62629449321184</v>
      </c>
      <c r="Q514" s="25">
        <f t="shared" si="101"/>
        <v>778.92351238349795</v>
      </c>
      <c r="R514" s="38">
        <f t="shared" si="102"/>
        <v>88.417143632368024</v>
      </c>
      <c r="S514" s="52"/>
      <c r="T514" s="92">
        <f t="shared" si="103"/>
        <v>4.2366162370706126</v>
      </c>
      <c r="U514" s="58">
        <f t="shared" si="96"/>
        <v>7263.9141223801571</v>
      </c>
      <c r="V514" s="98">
        <f t="shared" si="97"/>
        <v>784.59239804414517</v>
      </c>
      <c r="W514" s="25"/>
      <c r="X514" s="8"/>
      <c r="Y514" s="8"/>
      <c r="Z514" s="9"/>
    </row>
    <row r="515" spans="6:26">
      <c r="F515" s="33">
        <f t="shared" si="98"/>
        <v>1518</v>
      </c>
      <c r="G515" s="36">
        <f t="shared" si="104"/>
        <v>1518000</v>
      </c>
      <c r="H515" s="32"/>
      <c r="I515" s="87">
        <f t="shared" si="99"/>
        <v>34387.062633406997</v>
      </c>
      <c r="J515" s="39">
        <f t="shared" si="100"/>
        <v>954.50227670297659</v>
      </c>
      <c r="K515" s="27">
        <f t="shared" si="92"/>
        <v>1.5070897240004832</v>
      </c>
      <c r="L515" s="27" t="s">
        <v>21</v>
      </c>
      <c r="M515" s="38">
        <f t="shared" si="93"/>
        <v>-35.963014318853041</v>
      </c>
      <c r="N515" s="39">
        <f t="shared" si="94"/>
        <v>21.507089724000483</v>
      </c>
      <c r="O515" s="25" t="s">
        <v>21</v>
      </c>
      <c r="P515" s="27">
        <f t="shared" si="95"/>
        <v>782.1304386208185</v>
      </c>
      <c r="Q515" s="25">
        <f t="shared" si="101"/>
        <v>782.42608464032571</v>
      </c>
      <c r="R515" s="38">
        <f t="shared" si="102"/>
        <v>88.424872680492427</v>
      </c>
      <c r="S515" s="52"/>
      <c r="T515" s="92">
        <f t="shared" si="103"/>
        <v>4.2176507976686137</v>
      </c>
      <c r="U515" s="58">
        <f t="shared" si="96"/>
        <v>7240.9369232695699</v>
      </c>
      <c r="V515" s="98">
        <f t="shared" si="97"/>
        <v>782.11057688728829</v>
      </c>
      <c r="W515" s="25"/>
      <c r="X515" s="8"/>
      <c r="Y515" s="8"/>
      <c r="Z515" s="9"/>
    </row>
    <row r="516" spans="6:26">
      <c r="F516" s="33">
        <f t="shared" si="98"/>
        <v>1520</v>
      </c>
      <c r="G516" s="36">
        <f t="shared" si="104"/>
        <v>1520000</v>
      </c>
      <c r="H516" s="32"/>
      <c r="I516" s="87">
        <f t="shared" si="99"/>
        <v>34477.733820514622</v>
      </c>
      <c r="J516" s="39">
        <f t="shared" si="100"/>
        <v>958.52075602609671</v>
      </c>
      <c r="K516" s="27">
        <f t="shared" si="92"/>
        <v>1.4984422360801721</v>
      </c>
      <c r="L516" s="27" t="s">
        <v>21</v>
      </c>
      <c r="M516" s="38">
        <f t="shared" si="93"/>
        <v>-35.907199624725031</v>
      </c>
      <c r="N516" s="39">
        <f t="shared" si="94"/>
        <v>21.498442236080173</v>
      </c>
      <c r="O516" s="25" t="s">
        <v>21</v>
      </c>
      <c r="P516" s="27">
        <f t="shared" si="95"/>
        <v>785.63073173657597</v>
      </c>
      <c r="Q516" s="25">
        <f t="shared" si="101"/>
        <v>785.92482443776134</v>
      </c>
      <c r="R516" s="38">
        <f t="shared" si="102"/>
        <v>88.432517165109303</v>
      </c>
      <c r="S516" s="52"/>
      <c r="T516" s="92">
        <f t="shared" si="103"/>
        <v>4.1988748763099188</v>
      </c>
      <c r="U516" s="58">
        <f t="shared" si="96"/>
        <v>7218.1997231155747</v>
      </c>
      <c r="V516" s="98">
        <f t="shared" si="97"/>
        <v>779.65467858052432</v>
      </c>
      <c r="W516" s="25"/>
      <c r="X516" s="8"/>
      <c r="Y516" s="8"/>
      <c r="Z516" s="9"/>
    </row>
    <row r="517" spans="6:26">
      <c r="F517" s="33">
        <f t="shared" si="98"/>
        <v>1522</v>
      </c>
      <c r="G517" s="36">
        <f t="shared" si="104"/>
        <v>1522000</v>
      </c>
      <c r="H517" s="32"/>
      <c r="I517" s="87">
        <f t="shared" si="99"/>
        <v>34568.524390357074</v>
      </c>
      <c r="J517" s="39">
        <f t="shared" si="100"/>
        <v>962.53560974739298</v>
      </c>
      <c r="K517" s="27">
        <f t="shared" si="92"/>
        <v>1.4899025117015627</v>
      </c>
      <c r="L517" s="27" t="s">
        <v>21</v>
      </c>
      <c r="M517" s="38">
        <f t="shared" si="93"/>
        <v>-35.852105564120897</v>
      </c>
      <c r="N517" s="39">
        <f t="shared" si="94"/>
        <v>21.489902511701562</v>
      </c>
      <c r="O517" s="25" t="s">
        <v>21</v>
      </c>
      <c r="P517" s="27">
        <f t="shared" si="95"/>
        <v>789.12719638251269</v>
      </c>
      <c r="Q517" s="25">
        <f t="shared" si="101"/>
        <v>789.41975398420777</v>
      </c>
      <c r="R517" s="38">
        <f t="shared" si="102"/>
        <v>88.44007850587883</v>
      </c>
      <c r="S517" s="52"/>
      <c r="T517" s="92">
        <f t="shared" si="103"/>
        <v>4.1802855620788231</v>
      </c>
      <c r="U517" s="58">
        <f t="shared" si="96"/>
        <v>7195.6987972774641</v>
      </c>
      <c r="V517" s="98">
        <f t="shared" si="97"/>
        <v>777.22430081667585</v>
      </c>
      <c r="W517" s="25"/>
      <c r="X517" s="8"/>
      <c r="Y517" s="8"/>
      <c r="Z517" s="9"/>
    </row>
    <row r="518" spans="6:26">
      <c r="F518" s="33">
        <f t="shared" si="98"/>
        <v>1524</v>
      </c>
      <c r="G518" s="36">
        <f t="shared" si="104"/>
        <v>1524000</v>
      </c>
      <c r="H518" s="32"/>
      <c r="I518" s="87">
        <f t="shared" si="99"/>
        <v>34659.434342934364</v>
      </c>
      <c r="J518" s="39">
        <f t="shared" si="100"/>
        <v>966.54685214088795</v>
      </c>
      <c r="K518" s="27">
        <f t="shared" ref="K518:K581" si="105">I518*D$23/(D$23^2+J518^2)</f>
        <v>1.4814686740385725</v>
      </c>
      <c r="L518" s="27" t="s">
        <v>21</v>
      </c>
      <c r="M518" s="38">
        <f t="shared" ref="M518:M581" si="106">-1*I518*J518/(D$23^2+J518^2)</f>
        <v>-35.797722085932939</v>
      </c>
      <c r="N518" s="39">
        <f t="shared" ref="N518:N581" si="107">D$14+K518</f>
        <v>21.481468674038574</v>
      </c>
      <c r="O518" s="25" t="s">
        <v>21</v>
      </c>
      <c r="P518" s="27">
        <f t="shared" ref="P518:P581" si="108">D$4*G518*D$15+M518-1/(D$4*G518*D$16)</f>
        <v>792.61985484531181</v>
      </c>
      <c r="Q518" s="25">
        <f t="shared" si="101"/>
        <v>792.91089524069275</v>
      </c>
      <c r="R518" s="38">
        <f t="shared" si="102"/>
        <v>88.447558090564485</v>
      </c>
      <c r="S518" s="52"/>
      <c r="T518" s="92">
        <f t="shared" si="103"/>
        <v>4.1618800041816373</v>
      </c>
      <c r="U518" s="58">
        <f t="shared" ref="U518:U581" si="109">T518*D$4*G518*D$15</f>
        <v>7173.4304984036971</v>
      </c>
      <c r="V518" s="98">
        <f t="shared" ref="V518:V581" si="110">D$4*G518*D$9*T518</f>
        <v>774.81904963675049</v>
      </c>
      <c r="W518" s="25"/>
      <c r="X518" s="8"/>
      <c r="Y518" s="8"/>
      <c r="Z518" s="9"/>
    </row>
    <row r="519" spans="6:26">
      <c r="F519" s="33">
        <f t="shared" ref="F519:F582" si="111">F518+F$4</f>
        <v>1526</v>
      </c>
      <c r="G519" s="36">
        <f t="shared" si="104"/>
        <v>1526000</v>
      </c>
      <c r="H519" s="32"/>
      <c r="I519" s="87">
        <f t="shared" ref="I519:I582" si="112">(D$4*G519*D$9)^2</f>
        <v>34750.463678246488</v>
      </c>
      <c r="J519" s="39">
        <f t="shared" ref="J519:J582" si="113">D$4*G519*D$24-1/(D$4*G519*D$25)</f>
        <v>970.55449740577319</v>
      </c>
      <c r="K519" s="27">
        <f t="shared" si="105"/>
        <v>1.473138887963692</v>
      </c>
      <c r="L519" s="27" t="s">
        <v>21</v>
      </c>
      <c r="M519" s="38">
        <f t="shared" si="106"/>
        <v>-35.744039325412523</v>
      </c>
      <c r="N519" s="39">
        <f t="shared" si="107"/>
        <v>21.473138887963692</v>
      </c>
      <c r="O519" s="25" t="s">
        <v>21</v>
      </c>
      <c r="P519" s="27">
        <f t="shared" si="108"/>
        <v>796.10872916115375</v>
      </c>
      <c r="Q519" s="25">
        <f t="shared" ref="Q519:Q582" si="114">SQRT(N519^2+P519^2)</f>
        <v>796.39826992547455</v>
      </c>
      <c r="R519" s="38">
        <f t="shared" ref="R519:R582" si="115">DEGREES(ASIN(P519/Q519))</f>
        <v>88.454957275930042</v>
      </c>
      <c r="S519" s="52"/>
      <c r="T519" s="92">
        <f t="shared" ref="T519:T582" si="116">1000*B$17/Q519</f>
        <v>4.1436554103875789</v>
      </c>
      <c r="U519" s="58">
        <f t="shared" si="109"/>
        <v>7151.3912544210489</v>
      </c>
      <c r="V519" s="98">
        <f t="shared" si="110"/>
        <v>772.4385392127424</v>
      </c>
      <c r="W519" s="25"/>
      <c r="X519" s="8"/>
      <c r="Y519" s="8"/>
      <c r="Z519" s="9"/>
    </row>
    <row r="520" spans="6:26">
      <c r="F520" s="33">
        <f t="shared" si="111"/>
        <v>1528</v>
      </c>
      <c r="G520" s="36">
        <f t="shared" ref="G520:G583" si="117">1000*F520</f>
        <v>1528000</v>
      </c>
      <c r="H520" s="32"/>
      <c r="I520" s="87">
        <f t="shared" si="112"/>
        <v>34841.612396293458</v>
      </c>
      <c r="J520" s="39">
        <f t="shared" si="113"/>
        <v>974.55855966690001</v>
      </c>
      <c r="K520" s="27">
        <f t="shared" si="105"/>
        <v>1.4649113589263838</v>
      </c>
      <c r="L520" s="27" t="s">
        <v>21</v>
      </c>
      <c r="M520" s="38">
        <f t="shared" si="106"/>
        <v>-35.691047599874437</v>
      </c>
      <c r="N520" s="39">
        <f t="shared" si="107"/>
        <v>21.464911358926383</v>
      </c>
      <c r="O520" s="25" t="s">
        <v>21</v>
      </c>
      <c r="P520" s="27">
        <f t="shared" si="108"/>
        <v>799.59384112043017</v>
      </c>
      <c r="Q520" s="25">
        <f t="shared" si="114"/>
        <v>799.88189951852917</v>
      </c>
      <c r="R520" s="38">
        <f t="shared" si="115"/>
        <v>88.46227738860118</v>
      </c>
      <c r="S520" s="52"/>
      <c r="T520" s="92">
        <f t="shared" si="116"/>
        <v>4.1256090455182948</v>
      </c>
      <c r="U520" s="58">
        <f t="shared" si="109"/>
        <v>7129.5775665866495</v>
      </c>
      <c r="V520" s="98">
        <f t="shared" si="110"/>
        <v>770.08239163722976</v>
      </c>
      <c r="W520" s="25"/>
      <c r="X520" s="8"/>
      <c r="Y520" s="8"/>
      <c r="Z520" s="9"/>
    </row>
    <row r="521" spans="6:26">
      <c r="F521" s="33">
        <f t="shared" si="111"/>
        <v>1530</v>
      </c>
      <c r="G521" s="36">
        <f t="shared" si="117"/>
        <v>1530000</v>
      </c>
      <c r="H521" s="32"/>
      <c r="I521" s="87">
        <f t="shared" si="112"/>
        <v>34932.880497075254</v>
      </c>
      <c r="J521" s="39">
        <f t="shared" si="113"/>
        <v>978.55905297526306</v>
      </c>
      <c r="K521" s="27">
        <f t="shared" si="105"/>
        <v>1.4567843318667988</v>
      </c>
      <c r="L521" s="27" t="s">
        <v>21</v>
      </c>
      <c r="M521" s="38">
        <f t="shared" si="106"/>
        <v>-35.638737404519397</v>
      </c>
      <c r="N521" s="39">
        <f t="shared" si="107"/>
        <v>21.4567843318668</v>
      </c>
      <c r="O521" s="25" t="s">
        <v>21</v>
      </c>
      <c r="P521" s="27">
        <f t="shared" si="108"/>
        <v>803.07521227233906</v>
      </c>
      <c r="Q521" s="25">
        <f t="shared" si="114"/>
        <v>803.36180526592545</v>
      </c>
      <c r="R521" s="38">
        <f t="shared" si="115"/>
        <v>88.469519725901307</v>
      </c>
      <c r="S521" s="52"/>
      <c r="T521" s="92">
        <f t="shared" si="116"/>
        <v>4.1077382299842444</v>
      </c>
      <c r="U521" s="58">
        <f t="shared" si="109"/>
        <v>7107.9860076005953</v>
      </c>
      <c r="V521" s="98">
        <f t="shared" si="110"/>
        <v>767.75023671951305</v>
      </c>
      <c r="W521" s="25"/>
      <c r="X521" s="8"/>
      <c r="Y521" s="8"/>
      <c r="Z521" s="9"/>
    </row>
    <row r="522" spans="6:26">
      <c r="F522" s="33">
        <f t="shared" si="111"/>
        <v>1532</v>
      </c>
      <c r="G522" s="36">
        <f t="shared" si="117"/>
        <v>1532000</v>
      </c>
      <c r="H522" s="32"/>
      <c r="I522" s="87">
        <f t="shared" si="112"/>
        <v>35024.267980591889</v>
      </c>
      <c r="J522" s="39">
        <f t="shared" si="113"/>
        <v>982.55599130848395</v>
      </c>
      <c r="K522" s="27">
        <f t="shared" si="105"/>
        <v>1.4487560901635319</v>
      </c>
      <c r="L522" s="27" t="s">
        <v>21</v>
      </c>
      <c r="M522" s="38">
        <f t="shared" si="106"/>
        <v>-35.587099408370818</v>
      </c>
      <c r="N522" s="39">
        <f t="shared" si="107"/>
        <v>21.448756090163531</v>
      </c>
      <c r="O522" s="25" t="s">
        <v>21</v>
      </c>
      <c r="P522" s="27">
        <f t="shared" si="108"/>
        <v>806.55286392936023</v>
      </c>
      <c r="Q522" s="25">
        <f t="shared" si="114"/>
        <v>806.83800818408918</v>
      </c>
      <c r="R522" s="38">
        <f t="shared" si="115"/>
        <v>88.476685556658197</v>
      </c>
      <c r="S522" s="52"/>
      <c r="T522" s="92">
        <f t="shared" si="116"/>
        <v>4.0900403383662463</v>
      </c>
      <c r="U522" s="58">
        <f t="shared" si="109"/>
        <v>7086.6132197769648</v>
      </c>
      <c r="V522" s="98">
        <f t="shared" si="110"/>
        <v>765.44171178806255</v>
      </c>
      <c r="W522" s="25"/>
      <c r="X522" s="8"/>
      <c r="Y522" s="8"/>
      <c r="Z522" s="9"/>
    </row>
    <row r="523" spans="6:26">
      <c r="F523" s="33">
        <f t="shared" si="111"/>
        <v>1534</v>
      </c>
      <c r="G523" s="36">
        <f t="shared" si="117"/>
        <v>1534000</v>
      </c>
      <c r="H523" s="32"/>
      <c r="I523" s="87">
        <f t="shared" si="112"/>
        <v>35115.774846843356</v>
      </c>
      <c r="J523" s="39">
        <f t="shared" si="113"/>
        <v>986.54938857128991</v>
      </c>
      <c r="K523" s="27">
        <f t="shared" si="105"/>
        <v>1.4408249546141987</v>
      </c>
      <c r="L523" s="27" t="s">
        <v>21</v>
      </c>
      <c r="M523" s="38">
        <f t="shared" si="106"/>
        <v>-35.536124450322355</v>
      </c>
      <c r="N523" s="39">
        <f t="shared" si="107"/>
        <v>21.4408249546142</v>
      </c>
      <c r="O523" s="25" t="s">
        <v>21</v>
      </c>
      <c r="P523" s="27">
        <f t="shared" si="108"/>
        <v>810.02681717161784</v>
      </c>
      <c r="Q523" s="25">
        <f t="shared" si="114"/>
        <v>810.31052906396076</v>
      </c>
      <c r="R523" s="38">
        <f t="shared" si="115"/>
        <v>88.483776121984818</v>
      </c>
      <c r="S523" s="52"/>
      <c r="T523" s="92">
        <f t="shared" si="116"/>
        <v>4.0725127980405631</v>
      </c>
      <c r="U523" s="58">
        <f t="shared" si="109"/>
        <v>7065.4559132711183</v>
      </c>
      <c r="V523" s="98">
        <f t="shared" si="110"/>
        <v>763.15646149904376</v>
      </c>
      <c r="W523" s="25"/>
      <c r="X523" s="8"/>
      <c r="Y523" s="8"/>
      <c r="Z523" s="9"/>
    </row>
    <row r="524" spans="6:26">
      <c r="F524" s="33">
        <f t="shared" si="111"/>
        <v>1536</v>
      </c>
      <c r="G524" s="36">
        <f t="shared" si="117"/>
        <v>1536000</v>
      </c>
      <c r="H524" s="32"/>
      <c r="I524" s="87">
        <f t="shared" si="112"/>
        <v>35207.401095829664</v>
      </c>
      <c r="J524" s="39">
        <f t="shared" si="113"/>
        <v>990.53925859598712</v>
      </c>
      <c r="K524" s="27">
        <f t="shared" si="105"/>
        <v>1.4329892824476702</v>
      </c>
      <c r="L524" s="27" t="s">
        <v>21</v>
      </c>
      <c r="M524" s="38">
        <f t="shared" si="106"/>
        <v>-35.485803535292767</v>
      </c>
      <c r="N524" s="39">
        <f t="shared" si="107"/>
        <v>21.432989282447672</v>
      </c>
      <c r="O524" s="25" t="s">
        <v>21</v>
      </c>
      <c r="P524" s="27">
        <f t="shared" si="108"/>
        <v>813.49709285113386</v>
      </c>
      <c r="Q524" s="25">
        <f t="shared" si="114"/>
        <v>813.77938847505095</v>
      </c>
      <c r="R524" s="38">
        <f t="shared" si="115"/>
        <v>88.490792636034911</v>
      </c>
      <c r="S524" s="52"/>
      <c r="T524" s="92">
        <f t="shared" si="116"/>
        <v>4.0551530878459605</v>
      </c>
      <c r="U524" s="58">
        <f t="shared" si="109"/>
        <v>7044.5108643612384</v>
      </c>
      <c r="V524" s="98">
        <f t="shared" si="110"/>
        <v>760.89413765070356</v>
      </c>
      <c r="W524" s="25"/>
      <c r="X524" s="8"/>
      <c r="Y524" s="8"/>
      <c r="Z524" s="9"/>
    </row>
    <row r="525" spans="6:26">
      <c r="F525" s="33">
        <f t="shared" si="111"/>
        <v>1538</v>
      </c>
      <c r="G525" s="36">
        <f t="shared" si="117"/>
        <v>1538000</v>
      </c>
      <c r="H525" s="32"/>
      <c r="I525" s="87">
        <f t="shared" si="112"/>
        <v>35299.146727550804</v>
      </c>
      <c r="J525" s="39">
        <f t="shared" si="113"/>
        <v>994.52561514293211</v>
      </c>
      <c r="K525" s="27">
        <f t="shared" si="105"/>
        <v>1.4252474663668311</v>
      </c>
      <c r="L525" s="27" t="s">
        <v>21</v>
      </c>
      <c r="M525" s="38">
        <f t="shared" si="106"/>
        <v>-35.436127830484452</v>
      </c>
      <c r="N525" s="39">
        <f t="shared" si="107"/>
        <v>21.42524746636683</v>
      </c>
      <c r="O525" s="25" t="s">
        <v>21</v>
      </c>
      <c r="P525" s="27">
        <f t="shared" si="108"/>
        <v>816.96371159597072</v>
      </c>
      <c r="Q525" s="25">
        <f t="shared" si="114"/>
        <v>817.24460676939282</v>
      </c>
      <c r="R525" s="38">
        <f t="shared" si="115"/>
        <v>88.497736286734479</v>
      </c>
      <c r="S525" s="52"/>
      <c r="T525" s="92">
        <f t="shared" si="116"/>
        <v>4.0379587367912508</v>
      </c>
      <c r="U525" s="58">
        <f t="shared" si="109"/>
        <v>7023.7749137822102</v>
      </c>
      <c r="V525" s="98">
        <f t="shared" si="110"/>
        <v>758.65439900340903</v>
      </c>
      <c r="W525" s="25"/>
      <c r="X525" s="8"/>
      <c r="Y525" s="8"/>
      <c r="Z525" s="9"/>
    </row>
    <row r="526" spans="6:26">
      <c r="F526" s="33">
        <f t="shared" si="111"/>
        <v>1540</v>
      </c>
      <c r="G526" s="36">
        <f t="shared" si="117"/>
        <v>1540000</v>
      </c>
      <c r="H526" s="32"/>
      <c r="I526" s="87">
        <f t="shared" si="112"/>
        <v>35391.011742006784</v>
      </c>
      <c r="J526" s="39">
        <f t="shared" si="113"/>
        <v>998.50847190099944</v>
      </c>
      <c r="K526" s="27">
        <f t="shared" si="105"/>
        <v>1.4175979336207911</v>
      </c>
      <c r="L526" s="27" t="s">
        <v>21</v>
      </c>
      <c r="M526" s="38">
        <f t="shared" si="106"/>
        <v>-35.387088661742766</v>
      </c>
      <c r="N526" s="39">
        <f t="shared" si="107"/>
        <v>21.41759793362079</v>
      </c>
      <c r="O526" s="25" t="s">
        <v>21</v>
      </c>
      <c r="P526" s="27">
        <f t="shared" si="108"/>
        <v>820.42669381427527</v>
      </c>
      <c r="Q526" s="25">
        <f t="shared" si="114"/>
        <v>820.70620408540151</v>
      </c>
      <c r="R526" s="38">
        <f t="shared" si="115"/>
        <v>88.504608236486447</v>
      </c>
      <c r="S526" s="52"/>
      <c r="T526" s="92">
        <f t="shared" si="116"/>
        <v>4.0209273228018718</v>
      </c>
      <c r="U526" s="58">
        <f t="shared" si="109"/>
        <v>7003.2449651099651</v>
      </c>
      <c r="V526" s="98">
        <f t="shared" si="110"/>
        <v>756.43691110513487</v>
      </c>
      <c r="W526" s="25"/>
      <c r="X526" s="8"/>
      <c r="Y526" s="8"/>
      <c r="Z526" s="9"/>
    </row>
    <row r="527" spans="6:26">
      <c r="F527" s="33">
        <f t="shared" si="111"/>
        <v>1542</v>
      </c>
      <c r="G527" s="36">
        <f t="shared" si="117"/>
        <v>1542000</v>
      </c>
      <c r="H527" s="32"/>
      <c r="I527" s="87">
        <f t="shared" si="112"/>
        <v>35482.996139197588</v>
      </c>
      <c r="J527" s="39">
        <f t="shared" si="113"/>
        <v>1002.4878424880446</v>
      </c>
      <c r="K527" s="27">
        <f t="shared" si="105"/>
        <v>1.4100391451055063</v>
      </c>
      <c r="L527" s="27" t="s">
        <v>21</v>
      </c>
      <c r="M527" s="38">
        <f t="shared" si="106"/>
        <v>-35.338677510012651</v>
      </c>
      <c r="N527" s="39">
        <f t="shared" si="107"/>
        <v>21.410039145105507</v>
      </c>
      <c r="O527" s="25" t="s">
        <v>21</v>
      </c>
      <c r="P527" s="27">
        <f t="shared" si="108"/>
        <v>823.88605969821674</v>
      </c>
      <c r="Q527" s="25">
        <f t="shared" si="114"/>
        <v>824.16420035163412</v>
      </c>
      <c r="R527" s="38">
        <f t="shared" si="115"/>
        <v>88.511409622856092</v>
      </c>
      <c r="S527" s="52"/>
      <c r="T527" s="92">
        <f t="shared" si="116"/>
        <v>4.0040564715041462</v>
      </c>
      <c r="U527" s="58">
        <f t="shared" si="109"/>
        <v>6982.9179831944857</v>
      </c>
      <c r="V527" s="98">
        <f t="shared" si="110"/>
        <v>754.24134612221064</v>
      </c>
      <c r="W527" s="25"/>
      <c r="X527" s="8"/>
      <c r="Y527" s="8"/>
      <c r="Z527" s="9"/>
    </row>
    <row r="528" spans="6:26">
      <c r="F528" s="33">
        <f t="shared" si="111"/>
        <v>1544</v>
      </c>
      <c r="G528" s="36">
        <f t="shared" si="117"/>
        <v>1544000</v>
      </c>
      <c r="H528" s="32"/>
      <c r="I528" s="87">
        <f t="shared" si="112"/>
        <v>35575.099919123233</v>
      </c>
      <c r="J528" s="39">
        <f t="shared" si="113"/>
        <v>1006.4637404513642</v>
      </c>
      <c r="K528" s="27">
        <f t="shared" si="105"/>
        <v>1.4025695944918251</v>
      </c>
      <c r="L528" s="27" t="s">
        <v>21</v>
      </c>
      <c r="M528" s="38">
        <f t="shared" si="106"/>
        <v>-35.290886007889881</v>
      </c>
      <c r="N528" s="39">
        <f t="shared" si="107"/>
        <v>21.402569594491826</v>
      </c>
      <c r="O528" s="25" t="s">
        <v>21</v>
      </c>
      <c r="P528" s="27">
        <f t="shared" si="108"/>
        <v>827.34182922783145</v>
      </c>
      <c r="Q528" s="25">
        <f t="shared" si="114"/>
        <v>827.61861529046166</v>
      </c>
      <c r="R528" s="38">
        <f t="shared" si="115"/>
        <v>88.518141559235261</v>
      </c>
      <c r="S528" s="52"/>
      <c r="T528" s="92">
        <f t="shared" si="116"/>
        <v>3.9873438550458769</v>
      </c>
      <c r="U528" s="58">
        <f t="shared" si="109"/>
        <v>6962.790992639807</v>
      </c>
      <c r="V528" s="98">
        <f t="shared" si="110"/>
        <v>752.06738267514118</v>
      </c>
      <c r="W528" s="25"/>
      <c r="X528" s="8"/>
      <c r="Y528" s="8"/>
      <c r="Z528" s="9"/>
    </row>
    <row r="529" spans="6:26">
      <c r="F529" s="33">
        <f t="shared" si="111"/>
        <v>1546</v>
      </c>
      <c r="G529" s="36">
        <f t="shared" si="117"/>
        <v>1546000</v>
      </c>
      <c r="H529" s="32"/>
      <c r="I529" s="87">
        <f t="shared" si="112"/>
        <v>35667.323081783717</v>
      </c>
      <c r="J529" s="39">
        <f t="shared" si="113"/>
        <v>1010.4361792681525</v>
      </c>
      <c r="K529" s="27">
        <f t="shared" si="105"/>
        <v>1.3951878073799866</v>
      </c>
      <c r="L529" s="27" t="s">
        <v>21</v>
      </c>
      <c r="M529" s="38">
        <f t="shared" si="106"/>
        <v>-35.243705936263616</v>
      </c>
      <c r="N529" s="39">
        <f t="shared" si="107"/>
        <v>21.395187807379987</v>
      </c>
      <c r="O529" s="25" t="s">
        <v>21</v>
      </c>
      <c r="P529" s="27">
        <f t="shared" si="108"/>
        <v>830.79402217477138</v>
      </c>
      <c r="Q529" s="25">
        <f t="shared" si="114"/>
        <v>831.06946842165223</v>
      </c>
      <c r="R529" s="38">
        <f t="shared" si="115"/>
        <v>88.52480513547961</v>
      </c>
      <c r="S529" s="52"/>
      <c r="T529" s="92">
        <f t="shared" si="116"/>
        <v>3.9707871909520187</v>
      </c>
      <c r="U529" s="58">
        <f t="shared" si="109"/>
        <v>6942.8610763293173</v>
      </c>
      <c r="V529" s="98">
        <f t="shared" si="110"/>
        <v>749.91470567932026</v>
      </c>
      <c r="W529" s="25"/>
      <c r="X529" s="8"/>
      <c r="Y529" s="8"/>
      <c r="Z529" s="9"/>
    </row>
    <row r="530" spans="6:26">
      <c r="F530" s="33">
        <f t="shared" si="111"/>
        <v>1548</v>
      </c>
      <c r="G530" s="36">
        <f t="shared" si="117"/>
        <v>1548000</v>
      </c>
      <c r="H530" s="32"/>
      <c r="I530" s="87">
        <f t="shared" si="112"/>
        <v>35759.665627179034</v>
      </c>
      <c r="J530" s="39">
        <f t="shared" si="113"/>
        <v>1014.4051723459545</v>
      </c>
      <c r="K530" s="27">
        <f t="shared" si="105"/>
        <v>1.387892340479673</v>
      </c>
      <c r="L530" s="27" t="s">
        <v>21</v>
      </c>
      <c r="M530" s="38">
        <f t="shared" si="106"/>
        <v>-35.197129221047817</v>
      </c>
      <c r="N530" s="39">
        <f t="shared" si="107"/>
        <v>21.387892340479674</v>
      </c>
      <c r="O530" s="25" t="s">
        <v>21</v>
      </c>
      <c r="P530" s="27">
        <f t="shared" si="108"/>
        <v>834.24265810596069</v>
      </c>
      <c r="Q530" s="25">
        <f t="shared" si="114"/>
        <v>834.51677906586553</v>
      </c>
      <c r="R530" s="38">
        <f t="shared" si="115"/>
        <v>88.531401418533719</v>
      </c>
      <c r="S530" s="52"/>
      <c r="T530" s="92">
        <f t="shared" si="116"/>
        <v>3.9543842410142149</v>
      </c>
      <c r="U530" s="58">
        <f t="shared" si="109"/>
        <v>6923.1253739948115</v>
      </c>
      <c r="V530" s="98">
        <f t="shared" si="110"/>
        <v>747.78300619047195</v>
      </c>
      <c r="W530" s="25"/>
      <c r="X530" s="8"/>
      <c r="Y530" s="8"/>
      <c r="Z530" s="9"/>
    </row>
    <row r="531" spans="6:26">
      <c r="F531" s="33">
        <f t="shared" si="111"/>
        <v>1550</v>
      </c>
      <c r="G531" s="36">
        <f t="shared" si="117"/>
        <v>1550000</v>
      </c>
      <c r="H531" s="32"/>
      <c r="I531" s="87">
        <f t="shared" si="112"/>
        <v>35852.127555309191</v>
      </c>
      <c r="J531" s="39">
        <f t="shared" si="113"/>
        <v>1018.3707330231143</v>
      </c>
      <c r="K531" s="27">
        <f t="shared" si="105"/>
        <v>1.3806817808147187</v>
      </c>
      <c r="L531" s="27" t="s">
        <v>21</v>
      </c>
      <c r="M531" s="38">
        <f t="shared" si="106"/>
        <v>-35.151147929998594</v>
      </c>
      <c r="N531" s="39">
        <f t="shared" si="107"/>
        <v>21.380681780814719</v>
      </c>
      <c r="O531" s="25" t="s">
        <v>21</v>
      </c>
      <c r="P531" s="27">
        <f t="shared" si="108"/>
        <v>837.68775638716284</v>
      </c>
      <c r="Q531" s="25">
        <f t="shared" si="114"/>
        <v>837.96056634806575</v>
      </c>
      <c r="R531" s="38">
        <f t="shared" si="115"/>
        <v>88.537931453028492</v>
      </c>
      <c r="S531" s="52"/>
      <c r="T531" s="92">
        <f t="shared" si="116"/>
        <v>3.9381328102130175</v>
      </c>
      <c r="U531" s="58">
        <f t="shared" si="109"/>
        <v>6903.5810808277884</v>
      </c>
      <c r="V531" s="98">
        <f t="shared" si="110"/>
        <v>745.67198125465291</v>
      </c>
      <c r="W531" s="25"/>
      <c r="X531" s="8"/>
      <c r="Y531" s="8"/>
      <c r="Z531" s="9"/>
    </row>
    <row r="532" spans="6:26">
      <c r="F532" s="33">
        <f t="shared" si="111"/>
        <v>1552</v>
      </c>
      <c r="G532" s="36">
        <f t="shared" si="117"/>
        <v>1552000</v>
      </c>
      <c r="H532" s="32"/>
      <c r="I532" s="87">
        <f t="shared" si="112"/>
        <v>35944.70886617418</v>
      </c>
      <c r="J532" s="39">
        <f t="shared" si="113"/>
        <v>1022.3328745692224</v>
      </c>
      <c r="K532" s="27">
        <f t="shared" si="105"/>
        <v>1.3735547449516294</v>
      </c>
      <c r="L532" s="27" t="s">
        <v>21</v>
      </c>
      <c r="M532" s="38">
        <f t="shared" si="106"/>
        <v>-35.105754269614863</v>
      </c>
      <c r="N532" s="39">
        <f t="shared" si="107"/>
        <v>21.37355474495163</v>
      </c>
      <c r="O532" s="25" t="s">
        <v>21</v>
      </c>
      <c r="P532" s="27">
        <f t="shared" si="108"/>
        <v>841.12933618646377</v>
      </c>
      <c r="Q532" s="25">
        <f t="shared" si="114"/>
        <v>841.40084920085303</v>
      </c>
      <c r="R532" s="38">
        <f t="shared" si="115"/>
        <v>88.544396261867448</v>
      </c>
      <c r="S532" s="52"/>
      <c r="T532" s="92">
        <f t="shared" si="116"/>
        <v>3.9220307456716723</v>
      </c>
      <c r="U532" s="58">
        <f t="shared" si="109"/>
        <v>6884.2254461315097</v>
      </c>
      <c r="V532" s="98">
        <f t="shared" si="110"/>
        <v>743.58133376265823</v>
      </c>
      <c r="W532" s="25"/>
      <c r="X532" s="8"/>
      <c r="Y532" s="8"/>
      <c r="Z532" s="9"/>
    </row>
    <row r="533" spans="6:26">
      <c r="F533" s="33">
        <f t="shared" si="111"/>
        <v>1554</v>
      </c>
      <c r="G533" s="36">
        <f t="shared" si="117"/>
        <v>1554000</v>
      </c>
      <c r="H533" s="32"/>
      <c r="I533" s="87">
        <f t="shared" si="112"/>
        <v>36037.409559774009</v>
      </c>
      <c r="J533" s="39">
        <f t="shared" si="113"/>
        <v>1026.2916101855569</v>
      </c>
      <c r="K533" s="27">
        <f t="shared" si="105"/>
        <v>1.3665098782511051</v>
      </c>
      <c r="L533" s="27" t="s">
        <v>21</v>
      </c>
      <c r="M533" s="38">
        <f t="shared" si="106"/>
        <v>-35.060940582119898</v>
      </c>
      <c r="N533" s="39">
        <f t="shared" si="107"/>
        <v>21.366509878251104</v>
      </c>
      <c r="O533" s="25" t="s">
        <v>21</v>
      </c>
      <c r="P533" s="27">
        <f t="shared" si="108"/>
        <v>844.56741647766773</v>
      </c>
      <c r="Q533" s="25">
        <f t="shared" si="114"/>
        <v>844.83764636771468</v>
      </c>
      <c r="R533" s="38">
        <f t="shared" si="115"/>
        <v>88.550796846787762</v>
      </c>
      <c r="S533" s="52"/>
      <c r="T533" s="92">
        <f t="shared" si="116"/>
        <v>3.9060759356403945</v>
      </c>
      <c r="U533" s="58">
        <f t="shared" si="109"/>
        <v>6865.0557720124625</v>
      </c>
      <c r="V533" s="98">
        <f t="shared" si="110"/>
        <v>741.51077230868282</v>
      </c>
      <c r="W533" s="25"/>
      <c r="X533" s="8"/>
      <c r="Y533" s="8"/>
      <c r="Z533" s="9"/>
    </row>
    <row r="534" spans="6:26">
      <c r="F534" s="33">
        <f t="shared" si="111"/>
        <v>1556</v>
      </c>
      <c r="G534" s="36">
        <f t="shared" si="117"/>
        <v>1556000</v>
      </c>
      <c r="H534" s="32"/>
      <c r="I534" s="87">
        <f t="shared" si="112"/>
        <v>36130.229636108663</v>
      </c>
      <c r="J534" s="39">
        <f t="shared" si="113"/>
        <v>1030.2469530055228</v>
      </c>
      <c r="K534" s="27">
        <f t="shared" si="105"/>
        <v>1.35954585414177</v>
      </c>
      <c r="L534" s="27" t="s">
        <v>21</v>
      </c>
      <c r="M534" s="38">
        <f t="shared" si="106"/>
        <v>-35.016699342521228</v>
      </c>
      <c r="N534" s="39">
        <f t="shared" si="107"/>
        <v>21.359545854141771</v>
      </c>
      <c r="O534" s="25" t="s">
        <v>21</v>
      </c>
      <c r="P534" s="27">
        <f t="shared" si="108"/>
        <v>848.00201604361519</v>
      </c>
      <c r="Q534" s="25">
        <f t="shared" si="114"/>
        <v>848.27097640620184</v>
      </c>
      <c r="R534" s="38">
        <f t="shared" si="115"/>
        <v>88.557134188909259</v>
      </c>
      <c r="S534" s="52"/>
      <c r="T534" s="92">
        <f t="shared" si="116"/>
        <v>3.8902663085100846</v>
      </c>
      <c r="U534" s="58">
        <f t="shared" si="109"/>
        <v>6846.069412109825</v>
      </c>
      <c r="V534" s="98">
        <f t="shared" si="110"/>
        <v>739.46001105308858</v>
      </c>
      <c r="W534" s="25"/>
      <c r="X534" s="8"/>
      <c r="Y534" s="8"/>
      <c r="Z534" s="9"/>
    </row>
    <row r="535" spans="6:26">
      <c r="F535" s="33">
        <f t="shared" si="111"/>
        <v>1558</v>
      </c>
      <c r="G535" s="36">
        <f t="shared" si="117"/>
        <v>1558000</v>
      </c>
      <c r="H535" s="32"/>
      <c r="I535" s="87">
        <f t="shared" si="112"/>
        <v>36223.169095178164</v>
      </c>
      <c r="J535" s="39">
        <f t="shared" si="113"/>
        <v>1034.198916095088</v>
      </c>
      <c r="K535" s="27">
        <f t="shared" si="105"/>
        <v>1.3526613734153656</v>
      </c>
      <c r="L535" s="27" t="s">
        <v>21</v>
      </c>
      <c r="M535" s="38">
        <f t="shared" si="106"/>
        <v>-34.97302315574661</v>
      </c>
      <c r="N535" s="39">
        <f t="shared" si="107"/>
        <v>21.352661373415366</v>
      </c>
      <c r="O535" s="25" t="s">
        <v>21</v>
      </c>
      <c r="P535" s="27">
        <f t="shared" si="108"/>
        <v>851.43315347941939</v>
      </c>
      <c r="Q535" s="25">
        <f t="shared" si="114"/>
        <v>851.70085769103014</v>
      </c>
      <c r="R535" s="38">
        <f t="shared" si="115"/>
        <v>88.563409249263273</v>
      </c>
      <c r="S535" s="52"/>
      <c r="T535" s="92">
        <f t="shared" si="116"/>
        <v>3.8745998318545012</v>
      </c>
      <c r="U535" s="58">
        <f t="shared" si="109"/>
        <v>6827.2637703617083</v>
      </c>
      <c r="V535" s="98">
        <f t="shared" si="110"/>
        <v>737.4287695891436</v>
      </c>
      <c r="W535" s="25"/>
      <c r="X535" s="8"/>
      <c r="Y535" s="8"/>
      <c r="Z535" s="9"/>
    </row>
    <row r="536" spans="6:26">
      <c r="F536" s="33">
        <f t="shared" si="111"/>
        <v>1560</v>
      </c>
      <c r="G536" s="36">
        <f t="shared" si="117"/>
        <v>1560000</v>
      </c>
      <c r="H536" s="32"/>
      <c r="I536" s="87">
        <f t="shared" si="112"/>
        <v>36316.22793698249</v>
      </c>
      <c r="J536" s="39">
        <f t="shared" si="113"/>
        <v>1038.147512453216</v>
      </c>
      <c r="K536" s="27">
        <f t="shared" si="105"/>
        <v>1.3458551635426712</v>
      </c>
      <c r="L536" s="27" t="s">
        <v>21</v>
      </c>
      <c r="M536" s="38">
        <f t="shared" si="106"/>
        <v>-34.929904753853506</v>
      </c>
      <c r="N536" s="39">
        <f t="shared" si="107"/>
        <v>21.345855163542673</v>
      </c>
      <c r="O536" s="25" t="s">
        <v>21</v>
      </c>
      <c r="P536" s="27">
        <f t="shared" si="108"/>
        <v>854.86084719562837</v>
      </c>
      <c r="Q536" s="25">
        <f t="shared" si="114"/>
        <v>855.12730841710959</v>
      </c>
      <c r="R536" s="38">
        <f t="shared" si="115"/>
        <v>88.569622969306934</v>
      </c>
      <c r="S536" s="52"/>
      <c r="T536" s="92">
        <f t="shared" si="116"/>
        <v>3.8590745114999216</v>
      </c>
      <c r="U536" s="58">
        <f t="shared" si="109"/>
        <v>6808.6362998068871</v>
      </c>
      <c r="V536" s="98">
        <f t="shared" si="110"/>
        <v>735.4167728135933</v>
      </c>
      <c r="W536" s="25"/>
      <c r="X536" s="8"/>
      <c r="Y536" s="8"/>
      <c r="Z536" s="9"/>
    </row>
    <row r="537" spans="6:26">
      <c r="F537" s="33">
        <f t="shared" si="111"/>
        <v>1562</v>
      </c>
      <c r="G537" s="36">
        <f t="shared" si="117"/>
        <v>1562000</v>
      </c>
      <c r="H537" s="32"/>
      <c r="I537" s="87">
        <f t="shared" si="112"/>
        <v>36409.406161521663</v>
      </c>
      <c r="J537" s="39">
        <f t="shared" si="113"/>
        <v>1042.0927550122942</v>
      </c>
      <c r="K537" s="27">
        <f t="shared" si="105"/>
        <v>1.3391259780094693</v>
      </c>
      <c r="L537" s="27" t="s">
        <v>21</v>
      </c>
      <c r="M537" s="38">
        <f t="shared" si="106"/>
        <v>-34.88733699331052</v>
      </c>
      <c r="N537" s="39">
        <f t="shared" si="107"/>
        <v>21.33912597800947</v>
      </c>
      <c r="O537" s="25" t="s">
        <v>21</v>
      </c>
      <c r="P537" s="27">
        <f t="shared" si="108"/>
        <v>858.28511542130991</v>
      </c>
      <c r="Q537" s="25">
        <f t="shared" si="114"/>
        <v>858.55034660250226</v>
      </c>
      <c r="R537" s="38">
        <f t="shared" si="115"/>
        <v>88.575776271419542</v>
      </c>
      <c r="S537" s="52"/>
      <c r="T537" s="92">
        <f t="shared" si="116"/>
        <v>3.8436883906213803</v>
      </c>
      <c r="U537" s="58">
        <f t="shared" si="109"/>
        <v>6790.1845014208648</v>
      </c>
      <c r="V537" s="98">
        <f t="shared" si="110"/>
        <v>733.42375080094143</v>
      </c>
      <c r="W537" s="25"/>
      <c r="X537" s="8"/>
      <c r="Y537" s="8"/>
      <c r="Z537" s="9"/>
    </row>
    <row r="538" spans="6:26">
      <c r="F538" s="33">
        <f t="shared" si="111"/>
        <v>1564</v>
      </c>
      <c r="G538" s="36">
        <f t="shared" si="117"/>
        <v>1564000</v>
      </c>
      <c r="H538" s="32"/>
      <c r="I538" s="87">
        <f t="shared" si="112"/>
        <v>36502.703768795662</v>
      </c>
      <c r="J538" s="39">
        <f t="shared" si="113"/>
        <v>1046.0346566385588</v>
      </c>
      <c r="K538" s="27">
        <f t="shared" si="105"/>
        <v>1.3324725956718682</v>
      </c>
      <c r="L538" s="27" t="s">
        <v>21</v>
      </c>
      <c r="M538" s="38">
        <f t="shared" si="106"/>
        <v>-34.845312852347796</v>
      </c>
      <c r="N538" s="39">
        <f t="shared" si="107"/>
        <v>21.332472595671867</v>
      </c>
      <c r="O538" s="25" t="s">
        <v>21</v>
      </c>
      <c r="P538" s="27">
        <f t="shared" si="108"/>
        <v>861.7059762070669</v>
      </c>
      <c r="Q538" s="25">
        <f t="shared" si="114"/>
        <v>861.96999009131366</v>
      </c>
      <c r="R538" s="38">
        <f t="shared" si="115"/>
        <v>88.581870059388351</v>
      </c>
      <c r="S538" s="52"/>
      <c r="T538" s="92">
        <f t="shared" si="116"/>
        <v>3.8284395488645853</v>
      </c>
      <c r="U538" s="58">
        <f t="shared" si="109"/>
        <v>6771.9059229850718</v>
      </c>
      <c r="V538" s="98">
        <f t="shared" si="110"/>
        <v>731.44943868130997</v>
      </c>
      <c r="W538" s="25"/>
      <c r="X538" s="8"/>
      <c r="Y538" s="8"/>
      <c r="Z538" s="9"/>
    </row>
    <row r="539" spans="6:26">
      <c r="F539" s="33">
        <f t="shared" si="111"/>
        <v>1566</v>
      </c>
      <c r="G539" s="36">
        <f t="shared" si="117"/>
        <v>1566000</v>
      </c>
      <c r="H539" s="32"/>
      <c r="I539" s="87">
        <f t="shared" si="112"/>
        <v>36596.120758804507</v>
      </c>
      <c r="J539" s="39">
        <f t="shared" si="113"/>
        <v>1049.9732301325187</v>
      </c>
      <c r="K539" s="27">
        <f t="shared" si="105"/>
        <v>1.3258938201303458</v>
      </c>
      <c r="L539" s="27" t="s">
        <v>21</v>
      </c>
      <c r="M539" s="38">
        <f t="shared" si="106"/>
        <v>-34.803825428375099</v>
      </c>
      <c r="N539" s="39">
        <f t="shared" si="107"/>
        <v>21.325893820130347</v>
      </c>
      <c r="O539" s="25" t="s">
        <v>21</v>
      </c>
      <c r="P539" s="27">
        <f t="shared" si="108"/>
        <v>865.12344742798155</v>
      </c>
      <c r="Q539" s="25">
        <f t="shared" si="114"/>
        <v>865.38625655651776</v>
      </c>
      <c r="R539" s="38">
        <f t="shared" si="115"/>
        <v>88.587905218873473</v>
      </c>
      <c r="S539" s="52"/>
      <c r="T539" s="92">
        <f t="shared" si="116"/>
        <v>3.8133261014926685</v>
      </c>
      <c r="U539" s="58">
        <f t="shared" si="109"/>
        <v>6753.7981579881607</v>
      </c>
      <c r="V539" s="98">
        <f t="shared" si="110"/>
        <v>729.49357652176536</v>
      </c>
      <c r="W539" s="25"/>
      <c r="X539" s="8"/>
      <c r="Y539" s="8"/>
      <c r="Z539" s="9"/>
    </row>
    <row r="540" spans="6:26">
      <c r="F540" s="33">
        <f t="shared" si="111"/>
        <v>1568</v>
      </c>
      <c r="G540" s="36">
        <f t="shared" si="117"/>
        <v>1568000</v>
      </c>
      <c r="H540" s="32"/>
      <c r="I540" s="87">
        <f t="shared" si="112"/>
        <v>36689.657131548178</v>
      </c>
      <c r="J540" s="39">
        <f t="shared" si="113"/>
        <v>1053.9084882293737</v>
      </c>
      <c r="K540" s="27">
        <f t="shared" si="105"/>
        <v>1.3193884791218871</v>
      </c>
      <c r="L540" s="27" t="s">
        <v>21</v>
      </c>
      <c r="M540" s="38">
        <f t="shared" si="106"/>
        <v>-34.762867935465017</v>
      </c>
      <c r="N540" s="39">
        <f t="shared" si="107"/>
        <v>21.319388479121887</v>
      </c>
      <c r="O540" s="25" t="s">
        <v>21</v>
      </c>
      <c r="P540" s="27">
        <f t="shared" si="108"/>
        <v>868.53754678649091</v>
      </c>
      <c r="Q540" s="25">
        <f t="shared" si="114"/>
        <v>868.79916350271628</v>
      </c>
      <c r="R540" s="38">
        <f t="shared" si="115"/>
        <v>88.593882617864608</v>
      </c>
      <c r="S540" s="52"/>
      <c r="T540" s="92">
        <f t="shared" si="116"/>
        <v>3.7983461985569495</v>
      </c>
      <c r="U540" s="58">
        <f t="shared" si="109"/>
        <v>6735.8588445582836</v>
      </c>
      <c r="V540" s="98">
        <f t="shared" si="110"/>
        <v>727.55590921099019</v>
      </c>
      <c r="W540" s="25"/>
      <c r="X540" s="8"/>
      <c r="Y540" s="8"/>
      <c r="Z540" s="9"/>
    </row>
    <row r="541" spans="6:26">
      <c r="F541" s="33">
        <f t="shared" si="111"/>
        <v>1570</v>
      </c>
      <c r="G541" s="36">
        <f t="shared" si="117"/>
        <v>1570000</v>
      </c>
      <c r="H541" s="32"/>
      <c r="I541" s="87">
        <f t="shared" si="112"/>
        <v>36783.312887026688</v>
      </c>
      <c r="J541" s="39">
        <f t="shared" si="113"/>
        <v>1057.8404435994321</v>
      </c>
      <c r="K541" s="27">
        <f t="shared" si="105"/>
        <v>1.3129554239296204</v>
      </c>
      <c r="L541" s="27" t="s">
        <v>21</v>
      </c>
      <c r="M541" s="38">
        <f t="shared" si="106"/>
        <v>-34.722433701899746</v>
      </c>
      <c r="N541" s="39">
        <f t="shared" si="107"/>
        <v>21.312955423929619</v>
      </c>
      <c r="O541" s="25" t="s">
        <v>21</v>
      </c>
      <c r="P541" s="27">
        <f t="shared" si="108"/>
        <v>871.94829181519685</v>
      </c>
      <c r="Q541" s="25">
        <f t="shared" si="114"/>
        <v>872.20872826883704</v>
      </c>
      <c r="R541" s="38">
        <f t="shared" si="115"/>
        <v>88.599803107118944</v>
      </c>
      <c r="S541" s="52"/>
      <c r="T541" s="92">
        <f t="shared" si="116"/>
        <v>3.7834980240909211</v>
      </c>
      <c r="U541" s="58">
        <f t="shared" si="109"/>
        <v>6718.085664425349</v>
      </c>
      <c r="V541" s="98">
        <f t="shared" si="110"/>
        <v>725.63618634719626</v>
      </c>
      <c r="W541" s="25"/>
      <c r="X541" s="8"/>
      <c r="Y541" s="8"/>
      <c r="Z541" s="9"/>
    </row>
    <row r="542" spans="6:26">
      <c r="F542" s="33">
        <f t="shared" si="111"/>
        <v>1572</v>
      </c>
      <c r="G542" s="36">
        <f t="shared" si="117"/>
        <v>1572000</v>
      </c>
      <c r="H542" s="32"/>
      <c r="I542" s="87">
        <f t="shared" si="112"/>
        <v>36877.088025240031</v>
      </c>
      <c r="J542" s="39">
        <f t="shared" si="113"/>
        <v>1061.7691088485212</v>
      </c>
      <c r="K542" s="27">
        <f t="shared" si="105"/>
        <v>1.3065935288093793</v>
      </c>
      <c r="L542" s="27" t="s">
        <v>21</v>
      </c>
      <c r="M542" s="38">
        <f t="shared" si="106"/>
        <v>-34.682516167779482</v>
      </c>
      <c r="N542" s="39">
        <f t="shared" si="107"/>
        <v>21.30659352880938</v>
      </c>
      <c r="O542" s="25" t="s">
        <v>21</v>
      </c>
      <c r="P542" s="27">
        <f t="shared" si="108"/>
        <v>875.35569987961139</v>
      </c>
      <c r="Q542" s="25">
        <f t="shared" si="114"/>
        <v>875.61496803076989</v>
      </c>
      <c r="R542" s="38">
        <f t="shared" si="115"/>
        <v>88.605667520591297</v>
      </c>
      <c r="S542" s="52"/>
      <c r="T542" s="92">
        <f t="shared" si="116"/>
        <v>3.7687797953266999</v>
      </c>
      <c r="U542" s="58">
        <f t="shared" si="109"/>
        <v>6700.4763419122992</v>
      </c>
      <c r="V542" s="98">
        <f t="shared" si="110"/>
        <v>723.73416212916766</v>
      </c>
      <c r="W542" s="25"/>
      <c r="X542" s="8"/>
      <c r="Y542" s="8"/>
      <c r="Z542" s="9"/>
    </row>
    <row r="543" spans="6:26">
      <c r="F543" s="33">
        <f t="shared" si="111"/>
        <v>1574</v>
      </c>
      <c r="G543" s="36">
        <f t="shared" si="117"/>
        <v>1574000</v>
      </c>
      <c r="H543" s="32"/>
      <c r="I543" s="87">
        <f t="shared" si="112"/>
        <v>36970.982546188221</v>
      </c>
      <c r="J543" s="39">
        <f t="shared" si="113"/>
        <v>1065.6944965183975</v>
      </c>
      <c r="K543" s="27">
        <f t="shared" si="105"/>
        <v>1.3003016904326288</v>
      </c>
      <c r="L543" s="27" t="s">
        <v>21</v>
      </c>
      <c r="M543" s="38">
        <f t="shared" si="106"/>
        <v>-34.643108882690534</v>
      </c>
      <c r="N543" s="39">
        <f t="shared" si="107"/>
        <v>21.300301690432629</v>
      </c>
      <c r="O543" s="25" t="s">
        <v>21</v>
      </c>
      <c r="P543" s="27">
        <f t="shared" si="108"/>
        <v>878.75978818084047</v>
      </c>
      <c r="Q543" s="25">
        <f t="shared" si="114"/>
        <v>879.0178998039454</v>
      </c>
      <c r="R543" s="38">
        <f t="shared" si="115"/>
        <v>88.611476675847229</v>
      </c>
      <c r="S543" s="52"/>
      <c r="T543" s="92">
        <f t="shared" si="116"/>
        <v>3.7541897619332056</v>
      </c>
      <c r="U543" s="58">
        <f t="shared" si="109"/>
        <v>6683.0286429544103</v>
      </c>
      <c r="V543" s="98">
        <f t="shared" si="110"/>
        <v>721.84959525033514</v>
      </c>
      <c r="W543" s="25"/>
      <c r="X543" s="8"/>
      <c r="Y543" s="8"/>
      <c r="Z543" s="9"/>
    </row>
    <row r="544" spans="6:26">
      <c r="F544" s="33">
        <f t="shared" si="111"/>
        <v>1576</v>
      </c>
      <c r="G544" s="36">
        <f t="shared" si="117"/>
        <v>1576000</v>
      </c>
      <c r="H544" s="32"/>
      <c r="I544" s="87">
        <f t="shared" si="112"/>
        <v>37064.996449871229</v>
      </c>
      <c r="J544" s="39">
        <f t="shared" si="113"/>
        <v>1069.616619087155</v>
      </c>
      <c r="K544" s="27">
        <f t="shared" si="105"/>
        <v>1.2940788273452122</v>
      </c>
      <c r="L544" s="27" t="s">
        <v>21</v>
      </c>
      <c r="M544" s="38">
        <f t="shared" si="106"/>
        <v>-34.604205503431402</v>
      </c>
      <c r="N544" s="39">
        <f t="shared" si="107"/>
        <v>21.294078827345214</v>
      </c>
      <c r="O544" s="25" t="s">
        <v>21</v>
      </c>
      <c r="P544" s="27">
        <f t="shared" si="108"/>
        <v>882.16057375820537</v>
      </c>
      <c r="Q544" s="25">
        <f t="shared" si="114"/>
        <v>882.41754044585446</v>
      </c>
      <c r="R544" s="38">
        <f t="shared" si="115"/>
        <v>88.617231374465618</v>
      </c>
      <c r="S544" s="52"/>
      <c r="T544" s="92">
        <f t="shared" si="116"/>
        <v>3.7397262052753693</v>
      </c>
      <c r="U544" s="58">
        <f t="shared" si="109"/>
        <v>6665.7403741457547</v>
      </c>
      <c r="V544" s="98">
        <f t="shared" si="110"/>
        <v>719.98224879578061</v>
      </c>
      <c r="W544" s="25"/>
      <c r="X544" s="8"/>
      <c r="Y544" s="8"/>
      <c r="Z544" s="9"/>
    </row>
    <row r="545" spans="6:26">
      <c r="F545" s="33">
        <f t="shared" si="111"/>
        <v>1578</v>
      </c>
      <c r="G545" s="36">
        <f t="shared" si="117"/>
        <v>1578000</v>
      </c>
      <c r="H545" s="32"/>
      <c r="I545" s="87">
        <f t="shared" si="112"/>
        <v>37159.129736289084</v>
      </c>
      <c r="J545" s="39">
        <f t="shared" si="113"/>
        <v>1073.5354889696268</v>
      </c>
      <c r="K545" s="27">
        <f t="shared" si="105"/>
        <v>1.287923879441436</v>
      </c>
      <c r="L545" s="27" t="s">
        <v>21</v>
      </c>
      <c r="M545" s="38">
        <f t="shared" si="106"/>
        <v>-34.56579979179552</v>
      </c>
      <c r="N545" s="39">
        <f t="shared" si="107"/>
        <v>21.287923879441436</v>
      </c>
      <c r="O545" s="25" t="s">
        <v>21</v>
      </c>
      <c r="P545" s="27">
        <f t="shared" si="108"/>
        <v>885.558073491806</v>
      </c>
      <c r="Q545" s="25">
        <f t="shared" si="114"/>
        <v>885.81390665851245</v>
      </c>
      <c r="R545" s="38">
        <f t="shared" si="115"/>
        <v>88.622932402429242</v>
      </c>
      <c r="S545" s="52"/>
      <c r="T545" s="92">
        <f t="shared" si="116"/>
        <v>3.7253874376936977</v>
      </c>
      <c r="U545" s="58">
        <f t="shared" si="109"/>
        <v>6648.6093818119225</v>
      </c>
      <c r="V545" s="98">
        <f t="shared" si="110"/>
        <v>718.13189014208092</v>
      </c>
      <c r="W545" s="25"/>
      <c r="X545" s="8"/>
      <c r="Y545" s="8"/>
      <c r="Z545" s="9"/>
    </row>
    <row r="546" spans="6:26">
      <c r="F546" s="33">
        <f t="shared" si="111"/>
        <v>1580</v>
      </c>
      <c r="G546" s="36">
        <f t="shared" si="117"/>
        <v>1580000</v>
      </c>
      <c r="H546" s="32"/>
      <c r="I546" s="87">
        <f t="shared" si="112"/>
        <v>37253.382405441771</v>
      </c>
      <c r="J546" s="39">
        <f t="shared" si="113"/>
        <v>1077.4511185177855</v>
      </c>
      <c r="K546" s="27">
        <f t="shared" si="105"/>
        <v>1.2818358074529583</v>
      </c>
      <c r="L546" s="27" t="s">
        <v>21</v>
      </c>
      <c r="M546" s="38">
        <f t="shared" si="106"/>
        <v>-34.527885612408468</v>
      </c>
      <c r="N546" s="39">
        <f t="shared" si="107"/>
        <v>21.281835807452957</v>
      </c>
      <c r="O546" s="25" t="s">
        <v>21</v>
      </c>
      <c r="P546" s="27">
        <f t="shared" si="108"/>
        <v>888.95230410502825</v>
      </c>
      <c r="Q546" s="25">
        <f t="shared" si="114"/>
        <v>889.20701499087033</v>
      </c>
      <c r="R546" s="38">
        <f t="shared" si="115"/>
        <v>88.628580530504621</v>
      </c>
      <c r="S546" s="52"/>
      <c r="T546" s="92">
        <f t="shared" si="116"/>
        <v>3.7111718018035225</v>
      </c>
      <c r="U546" s="58">
        <f t="shared" si="109"/>
        <v>6631.6335511081525</v>
      </c>
      <c r="V546" s="98">
        <f t="shared" si="110"/>
        <v>716.29829085989411</v>
      </c>
      <c r="W546" s="25"/>
      <c r="X546" s="8"/>
      <c r="Y546" s="8"/>
      <c r="Z546" s="9"/>
    </row>
    <row r="547" spans="6:26">
      <c r="F547" s="33">
        <f t="shared" si="111"/>
        <v>1582</v>
      </c>
      <c r="G547" s="36">
        <f t="shared" si="117"/>
        <v>1582000</v>
      </c>
      <c r="H547" s="32"/>
      <c r="I547" s="87">
        <f t="shared" si="112"/>
        <v>37347.754457329298</v>
      </c>
      <c r="J547" s="39">
        <f t="shared" si="113"/>
        <v>1081.3635200211429</v>
      </c>
      <c r="K547" s="27">
        <f t="shared" si="105"/>
        <v>1.2758135924520224</v>
      </c>
      <c r="L547" s="27" t="s">
        <v>21</v>
      </c>
      <c r="M547" s="38">
        <f t="shared" si="106"/>
        <v>-34.490456930618471</v>
      </c>
      <c r="N547" s="39">
        <f t="shared" si="107"/>
        <v>21.275813592452021</v>
      </c>
      <c r="O547" s="25" t="s">
        <v>21</v>
      </c>
      <c r="P547" s="27">
        <f t="shared" si="108"/>
        <v>892.34328216699134</v>
      </c>
      <c r="Q547" s="25">
        <f t="shared" si="114"/>
        <v>892.59688184116987</v>
      </c>
      <c r="R547" s="38">
        <f t="shared" si="115"/>
        <v>88.634176514609536</v>
      </c>
      <c r="S547" s="52"/>
      <c r="T547" s="92">
        <f t="shared" si="116"/>
        <v>3.6970776698133339</v>
      </c>
      <c r="U547" s="58">
        <f t="shared" si="109"/>
        <v>6614.8108051420977</v>
      </c>
      <c r="V547" s="98">
        <f t="shared" si="110"/>
        <v>714.48122661920775</v>
      </c>
      <c r="W547" s="25"/>
      <c r="X547" s="8"/>
      <c r="Y547" s="8"/>
      <c r="Z547" s="9"/>
    </row>
    <row r="548" spans="6:26">
      <c r="F548" s="33">
        <f t="shared" si="111"/>
        <v>1584</v>
      </c>
      <c r="G548" s="36">
        <f t="shared" si="117"/>
        <v>1584000</v>
      </c>
      <c r="H548" s="32"/>
      <c r="I548" s="87">
        <f t="shared" si="112"/>
        <v>37442.24589195165</v>
      </c>
      <c r="J548" s="39">
        <f t="shared" si="113"/>
        <v>1085.2727057071409</v>
      </c>
      <c r="K548" s="27">
        <f t="shared" si="105"/>
        <v>1.2698562353685845</v>
      </c>
      <c r="L548" s="27" t="s">
        <v>21</v>
      </c>
      <c r="M548" s="38">
        <f t="shared" si="106"/>
        <v>-34.453507810438694</v>
      </c>
      <c r="N548" s="39">
        <f t="shared" si="107"/>
        <v>21.269856235368586</v>
      </c>
      <c r="O548" s="25" t="s">
        <v>21</v>
      </c>
      <c r="P548" s="27">
        <f t="shared" si="108"/>
        <v>895.73102409494618</v>
      </c>
      <c r="Q548" s="25">
        <f t="shared" si="114"/>
        <v>895.98352345925105</v>
      </c>
      <c r="R548" s="38">
        <f t="shared" si="115"/>
        <v>88.639721096170248</v>
      </c>
      <c r="S548" s="52"/>
      <c r="T548" s="92">
        <f t="shared" si="116"/>
        <v>3.6831034428615612</v>
      </c>
      <c r="U548" s="58">
        <f t="shared" si="109"/>
        <v>6598.1391041203806</v>
      </c>
      <c r="V548" s="98">
        <f t="shared" si="110"/>
        <v>712.6804770971554</v>
      </c>
      <c r="W548" s="25"/>
      <c r="X548" s="8"/>
      <c r="Y548" s="8"/>
      <c r="Z548" s="9"/>
    </row>
    <row r="549" spans="6:26">
      <c r="F549" s="33">
        <f t="shared" si="111"/>
        <v>1586</v>
      </c>
      <c r="G549" s="36">
        <f t="shared" si="117"/>
        <v>1586000</v>
      </c>
      <c r="H549" s="32"/>
      <c r="I549" s="87">
        <f t="shared" si="112"/>
        <v>37536.85670930885</v>
      </c>
      <c r="J549" s="39">
        <f t="shared" si="113"/>
        <v>1089.1786877415448</v>
      </c>
      <c r="K549" s="27">
        <f t="shared" si="105"/>
        <v>1.2639627565208649</v>
      </c>
      <c r="L549" s="27" t="s">
        <v>21</v>
      </c>
      <c r="M549" s="38">
        <f t="shared" si="106"/>
        <v>-34.417032412539527</v>
      </c>
      <c r="N549" s="39">
        <f t="shared" si="107"/>
        <v>21.263962756520865</v>
      </c>
      <c r="O549" s="25" t="s">
        <v>21</v>
      </c>
      <c r="P549" s="27">
        <f t="shared" si="108"/>
        <v>899.11554615661726</v>
      </c>
      <c r="Q549" s="25">
        <f t="shared" si="114"/>
        <v>899.36695594880678</v>
      </c>
      <c r="R549" s="38">
        <f t="shared" si="115"/>
        <v>88.645215002470664</v>
      </c>
      <c r="S549" s="52"/>
      <c r="T549" s="92">
        <f t="shared" si="116"/>
        <v>3.6692475503712418</v>
      </c>
      <c r="U549" s="58">
        <f t="shared" si="109"/>
        <v>6581.6164445182349</v>
      </c>
      <c r="V549" s="98">
        <f t="shared" si="110"/>
        <v>710.89582588832945</v>
      </c>
      <c r="W549" s="25"/>
      <c r="X549" s="8"/>
      <c r="Y549" s="8"/>
      <c r="Z549" s="9"/>
    </row>
    <row r="550" spans="6:26">
      <c r="F550" s="33">
        <f t="shared" si="111"/>
        <v>1588</v>
      </c>
      <c r="G550" s="36">
        <f t="shared" si="117"/>
        <v>1588000</v>
      </c>
      <c r="H550" s="32"/>
      <c r="I550" s="87">
        <f t="shared" si="112"/>
        <v>37631.586909400874</v>
      </c>
      <c r="J550" s="39">
        <f t="shared" si="113"/>
        <v>1093.0814782288321</v>
      </c>
      <c r="K550" s="27">
        <f t="shared" si="105"/>
        <v>1.2581321951589135</v>
      </c>
      <c r="L550" s="27" t="s">
        <v>21</v>
      </c>
      <c r="M550" s="38">
        <f t="shared" si="106"/>
        <v>-34.381024992289767</v>
      </c>
      <c r="N550" s="39">
        <f t="shared" si="107"/>
        <v>21.258132195158915</v>
      </c>
      <c r="O550" s="25" t="s">
        <v>21</v>
      </c>
      <c r="P550" s="27">
        <f t="shared" si="108"/>
        <v>902.49686447249519</v>
      </c>
      <c r="Q550" s="25">
        <f t="shared" si="114"/>
        <v>902.74719526959052</v>
      </c>
      <c r="R550" s="38">
        <f t="shared" si="115"/>
        <v>88.650658946987349</v>
      </c>
      <c r="S550" s="52"/>
      <c r="T550" s="92">
        <f t="shared" si="116"/>
        <v>3.6555084494219998</v>
      </c>
      <c r="U550" s="58">
        <f t="shared" si="109"/>
        <v>6565.2408582714861</v>
      </c>
      <c r="V550" s="98">
        <f t="shared" si="110"/>
        <v>709.12706041750289</v>
      </c>
      <c r="W550" s="25"/>
      <c r="X550" s="8"/>
      <c r="Y550" s="8"/>
      <c r="Z550" s="9"/>
    </row>
    <row r="551" spans="6:26">
      <c r="F551" s="33">
        <f t="shared" si="111"/>
        <v>1590</v>
      </c>
      <c r="G551" s="36">
        <f t="shared" si="117"/>
        <v>1590000</v>
      </c>
      <c r="H551" s="32"/>
      <c r="I551" s="87">
        <f t="shared" si="112"/>
        <v>37726.436492227745</v>
      </c>
      <c r="J551" s="39">
        <f t="shared" si="113"/>
        <v>1096.9810892125763</v>
      </c>
      <c r="K551" s="27">
        <f t="shared" si="105"/>
        <v>1.2523636090207813</v>
      </c>
      <c r="L551" s="27" t="s">
        <v>21</v>
      </c>
      <c r="M551" s="38">
        <f t="shared" si="106"/>
        <v>-34.345479897845237</v>
      </c>
      <c r="N551" s="39">
        <f t="shared" si="107"/>
        <v>21.252363609020783</v>
      </c>
      <c r="O551" s="25" t="s">
        <v>21</v>
      </c>
      <c r="P551" s="27">
        <f t="shared" si="108"/>
        <v>905.87499501807713</v>
      </c>
      <c r="Q551" s="25">
        <f t="shared" si="114"/>
        <v>906.12425723957494</v>
      </c>
      <c r="R551" s="38">
        <f t="shared" si="115"/>
        <v>88.656053629717888</v>
      </c>
      <c r="S551" s="52"/>
      <c r="T551" s="92">
        <f t="shared" si="116"/>
        <v>3.6418846241388012</v>
      </c>
      <c r="U551" s="58">
        <f t="shared" si="109"/>
        <v>6549.0104119901653</v>
      </c>
      <c r="V551" s="98">
        <f t="shared" si="110"/>
        <v>707.37397185469172</v>
      </c>
      <c r="W551" s="25"/>
      <c r="X551" s="8"/>
      <c r="Y551" s="8"/>
      <c r="Z551" s="9"/>
    </row>
    <row r="552" spans="6:26">
      <c r="F552" s="33">
        <f t="shared" si="111"/>
        <v>1592</v>
      </c>
      <c r="G552" s="36">
        <f t="shared" si="117"/>
        <v>1592000</v>
      </c>
      <c r="H552" s="32"/>
      <c r="I552" s="87">
        <f t="shared" si="112"/>
        <v>37821.405457789442</v>
      </c>
      <c r="J552" s="39">
        <f t="shared" si="113"/>
        <v>1100.8775326758309</v>
      </c>
      <c r="K552" s="27">
        <f t="shared" si="105"/>
        <v>1.2466560739008752</v>
      </c>
      <c r="L552" s="27" t="s">
        <v>21</v>
      </c>
      <c r="M552" s="38">
        <f t="shared" si="106"/>
        <v>-34.31039156828335</v>
      </c>
      <c r="N552" s="39">
        <f t="shared" si="107"/>
        <v>21.246656073900876</v>
      </c>
      <c r="O552" s="25" t="s">
        <v>21</v>
      </c>
      <c r="P552" s="27">
        <f t="shared" si="108"/>
        <v>909.24995362606137</v>
      </c>
      <c r="Q552" s="25">
        <f t="shared" si="114"/>
        <v>909.49815753706582</v>
      </c>
      <c r="R552" s="38">
        <f t="shared" si="115"/>
        <v>88.661399737499863</v>
      </c>
      <c r="S552" s="52"/>
      <c r="T552" s="92">
        <f t="shared" si="116"/>
        <v>3.6283745850969593</v>
      </c>
      <c r="U552" s="58">
        <f t="shared" si="109"/>
        <v>6532.9232061930961</v>
      </c>
      <c r="V552" s="98">
        <f t="shared" si="110"/>
        <v>705.6363550324794</v>
      </c>
      <c r="W552" s="25"/>
      <c r="X552" s="8"/>
      <c r="Y552" s="8"/>
      <c r="Z552" s="9"/>
    </row>
    <row r="553" spans="6:26">
      <c r="F553" s="33">
        <f t="shared" si="111"/>
        <v>1594</v>
      </c>
      <c r="G553" s="36">
        <f t="shared" si="117"/>
        <v>1594000</v>
      </c>
      <c r="H553" s="32"/>
      <c r="I553" s="87">
        <f t="shared" si="112"/>
        <v>37916.493806085986</v>
      </c>
      <c r="J553" s="39">
        <f t="shared" si="113"/>
        <v>1104.7708205415095</v>
      </c>
      <c r="K553" s="27">
        <f t="shared" si="105"/>
        <v>1.2410086832301421</v>
      </c>
      <c r="L553" s="27" t="s">
        <v>21</v>
      </c>
      <c r="M553" s="38">
        <f t="shared" si="106"/>
        <v>-34.27575453178256</v>
      </c>
      <c r="N553" s="39">
        <f t="shared" si="107"/>
        <v>21.241008683230142</v>
      </c>
      <c r="O553" s="25" t="s">
        <v>21</v>
      </c>
      <c r="P553" s="27">
        <f t="shared" si="108"/>
        <v>912.62175598849331</v>
      </c>
      <c r="Q553" s="25">
        <f t="shared" si="114"/>
        <v>912.86891170277124</v>
      </c>
      <c r="R553" s="38">
        <f t="shared" si="115"/>
        <v>88.666697944320006</v>
      </c>
      <c r="S553" s="52"/>
      <c r="T553" s="92">
        <f t="shared" si="116"/>
        <v>3.6149768687428749</v>
      </c>
      <c r="U553" s="58">
        <f t="shared" si="109"/>
        <v>6516.9773745627599</v>
      </c>
      <c r="V553" s="98">
        <f t="shared" si="110"/>
        <v>703.91400836553487</v>
      </c>
      <c r="W553" s="25"/>
      <c r="X553" s="8"/>
      <c r="Y553" s="8"/>
      <c r="Z553" s="9"/>
    </row>
    <row r="554" spans="6:26">
      <c r="F554" s="33">
        <f t="shared" si="111"/>
        <v>1596</v>
      </c>
      <c r="G554" s="36">
        <f t="shared" si="117"/>
        <v>1596000</v>
      </c>
      <c r="H554" s="32"/>
      <c r="I554" s="87">
        <f t="shared" si="112"/>
        <v>38011.701537117355</v>
      </c>
      <c r="J554" s="39">
        <f t="shared" si="113"/>
        <v>1108.6609646727602</v>
      </c>
      <c r="K554" s="27">
        <f t="shared" si="105"/>
        <v>1.2354205476676923</v>
      </c>
      <c r="L554" s="27" t="s">
        <v>21</v>
      </c>
      <c r="M554" s="38">
        <f t="shared" si="106"/>
        <v>-34.241563403845333</v>
      </c>
      <c r="N554" s="39">
        <f t="shared" si="107"/>
        <v>21.235420547667694</v>
      </c>
      <c r="O554" s="25" t="s">
        <v>21</v>
      </c>
      <c r="P554" s="27">
        <f t="shared" si="108"/>
        <v>915.99041765886443</v>
      </c>
      <c r="Q554" s="25">
        <f t="shared" si="114"/>
        <v>916.23653514182536</v>
      </c>
      <c r="R554" s="38">
        <f t="shared" si="115"/>
        <v>88.671948911612674</v>
      </c>
      <c r="S554" s="52"/>
      <c r="T554" s="92">
        <f t="shared" si="116"/>
        <v>3.601690036830052</v>
      </c>
      <c r="U554" s="58">
        <f t="shared" si="109"/>
        <v>6501.1710832198914</v>
      </c>
      <c r="V554" s="98">
        <f t="shared" si="110"/>
        <v>702.20673377225773</v>
      </c>
      <c r="W554" s="25"/>
      <c r="X554" s="8"/>
      <c r="Y554" s="8"/>
      <c r="Z554" s="9"/>
    </row>
    <row r="555" spans="6:26">
      <c r="F555" s="33">
        <f t="shared" si="111"/>
        <v>1598</v>
      </c>
      <c r="G555" s="36">
        <f t="shared" si="117"/>
        <v>1598000</v>
      </c>
      <c r="H555" s="32"/>
      <c r="I555" s="87">
        <f t="shared" si="112"/>
        <v>38107.028650883563</v>
      </c>
      <c r="J555" s="39">
        <f t="shared" si="113"/>
        <v>1112.5479768733421</v>
      </c>
      <c r="K555" s="27">
        <f t="shared" si="105"/>
        <v>1.2298907947035096</v>
      </c>
      <c r="L555" s="27" t="s">
        <v>21</v>
      </c>
      <c r="M555" s="38">
        <f t="shared" si="106"/>
        <v>-34.207812885563413</v>
      </c>
      <c r="N555" s="39">
        <f t="shared" si="107"/>
        <v>21.229890794703511</v>
      </c>
      <c r="O555" s="25" t="s">
        <v>21</v>
      </c>
      <c r="P555" s="27">
        <f t="shared" si="108"/>
        <v>919.35595405416859</v>
      </c>
      <c r="Q555" s="25">
        <f t="shared" si="114"/>
        <v>919.60104312577073</v>
      </c>
      <c r="R555" s="38">
        <f t="shared" si="115"/>
        <v>88.677153288557477</v>
      </c>
      <c r="S555" s="52"/>
      <c r="T555" s="92">
        <f t="shared" si="116"/>
        <v>3.5885126758698882</v>
      </c>
      <c r="U555" s="58">
        <f t="shared" si="109"/>
        <v>6485.5025300171001</v>
      </c>
      <c r="V555" s="98">
        <f t="shared" si="110"/>
        <v>700.51433659848271</v>
      </c>
      <c r="W555" s="25"/>
      <c r="X555" s="8"/>
      <c r="Y555" s="8"/>
      <c r="Z555" s="9"/>
    </row>
    <row r="556" spans="6:26">
      <c r="F556" s="33">
        <f t="shared" si="111"/>
        <v>1600</v>
      </c>
      <c r="G556" s="36">
        <f t="shared" si="117"/>
        <v>1600000</v>
      </c>
      <c r="H556" s="32"/>
      <c r="I556" s="87">
        <f t="shared" si="112"/>
        <v>38202.475147384604</v>
      </c>
      <c r="J556" s="39">
        <f t="shared" si="113"/>
        <v>1116.4318688879951</v>
      </c>
      <c r="K556" s="27">
        <f t="shared" si="105"/>
        <v>1.2244185682719098</v>
      </c>
      <c r="L556" s="27" t="s">
        <v>21</v>
      </c>
      <c r="M556" s="38">
        <f t="shared" si="106"/>
        <v>-34.174497761924279</v>
      </c>
      <c r="N556" s="39">
        <f t="shared" si="107"/>
        <v>21.224418568271911</v>
      </c>
      <c r="O556" s="25" t="s">
        <v>21</v>
      </c>
      <c r="P556" s="27">
        <f t="shared" si="108"/>
        <v>922.71838045691425</v>
      </c>
      <c r="Q556" s="25">
        <f t="shared" si="114"/>
        <v>922.96245079450114</v>
      </c>
      <c r="R556" s="38">
        <f t="shared" si="115"/>
        <v>88.682311712357048</v>
      </c>
      <c r="S556" s="52"/>
      <c r="T556" s="92">
        <f t="shared" si="116"/>
        <v>3.575443396596802</v>
      </c>
      <c r="U556" s="58">
        <f t="shared" si="109"/>
        <v>6469.9699438509988</v>
      </c>
      <c r="V556" s="98">
        <f t="shared" si="110"/>
        <v>698.83662554317982</v>
      </c>
      <c r="W556" s="25"/>
      <c r="X556" s="8"/>
      <c r="Y556" s="8"/>
      <c r="Z556" s="9"/>
    </row>
    <row r="557" spans="6:26">
      <c r="F557" s="33">
        <f t="shared" si="111"/>
        <v>1602</v>
      </c>
      <c r="G557" s="36">
        <f t="shared" si="117"/>
        <v>1602000</v>
      </c>
      <c r="H557" s="32"/>
      <c r="I557" s="87">
        <f t="shared" si="112"/>
        <v>38298.041026620493</v>
      </c>
      <c r="J557" s="39">
        <f t="shared" si="113"/>
        <v>1120.3126524028085</v>
      </c>
      <c r="K557" s="27">
        <f t="shared" si="105"/>
        <v>1.2190030283754023</v>
      </c>
      <c r="L557" s="27" t="s">
        <v>21</v>
      </c>
      <c r="M557" s="38">
        <f t="shared" si="106"/>
        <v>-34.141612900157575</v>
      </c>
      <c r="N557" s="39">
        <f t="shared" si="107"/>
        <v>21.219003028375404</v>
      </c>
      <c r="O557" s="25" t="s">
        <v>21</v>
      </c>
      <c r="P557" s="27">
        <f t="shared" si="108"/>
        <v>926.07771201709204</v>
      </c>
      <c r="Q557" s="25">
        <f t="shared" si="114"/>
        <v>926.32077315815945</v>
      </c>
      <c r="R557" s="38">
        <f t="shared" si="115"/>
        <v>88.687424808516695</v>
      </c>
      <c r="S557" s="52"/>
      <c r="T557" s="92">
        <f t="shared" si="116"/>
        <v>3.5624808334472706</v>
      </c>
      <c r="U557" s="58">
        <f t="shared" si="109"/>
        <v>6454.5715839922741</v>
      </c>
      <c r="V557" s="98">
        <f t="shared" si="110"/>
        <v>697.1734125860936</v>
      </c>
      <c r="W557" s="25"/>
      <c r="X557" s="8"/>
      <c r="Y557" s="8"/>
      <c r="Z557" s="9"/>
    </row>
    <row r="558" spans="6:26">
      <c r="F558" s="33">
        <f t="shared" si="111"/>
        <v>1604</v>
      </c>
      <c r="G558" s="36">
        <f t="shared" si="117"/>
        <v>1604000</v>
      </c>
      <c r="H558" s="32"/>
      <c r="I558" s="87">
        <f t="shared" si="112"/>
        <v>38393.726288591199</v>
      </c>
      <c r="J558" s="39">
        <f t="shared" si="113"/>
        <v>1124.1903390455877</v>
      </c>
      <c r="K558" s="27">
        <f t="shared" si="105"/>
        <v>1.2136433507186466</v>
      </c>
      <c r="L558" s="27" t="s">
        <v>21</v>
      </c>
      <c r="M558" s="38">
        <f t="shared" si="106"/>
        <v>-34.109153248120464</v>
      </c>
      <c r="N558" s="39">
        <f t="shared" si="107"/>
        <v>21.213643350718648</v>
      </c>
      <c r="O558" s="25" t="s">
        <v>21</v>
      </c>
      <c r="P558" s="27">
        <f t="shared" si="108"/>
        <v>929.43396375410407</v>
      </c>
      <c r="Q558" s="25">
        <f t="shared" si="114"/>
        <v>929.67602509900019</v>
      </c>
      <c r="R558" s="38">
        <f t="shared" si="115"/>
        <v>88.692493191113201</v>
      </c>
      <c r="S558" s="52"/>
      <c r="T558" s="92">
        <f t="shared" si="116"/>
        <v>3.5496236440523319</v>
      </c>
      <c r="U558" s="58">
        <f t="shared" si="109"/>
        <v>6439.3057394330954</v>
      </c>
      <c r="V558" s="98">
        <f t="shared" si="110"/>
        <v>695.52451291725629</v>
      </c>
      <c r="W558" s="25"/>
      <c r="X558" s="8"/>
      <c r="Y558" s="8"/>
      <c r="Z558" s="9"/>
    </row>
    <row r="559" spans="6:26">
      <c r="F559" s="33">
        <f t="shared" si="111"/>
        <v>1606</v>
      </c>
      <c r="G559" s="36">
        <f t="shared" si="117"/>
        <v>1606000</v>
      </c>
      <c r="H559" s="32"/>
      <c r="I559" s="87">
        <f t="shared" si="112"/>
        <v>38489.530933296752</v>
      </c>
      <c r="J559" s="39">
        <f t="shared" si="113"/>
        <v>1128.0649403862155</v>
      </c>
      <c r="K559" s="27">
        <f t="shared" si="105"/>
        <v>1.2083387263521901</v>
      </c>
      <c r="L559" s="27" t="s">
        <v>21</v>
      </c>
      <c r="M559" s="38">
        <f t="shared" si="106"/>
        <v>-34.077113832720975</v>
      </c>
      <c r="N559" s="39">
        <f t="shared" si="107"/>
        <v>21.208338726352189</v>
      </c>
      <c r="O559" s="25" t="s">
        <v>21</v>
      </c>
      <c r="P559" s="27">
        <f t="shared" si="108"/>
        <v>932.787150558652</v>
      </c>
      <c r="Q559" s="25">
        <f t="shared" si="114"/>
        <v>933.02822137321277</v>
      </c>
      <c r="R559" s="38">
        <f t="shared" si="115"/>
        <v>88.69751746305505</v>
      </c>
      <c r="S559" s="52"/>
      <c r="T559" s="92">
        <f t="shared" si="116"/>
        <v>3.5368705087431591</v>
      </c>
      <c r="U559" s="58">
        <f t="shared" si="109"/>
        <v>6424.1707282514062</v>
      </c>
      <c r="V559" s="98">
        <f t="shared" si="110"/>
        <v>693.88974486832262</v>
      </c>
      <c r="W559" s="25"/>
      <c r="X559" s="8"/>
      <c r="Y559" s="8"/>
      <c r="Z559" s="9"/>
    </row>
    <row r="560" spans="6:26">
      <c r="F560" s="33">
        <f t="shared" si="111"/>
        <v>1608</v>
      </c>
      <c r="G560" s="36">
        <f t="shared" si="117"/>
        <v>1608000</v>
      </c>
      <c r="H560" s="32"/>
      <c r="I560" s="87">
        <f t="shared" si="112"/>
        <v>38585.454960737137</v>
      </c>
      <c r="J560" s="39">
        <f t="shared" si="113"/>
        <v>1131.9364679370137</v>
      </c>
      <c r="K560" s="27">
        <f t="shared" si="105"/>
        <v>1.2030883613256784</v>
      </c>
      <c r="L560" s="27" t="s">
        <v>21</v>
      </c>
      <c r="M560" s="38">
        <f t="shared" si="106"/>
        <v>-34.045489758377954</v>
      </c>
      <c r="N560" s="39">
        <f t="shared" si="107"/>
        <v>21.20308836132568</v>
      </c>
      <c r="O560" s="25" t="s">
        <v>21</v>
      </c>
      <c r="P560" s="27">
        <f t="shared" si="108"/>
        <v>936.1372871945847</v>
      </c>
      <c r="Q560" s="25">
        <f t="shared" si="114"/>
        <v>936.3773766127066</v>
      </c>
      <c r="R560" s="38">
        <f t="shared" si="115"/>
        <v>88.702498216335329</v>
      </c>
      <c r="S560" s="52"/>
      <c r="T560" s="92">
        <f t="shared" si="116"/>
        <v>3.5242201300693186</v>
      </c>
      <c r="U560" s="58">
        <f t="shared" si="109"/>
        <v>6409.1648969915514</v>
      </c>
      <c r="V560" s="98">
        <f t="shared" si="110"/>
        <v>692.2689298456695</v>
      </c>
      <c r="W560" s="25"/>
      <c r="X560" s="8"/>
      <c r="Y560" s="8"/>
      <c r="Z560" s="9"/>
    </row>
    <row r="561" spans="6:26">
      <c r="F561" s="33">
        <f t="shared" si="111"/>
        <v>1610</v>
      </c>
      <c r="G561" s="36">
        <f t="shared" si="117"/>
        <v>1610000</v>
      </c>
      <c r="H561" s="32"/>
      <c r="I561" s="87">
        <f t="shared" si="112"/>
        <v>38681.498370912363</v>
      </c>
      <c r="J561" s="39">
        <f t="shared" si="113"/>
        <v>1135.8049331530992</v>
      </c>
      <c r="K561" s="27">
        <f t="shared" si="105"/>
        <v>1.1978914763502668</v>
      </c>
      <c r="L561" s="27" t="s">
        <v>21</v>
      </c>
      <c r="M561" s="38">
        <f t="shared" si="106"/>
        <v>-34.014276205517056</v>
      </c>
      <c r="N561" s="39">
        <f t="shared" si="107"/>
        <v>21.197891476350268</v>
      </c>
      <c r="O561" s="25" t="s">
        <v>21</v>
      </c>
      <c r="P561" s="27">
        <f t="shared" si="108"/>
        <v>939.48438830070995</v>
      </c>
      <c r="Q561" s="25">
        <f t="shared" si="114"/>
        <v>939.72350532686062</v>
      </c>
      <c r="R561" s="38">
        <f t="shared" si="115"/>
        <v>88.707436032282303</v>
      </c>
      <c r="S561" s="52"/>
      <c r="T561" s="92">
        <f t="shared" si="116"/>
        <v>3.5116712323293147</v>
      </c>
      <c r="U561" s="58">
        <f t="shared" si="109"/>
        <v>6394.2866200607441</v>
      </c>
      <c r="V561" s="98">
        <f t="shared" si="110"/>
        <v>690.66189226520839</v>
      </c>
      <c r="W561" s="25"/>
      <c r="X561" s="8"/>
      <c r="Y561" s="8"/>
      <c r="Z561" s="9"/>
    </row>
    <row r="562" spans="6:26">
      <c r="F562" s="33">
        <f t="shared" si="111"/>
        <v>1612</v>
      </c>
      <c r="G562" s="36">
        <f t="shared" si="117"/>
        <v>1612000</v>
      </c>
      <c r="H562" s="32"/>
      <c r="I562" s="87">
        <f t="shared" si="112"/>
        <v>38777.661163822413</v>
      </c>
      <c r="J562" s="39">
        <f t="shared" si="113"/>
        <v>1139.6703474327403</v>
      </c>
      <c r="K562" s="27">
        <f t="shared" si="105"/>
        <v>1.1927473064699368</v>
      </c>
      <c r="L562" s="27" t="s">
        <v>21</v>
      </c>
      <c r="M562" s="38">
        <f t="shared" si="106"/>
        <v>-33.98346842910145</v>
      </c>
      <c r="N562" s="39">
        <f t="shared" si="107"/>
        <v>21.192747306469936</v>
      </c>
      <c r="O562" s="25" t="s">
        <v>21</v>
      </c>
      <c r="P562" s="27">
        <f t="shared" si="108"/>
        <v>942.82846839256661</v>
      </c>
      <c r="Q562" s="25">
        <f t="shared" si="114"/>
        <v>943.06662190423697</v>
      </c>
      <c r="R562" s="38">
        <f t="shared" si="115"/>
        <v>88.71233148179536</v>
      </c>
      <c r="S562" s="52"/>
      <c r="T562" s="92">
        <f t="shared" si="116"/>
        <v>3.4992225611130752</v>
      </c>
      <c r="U562" s="58">
        <f t="shared" si="109"/>
        <v>6379.5342991409343</v>
      </c>
      <c r="V562" s="98">
        <f t="shared" si="110"/>
        <v>689.06845948885871</v>
      </c>
      <c r="W562" s="25"/>
      <c r="X562" s="8"/>
      <c r="Y562" s="8"/>
      <c r="Z562" s="9"/>
    </row>
    <row r="563" spans="6:26">
      <c r="F563" s="33">
        <f t="shared" si="111"/>
        <v>1614</v>
      </c>
      <c r="G563" s="36">
        <f t="shared" si="117"/>
        <v>1614000</v>
      </c>
      <c r="H563" s="32"/>
      <c r="I563" s="87">
        <f t="shared" si="112"/>
        <v>38873.943339467311</v>
      </c>
      <c r="J563" s="39">
        <f t="shared" si="113"/>
        <v>1143.5327221177081</v>
      </c>
      <c r="K563" s="27">
        <f t="shared" si="105"/>
        <v>1.1876551007414604</v>
      </c>
      <c r="L563" s="27" t="s">
        <v>21</v>
      </c>
      <c r="M563" s="38">
        <f t="shared" si="106"/>
        <v>-33.953061757196572</v>
      </c>
      <c r="N563" s="39">
        <f t="shared" si="107"/>
        <v>21.187655100741459</v>
      </c>
      <c r="O563" s="25" t="s">
        <v>21</v>
      </c>
      <c r="P563" s="27">
        <f t="shared" si="108"/>
        <v>946.16954186416353</v>
      </c>
      <c r="Q563" s="25">
        <f t="shared" si="114"/>
        <v>946.40674061426103</v>
      </c>
      <c r="R563" s="38">
        <f t="shared" si="115"/>
        <v>88.717185125583683</v>
      </c>
      <c r="S563" s="52"/>
      <c r="T563" s="92">
        <f t="shared" si="116"/>
        <v>3.4868728828560012</v>
      </c>
      <c r="U563" s="58">
        <f t="shared" si="109"/>
        <v>6364.9063626155821</v>
      </c>
      <c r="V563" s="98">
        <f t="shared" si="110"/>
        <v>687.48846176263237</v>
      </c>
      <c r="W563" s="25"/>
      <c r="X563" s="8"/>
      <c r="Y563" s="8"/>
      <c r="Z563" s="9"/>
    </row>
    <row r="564" spans="6:26">
      <c r="F564" s="33">
        <f t="shared" si="111"/>
        <v>1616</v>
      </c>
      <c r="G564" s="36">
        <f t="shared" si="117"/>
        <v>1616000</v>
      </c>
      <c r="H564" s="32"/>
      <c r="I564" s="87">
        <f t="shared" si="112"/>
        <v>38970.344897847033</v>
      </c>
      <c r="J564" s="39">
        <f t="shared" si="113"/>
        <v>1147.3920684936265</v>
      </c>
      <c r="K564" s="27">
        <f t="shared" si="105"/>
        <v>1.1826141219227424</v>
      </c>
      <c r="L564" s="27" t="s">
        <v>21</v>
      </c>
      <c r="M564" s="38">
        <f t="shared" si="106"/>
        <v>-33.923051589567734</v>
      </c>
      <c r="N564" s="39">
        <f t="shared" si="107"/>
        <v>21.182614121922743</v>
      </c>
      <c r="O564" s="25" t="s">
        <v>21</v>
      </c>
      <c r="P564" s="27">
        <f t="shared" si="108"/>
        <v>949.50762298967959</v>
      </c>
      <c r="Q564" s="25">
        <f t="shared" si="114"/>
        <v>949.74387560886635</v>
      </c>
      <c r="R564" s="38">
        <f t="shared" si="115"/>
        <v>88.721997514390097</v>
      </c>
      <c r="S564" s="52"/>
      <c r="T564" s="92">
        <f t="shared" si="116"/>
        <v>3.4746209844042641</v>
      </c>
      <c r="U564" s="58">
        <f t="shared" si="109"/>
        <v>6350.4012650109153</v>
      </c>
      <c r="V564" s="98">
        <f t="shared" si="110"/>
        <v>685.92173215628327</v>
      </c>
      <c r="W564" s="25"/>
      <c r="X564" s="8"/>
      <c r="Y564" s="8"/>
      <c r="Z564" s="9"/>
    </row>
    <row r="565" spans="6:26">
      <c r="F565" s="33">
        <f t="shared" si="111"/>
        <v>1618</v>
      </c>
      <c r="G565" s="36">
        <f t="shared" si="117"/>
        <v>1618000</v>
      </c>
      <c r="H565" s="32"/>
      <c r="I565" s="87">
        <f t="shared" si="112"/>
        <v>39066.865838961603</v>
      </c>
      <c r="J565" s="39">
        <f t="shared" si="113"/>
        <v>1151.2483977903194</v>
      </c>
      <c r="K565" s="27">
        <f t="shared" si="105"/>
        <v>1.1776236461693008</v>
      </c>
      <c r="L565" s="27" t="s">
        <v>21</v>
      </c>
      <c r="M565" s="38">
        <f t="shared" si="106"/>
        <v>-33.893433396310037</v>
      </c>
      <c r="N565" s="39">
        <f t="shared" si="107"/>
        <v>21.177623646169302</v>
      </c>
      <c r="O565" s="25" t="s">
        <v>21</v>
      </c>
      <c r="P565" s="27">
        <f t="shared" si="108"/>
        <v>952.84272592513264</v>
      </c>
      <c r="Q565" s="25">
        <f t="shared" si="114"/>
        <v>953.07804092410834</v>
      </c>
      <c r="R565" s="38">
        <f t="shared" si="115"/>
        <v>88.726769189213826</v>
      </c>
      <c r="S565" s="52"/>
      <c r="T565" s="92">
        <f t="shared" si="116"/>
        <v>3.4624656725909944</v>
      </c>
      <c r="U565" s="58">
        <f t="shared" si="109"/>
        <v>6336.0174864512428</v>
      </c>
      <c r="V565" s="98">
        <f t="shared" si="110"/>
        <v>684.3681065044741</v>
      </c>
      <c r="W565" s="25"/>
      <c r="X565" s="8"/>
      <c r="Y565" s="8"/>
      <c r="Z565" s="9"/>
    </row>
    <row r="566" spans="6:26">
      <c r="F566" s="33">
        <f t="shared" si="111"/>
        <v>1620</v>
      </c>
      <c r="G566" s="36">
        <f t="shared" si="117"/>
        <v>1620000</v>
      </c>
      <c r="H566" s="32"/>
      <c r="I566" s="87">
        <f t="shared" si="112"/>
        <v>39163.506162810998</v>
      </c>
      <c r="J566" s="39">
        <f t="shared" si="113"/>
        <v>1155.1017211821536</v>
      </c>
      <c r="K566" s="27">
        <f t="shared" si="105"/>
        <v>1.1726829627386302</v>
      </c>
      <c r="L566" s="27" t="s">
        <v>21</v>
      </c>
      <c r="M566" s="38">
        <f t="shared" si="106"/>
        <v>-33.864202716509475</v>
      </c>
      <c r="N566" s="39">
        <f t="shared" si="107"/>
        <v>21.17268296273863</v>
      </c>
      <c r="O566" s="25" t="s">
        <v>21</v>
      </c>
      <c r="P566" s="27">
        <f t="shared" si="108"/>
        <v>956.17486471001371</v>
      </c>
      <c r="Q566" s="25">
        <f t="shared" si="114"/>
        <v>956.40925048174518</v>
      </c>
      <c r="R566" s="38">
        <f t="shared" si="115"/>
        <v>88.731500681527805</v>
      </c>
      <c r="S566" s="52"/>
      <c r="T566" s="92">
        <f t="shared" si="116"/>
        <v>3.4504057738230611</v>
      </c>
      <c r="U566" s="58">
        <f t="shared" si="109"/>
        <v>6321.753532127902</v>
      </c>
      <c r="V566" s="98">
        <f t="shared" si="110"/>
        <v>682.82742334941565</v>
      </c>
      <c r="W566" s="25"/>
      <c r="X566" s="8"/>
      <c r="Y566" s="8"/>
      <c r="Z566" s="9"/>
    </row>
    <row r="567" spans="6:26">
      <c r="F567" s="33">
        <f t="shared" si="111"/>
        <v>1622</v>
      </c>
      <c r="G567" s="36">
        <f t="shared" si="117"/>
        <v>1622000</v>
      </c>
      <c r="H567" s="32"/>
      <c r="I567" s="87">
        <f t="shared" si="112"/>
        <v>39260.26586939524</v>
      </c>
      <c r="J567" s="39">
        <f t="shared" si="113"/>
        <v>1158.9520497883827</v>
      </c>
      <c r="K567" s="27">
        <f t="shared" si="105"/>
        <v>1.1677913737022203</v>
      </c>
      <c r="L567" s="27" t="s">
        <v>21</v>
      </c>
      <c r="M567" s="38">
        <f t="shared" si="106"/>
        <v>-33.83535515693449</v>
      </c>
      <c r="N567" s="39">
        <f t="shared" si="107"/>
        <v>21.167791373702219</v>
      </c>
      <c r="O567" s="25" t="s">
        <v>21</v>
      </c>
      <c r="P567" s="27">
        <f t="shared" si="108"/>
        <v>959.50405326888745</v>
      </c>
      <c r="Q567" s="25">
        <f t="shared" si="114"/>
        <v>959.73751809078738</v>
      </c>
      <c r="R567" s="38">
        <f t="shared" si="115"/>
        <v>88.736192513486216</v>
      </c>
      <c r="S567" s="52"/>
      <c r="T567" s="92">
        <f t="shared" si="116"/>
        <v>3.4384401336781263</v>
      </c>
      <c r="U567" s="58">
        <f t="shared" si="109"/>
        <v>6307.6079317814592</v>
      </c>
      <c r="V567" s="98">
        <f t="shared" si="110"/>
        <v>681.29952388493894</v>
      </c>
      <c r="W567" s="25"/>
      <c r="X567" s="8"/>
      <c r="Y567" s="8"/>
      <c r="Z567" s="9"/>
    </row>
    <row r="568" spans="6:26">
      <c r="F568" s="33">
        <f t="shared" si="111"/>
        <v>1624</v>
      </c>
      <c r="G568" s="36">
        <f t="shared" si="117"/>
        <v>1624000</v>
      </c>
      <c r="H568" s="32"/>
      <c r="I568" s="87">
        <f t="shared" si="112"/>
        <v>39357.1449587143</v>
      </c>
      <c r="J568" s="39">
        <f t="shared" si="113"/>
        <v>1162.7993946734855</v>
      </c>
      <c r="K568" s="27">
        <f t="shared" si="105"/>
        <v>1.1629481936650004</v>
      </c>
      <c r="L568" s="27" t="s">
        <v>21</v>
      </c>
      <c r="M568" s="38">
        <f t="shared" si="106"/>
        <v>-33.806886390757143</v>
      </c>
      <c r="N568" s="39">
        <f t="shared" si="107"/>
        <v>21.162948193664999</v>
      </c>
      <c r="O568" s="25" t="s">
        <v>21</v>
      </c>
      <c r="P568" s="27">
        <f t="shared" si="108"/>
        <v>962.83030541296239</v>
      </c>
      <c r="Q568" s="25">
        <f t="shared" si="114"/>
        <v>963.06285744901732</v>
      </c>
      <c r="R568" s="38">
        <f t="shared" si="115"/>
        <v>88.740845198129492</v>
      </c>
      <c r="S568" s="52"/>
      <c r="T568" s="92">
        <f t="shared" si="116"/>
        <v>3.4265676165116727</v>
      </c>
      <c r="U568" s="58">
        <f t="shared" si="109"/>
        <v>6293.5792391967461</v>
      </c>
      <c r="V568" s="98">
        <f t="shared" si="110"/>
        <v>679.7842519019523</v>
      </c>
      <c r="W568" s="25"/>
      <c r="X568" s="8"/>
      <c r="Y568" s="8"/>
      <c r="Z568" s="9"/>
    </row>
    <row r="569" spans="6:26">
      <c r="F569" s="33">
        <f t="shared" si="111"/>
        <v>1626</v>
      </c>
      <c r="G569" s="36">
        <f t="shared" si="117"/>
        <v>1626000</v>
      </c>
      <c r="H569" s="32"/>
      <c r="I569" s="87">
        <f t="shared" si="112"/>
        <v>39454.143430768214</v>
      </c>
      <c r="J569" s="39">
        <f t="shared" si="113"/>
        <v>1166.6437668475032</v>
      </c>
      <c r="K569" s="27">
        <f t="shared" si="105"/>
        <v>1.1581527494919921</v>
      </c>
      <c r="L569" s="27" t="s">
        <v>21</v>
      </c>
      <c r="M569" s="38">
        <f t="shared" si="106"/>
        <v>-33.778792156303261</v>
      </c>
      <c r="N569" s="39">
        <f t="shared" si="107"/>
        <v>21.158152749491993</v>
      </c>
      <c r="O569" s="25" t="s">
        <v>21</v>
      </c>
      <c r="P569" s="27">
        <f t="shared" si="108"/>
        <v>966.15363484163072</v>
      </c>
      <c r="Q569" s="25">
        <f t="shared" si="114"/>
        <v>966.38528214447979</v>
      </c>
      <c r="R569" s="38">
        <f t="shared" si="115"/>
        <v>88.745459239585657</v>
      </c>
      <c r="S569" s="52"/>
      <c r="T569" s="92">
        <f t="shared" si="116"/>
        <v>3.4147871050737217</v>
      </c>
      <c r="U569" s="58">
        <f t="shared" si="109"/>
        <v>6279.6660317103997</v>
      </c>
      <c r="V569" s="98">
        <f t="shared" si="110"/>
        <v>678.28145373524956</v>
      </c>
      <c r="W569" s="25"/>
      <c r="X569" s="8"/>
      <c r="Y569" s="8"/>
      <c r="Z569" s="9"/>
    </row>
    <row r="570" spans="6:26">
      <c r="F570" s="33">
        <f t="shared" si="111"/>
        <v>1628</v>
      </c>
      <c r="G570" s="36">
        <f t="shared" si="117"/>
        <v>1628000</v>
      </c>
      <c r="H570" s="32"/>
      <c r="I570" s="87">
        <f t="shared" si="112"/>
        <v>39551.261285556975</v>
      </c>
      <c r="J570" s="39">
        <f t="shared" si="113"/>
        <v>1170.4851772663746</v>
      </c>
      <c r="K570" s="27">
        <f t="shared" si="105"/>
        <v>1.1534043800419551</v>
      </c>
      <c r="L570" s="27" t="s">
        <v>21</v>
      </c>
      <c r="M570" s="38">
        <f t="shared" si="106"/>
        <v>-33.751068255830518</v>
      </c>
      <c r="N570" s="39">
        <f t="shared" si="107"/>
        <v>21.153404380041955</v>
      </c>
      <c r="O570" s="25" t="s">
        <v>21</v>
      </c>
      <c r="P570" s="27">
        <f t="shared" si="108"/>
        <v>969.47405514397542</v>
      </c>
      <c r="Q570" s="25">
        <f t="shared" si="114"/>
        <v>969.70480565694288</v>
      </c>
      <c r="R570" s="38">
        <f t="shared" si="115"/>
        <v>88.750035133260297</v>
      </c>
      <c r="S570" s="52"/>
      <c r="T570" s="92">
        <f t="shared" si="116"/>
        <v>3.4030975001349604</v>
      </c>
      <c r="U570" s="58">
        <f t="shared" si="109"/>
        <v>6265.8669097305055</v>
      </c>
      <c r="V570" s="98">
        <f t="shared" si="110"/>
        <v>676.79097821162657</v>
      </c>
      <c r="W570" s="25"/>
      <c r="X570" s="8"/>
      <c r="Y570" s="8"/>
      <c r="Z570" s="9"/>
    </row>
    <row r="571" spans="6:26">
      <c r="F571" s="33">
        <f t="shared" si="111"/>
        <v>1630</v>
      </c>
      <c r="G571" s="36">
        <f t="shared" si="117"/>
        <v>1630000</v>
      </c>
      <c r="H571" s="32"/>
      <c r="I571" s="87">
        <f t="shared" si="112"/>
        <v>39648.498523080547</v>
      </c>
      <c r="J571" s="39">
        <f t="shared" si="113"/>
        <v>1174.3236368322641</v>
      </c>
      <c r="K571" s="27">
        <f t="shared" si="105"/>
        <v>1.1487024359078304</v>
      </c>
      <c r="L571" s="27" t="s">
        <v>21</v>
      </c>
      <c r="M571" s="38">
        <f t="shared" si="106"/>
        <v>-33.723710554334097</v>
      </c>
      <c r="N571" s="39">
        <f t="shared" si="107"/>
        <v>21.148702435907829</v>
      </c>
      <c r="O571" s="25" t="s">
        <v>21</v>
      </c>
      <c r="P571" s="27">
        <f t="shared" si="108"/>
        <v>972.79157980024797</v>
      </c>
      <c r="Q571" s="25">
        <f t="shared" si="114"/>
        <v>973.02144135932826</v>
      </c>
      <c r="R571" s="38">
        <f t="shared" si="115"/>
        <v>88.754573366028453</v>
      </c>
      <c r="S571" s="52"/>
      <c r="T571" s="92">
        <f t="shared" si="116"/>
        <v>3.3914977201220164</v>
      </c>
      <c r="U571" s="58">
        <f t="shared" si="109"/>
        <v>6252.1804962680517</v>
      </c>
      <c r="V571" s="98">
        <f t="shared" si="110"/>
        <v>675.31267659927039</v>
      </c>
      <c r="W571" s="25"/>
      <c r="X571" s="8"/>
      <c r="Y571" s="8"/>
      <c r="Z571" s="9"/>
    </row>
    <row r="572" spans="6:26">
      <c r="F572" s="33">
        <f t="shared" si="111"/>
        <v>1632</v>
      </c>
      <c r="G572" s="36">
        <f t="shared" si="117"/>
        <v>1632000</v>
      </c>
      <c r="H572" s="32"/>
      <c r="I572" s="87">
        <f t="shared" si="112"/>
        <v>39745.855143338966</v>
      </c>
      <c r="J572" s="39">
        <f t="shared" si="113"/>
        <v>1178.1591563938964</v>
      </c>
      <c r="K572" s="27">
        <f t="shared" si="105"/>
        <v>1.1440462791637624</v>
      </c>
      <c r="L572" s="27" t="s">
        <v>21</v>
      </c>
      <c r="M572" s="38">
        <f t="shared" si="106"/>
        <v>-33.696714978378864</v>
      </c>
      <c r="N572" s="39">
        <f t="shared" si="107"/>
        <v>21.144046279163764</v>
      </c>
      <c r="O572" s="25" t="s">
        <v>21</v>
      </c>
      <c r="P572" s="27">
        <f t="shared" si="108"/>
        <v>976.10622218332196</v>
      </c>
      <c r="Q572" s="25">
        <f t="shared" si="114"/>
        <v>976.33520251912057</v>
      </c>
      <c r="R572" s="38">
        <f t="shared" si="115"/>
        <v>88.759074416416823</v>
      </c>
      <c r="S572" s="52"/>
      <c r="T572" s="92">
        <f t="shared" si="116"/>
        <v>3.3799867007615889</v>
      </c>
      <c r="U572" s="58">
        <f t="shared" si="109"/>
        <v>6238.6054364797565</v>
      </c>
      <c r="V572" s="98">
        <f t="shared" si="110"/>
        <v>673.84640255838167</v>
      </c>
      <c r="W572" s="25"/>
      <c r="X572" s="8"/>
      <c r="Y572" s="8"/>
      <c r="Z572" s="9"/>
    </row>
    <row r="573" spans="6:26">
      <c r="F573" s="33">
        <f t="shared" si="111"/>
        <v>1634</v>
      </c>
      <c r="G573" s="36">
        <f t="shared" si="117"/>
        <v>1634000</v>
      </c>
      <c r="H573" s="32"/>
      <c r="I573" s="87">
        <f t="shared" si="112"/>
        <v>39843.33114633221</v>
      </c>
      <c r="J573" s="39">
        <f t="shared" si="113"/>
        <v>1181.9917467468804</v>
      </c>
      <c r="K573" s="27">
        <f t="shared" si="105"/>
        <v>1.1394352831185319</v>
      </c>
      <c r="L573" s="27" t="s">
        <v>21</v>
      </c>
      <c r="M573" s="38">
        <f t="shared" si="106"/>
        <v>-33.670077514957491</v>
      </c>
      <c r="N573" s="39">
        <f t="shared" si="107"/>
        <v>21.13943528311853</v>
      </c>
      <c r="O573" s="25" t="s">
        <v>21</v>
      </c>
      <c r="P573" s="27">
        <f t="shared" si="108"/>
        <v>979.41799556011301</v>
      </c>
      <c r="Q573" s="25">
        <f t="shared" si="114"/>
        <v>979.64610229974312</v>
      </c>
      <c r="R573" s="38">
        <f t="shared" si="115"/>
        <v>88.763538754784634</v>
      </c>
      <c r="S573" s="52"/>
      <c r="T573" s="92">
        <f t="shared" si="116"/>
        <v>3.3685633947332301</v>
      </c>
      <c r="U573" s="58">
        <f t="shared" si="109"/>
        <v>6225.1403972220714</v>
      </c>
      <c r="V573" s="98">
        <f t="shared" si="110"/>
        <v>672.39201209299938</v>
      </c>
      <c r="W573" s="25"/>
      <c r="X573" s="8"/>
      <c r="Y573" s="8"/>
      <c r="Z573" s="9"/>
    </row>
    <row r="574" spans="6:26">
      <c r="F574" s="33">
        <f t="shared" si="111"/>
        <v>1636</v>
      </c>
      <c r="G574" s="36">
        <f t="shared" si="117"/>
        <v>1636000</v>
      </c>
      <c r="H574" s="32"/>
      <c r="I574" s="87">
        <f t="shared" si="112"/>
        <v>39940.926532060294</v>
      </c>
      <c r="J574" s="39">
        <f t="shared" si="113"/>
        <v>1185.8214186340363</v>
      </c>
      <c r="K574" s="27">
        <f t="shared" si="105"/>
        <v>1.1348688320751956</v>
      </c>
      <c r="L574" s="27" t="s">
        <v>21</v>
      </c>
      <c r="M574" s="38">
        <f t="shared" si="106"/>
        <v>-33.643794210374011</v>
      </c>
      <c r="N574" s="39">
        <f t="shared" si="107"/>
        <v>21.134868832075195</v>
      </c>
      <c r="O574" s="25" t="s">
        <v>21</v>
      </c>
      <c r="P574" s="27">
        <f t="shared" si="108"/>
        <v>982.72691309297386</v>
      </c>
      <c r="Q574" s="25">
        <f t="shared" si="114"/>
        <v>982.9541537619109</v>
      </c>
      <c r="R574" s="38">
        <f t="shared" si="115"/>
        <v>88.767966843495586</v>
      </c>
      <c r="S574" s="52"/>
      <c r="T574" s="92">
        <f t="shared" si="116"/>
        <v>3.3572267713304957</v>
      </c>
      <c r="U574" s="58">
        <f t="shared" si="109"/>
        <v>6211.7840666159536</v>
      </c>
      <c r="V574" s="98">
        <f t="shared" si="110"/>
        <v>670.94936350399178</v>
      </c>
      <c r="W574" s="25"/>
      <c r="X574" s="8"/>
      <c r="Y574" s="8"/>
      <c r="Z574" s="9"/>
    </row>
    <row r="575" spans="6:26">
      <c r="F575" s="33">
        <f t="shared" si="111"/>
        <v>1638</v>
      </c>
      <c r="G575" s="36">
        <f t="shared" si="117"/>
        <v>1638000</v>
      </c>
      <c r="H575" s="32"/>
      <c r="I575" s="87">
        <f t="shared" si="112"/>
        <v>40038.64130052321</v>
      </c>
      <c r="J575" s="39">
        <f t="shared" si="113"/>
        <v>1189.6481827457142</v>
      </c>
      <c r="K575" s="27">
        <f t="shared" si="105"/>
        <v>1.1303463210967721</v>
      </c>
      <c r="L575" s="27" t="s">
        <v>21</v>
      </c>
      <c r="M575" s="38">
        <f t="shared" si="106"/>
        <v>-33.617861169151958</v>
      </c>
      <c r="N575" s="39">
        <f t="shared" si="107"/>
        <v>21.130346321096773</v>
      </c>
      <c r="O575" s="25" t="s">
        <v>21</v>
      </c>
      <c r="P575" s="27">
        <f t="shared" si="108"/>
        <v>986.03298784106266</v>
      </c>
      <c r="Q575" s="25">
        <f t="shared" si="114"/>
        <v>986.25936986495731</v>
      </c>
      <c r="R575" s="38">
        <f t="shared" si="115"/>
        <v>88.772359137090248</v>
      </c>
      <c r="S575" s="52"/>
      <c r="T575" s="92">
        <f t="shared" si="116"/>
        <v>3.3459758161302431</v>
      </c>
      <c r="U575" s="58">
        <f t="shared" si="109"/>
        <v>6198.5351536221187</v>
      </c>
      <c r="V575" s="98">
        <f t="shared" si="110"/>
        <v>669.51831734317807</v>
      </c>
      <c r="W575" s="25"/>
      <c r="X575" s="8"/>
      <c r="Y575" s="8"/>
      <c r="Z575" s="9"/>
    </row>
    <row r="576" spans="6:26">
      <c r="F576" s="33">
        <f t="shared" si="111"/>
        <v>1640</v>
      </c>
      <c r="G576" s="36">
        <f t="shared" si="117"/>
        <v>1640000</v>
      </c>
      <c r="H576" s="32"/>
      <c r="I576" s="87">
        <f t="shared" si="112"/>
        <v>40136.475451720973</v>
      </c>
      <c r="J576" s="39">
        <f t="shared" si="113"/>
        <v>1193.4720497201174</v>
      </c>
      <c r="K576" s="27">
        <f t="shared" si="105"/>
        <v>1.1258671557777749</v>
      </c>
      <c r="L576" s="27" t="s">
        <v>21</v>
      </c>
      <c r="M576" s="38">
        <f t="shared" si="106"/>
        <v>-33.592274552966494</v>
      </c>
      <c r="N576" s="39">
        <f t="shared" si="107"/>
        <v>21.125867155777776</v>
      </c>
      <c r="O576" s="25" t="s">
        <v>21</v>
      </c>
      <c r="P576" s="27">
        <f t="shared" si="108"/>
        <v>989.33623276168453</v>
      </c>
      <c r="Q576" s="25">
        <f t="shared" si="114"/>
        <v>989.56176346813515</v>
      </c>
      <c r="R576" s="38">
        <f t="shared" si="115"/>
        <v>88.776716082450307</v>
      </c>
      <c r="S576" s="52"/>
      <c r="T576" s="92">
        <f t="shared" si="116"/>
        <v>3.3348095306698489</v>
      </c>
      <c r="U576" s="58">
        <f t="shared" si="109"/>
        <v>6185.392387626508</v>
      </c>
      <c r="V576" s="98">
        <f t="shared" si="110"/>
        <v>668.0987363685548</v>
      </c>
      <c r="W576" s="25"/>
      <c r="X576" s="8"/>
      <c r="Y576" s="8"/>
      <c r="Z576" s="9"/>
    </row>
    <row r="577" spans="6:26">
      <c r="F577" s="33">
        <f t="shared" si="111"/>
        <v>1642</v>
      </c>
      <c r="G577" s="36">
        <f t="shared" si="117"/>
        <v>1642000</v>
      </c>
      <c r="H577" s="32"/>
      <c r="I577" s="87">
        <f t="shared" si="112"/>
        <v>40234.428985653554</v>
      </c>
      <c r="J577" s="39">
        <f t="shared" si="113"/>
        <v>1197.2930301436184</v>
      </c>
      <c r="K577" s="27">
        <f t="shared" si="105"/>
        <v>1.1214307520214488</v>
      </c>
      <c r="L577" s="27" t="s">
        <v>21</v>
      </c>
      <c r="M577" s="38">
        <f t="shared" si="106"/>
        <v>-33.56703057959993</v>
      </c>
      <c r="N577" s="39">
        <f t="shared" si="107"/>
        <v>21.12143075202145</v>
      </c>
      <c r="O577" s="25" t="s">
        <v>21</v>
      </c>
      <c r="P577" s="27">
        <f t="shared" si="108"/>
        <v>992.63666071160981</v>
      </c>
      <c r="Q577" s="25">
        <f t="shared" si="114"/>
        <v>992.86134733189613</v>
      </c>
      <c r="R577" s="38">
        <f t="shared" si="115"/>
        <v>88.781038118961121</v>
      </c>
      <c r="S577" s="52"/>
      <c r="T577" s="92">
        <f t="shared" si="116"/>
        <v>3.3237269321321135</v>
      </c>
      <c r="U577" s="58">
        <f t="shared" si="109"/>
        <v>6172.3545180356532</v>
      </c>
      <c r="V577" s="98">
        <f t="shared" si="110"/>
        <v>666.69048550058835</v>
      </c>
      <c r="W577" s="25"/>
      <c r="X577" s="8"/>
      <c r="Y577" s="8"/>
      <c r="Z577" s="9"/>
    </row>
    <row r="578" spans="6:26">
      <c r="F578" s="33">
        <f t="shared" si="111"/>
        <v>1644</v>
      </c>
      <c r="G578" s="36">
        <f t="shared" si="117"/>
        <v>1644000</v>
      </c>
      <c r="H578" s="32"/>
      <c r="I578" s="87">
        <f t="shared" si="112"/>
        <v>40332.50190232099</v>
      </c>
      <c r="J578" s="39">
        <f t="shared" si="113"/>
        <v>1201.111134551074</v>
      </c>
      <c r="K578" s="27">
        <f t="shared" si="105"/>
        <v>1.1170365358225358</v>
      </c>
      <c r="L578" s="27" t="s">
        <v>21</v>
      </c>
      <c r="M578" s="38">
        <f t="shared" si="106"/>
        <v>-33.542125521920184</v>
      </c>
      <c r="N578" s="39">
        <f t="shared" si="107"/>
        <v>21.117036535822535</v>
      </c>
      <c r="O578" s="25" t="s">
        <v>21</v>
      </c>
      <c r="P578" s="27">
        <f t="shared" si="108"/>
        <v>995.93428444836411</v>
      </c>
      <c r="Q578" s="25">
        <f t="shared" si="114"/>
        <v>996.15813411914189</v>
      </c>
      <c r="R578" s="38">
        <f t="shared" si="115"/>
        <v>88.785325678668826</v>
      </c>
      <c r="S578" s="52"/>
      <c r="T578" s="92">
        <f t="shared" si="116"/>
        <v>3.3127270530376611</v>
      </c>
      <c r="U578" s="58">
        <f t="shared" si="109"/>
        <v>6159.420313881692</v>
      </c>
      <c r="V578" s="98">
        <f t="shared" si="110"/>
        <v>665.29343177955343</v>
      </c>
      <c r="W578" s="25"/>
      <c r="X578" s="8"/>
      <c r="Y578" s="8"/>
      <c r="Z578" s="9"/>
    </row>
    <row r="579" spans="6:26">
      <c r="F579" s="33">
        <f t="shared" si="111"/>
        <v>1646</v>
      </c>
      <c r="G579" s="36">
        <f t="shared" si="117"/>
        <v>1646000</v>
      </c>
      <c r="H579" s="32"/>
      <c r="I579" s="87">
        <f t="shared" si="112"/>
        <v>40430.694201723243</v>
      </c>
      <c r="J579" s="39">
        <f t="shared" si="113"/>
        <v>1204.9263734261399</v>
      </c>
      <c r="K579" s="27">
        <f t="shared" si="105"/>
        <v>1.1126839430554074</v>
      </c>
      <c r="L579" s="27" t="s">
        <v>21</v>
      </c>
      <c r="M579" s="38">
        <f t="shared" si="106"/>
        <v>-33.51755570688124</v>
      </c>
      <c r="N579" s="39">
        <f t="shared" si="107"/>
        <v>21.112683943055409</v>
      </c>
      <c r="O579" s="25" t="s">
        <v>21</v>
      </c>
      <c r="P579" s="27">
        <f t="shared" si="108"/>
        <v>999.22911663149728</v>
      </c>
      <c r="Q579" s="25">
        <f t="shared" si="114"/>
        <v>999.45213639645681</v>
      </c>
      <c r="R579" s="38">
        <f t="shared" si="115"/>
        <v>88.789579186433372</v>
      </c>
      <c r="S579" s="52"/>
      <c r="T579" s="92">
        <f t="shared" si="116"/>
        <v>3.3018089409445972</v>
      </c>
      <c r="U579" s="58">
        <f t="shared" si="109"/>
        <v>6146.5885634367169</v>
      </c>
      <c r="V579" s="98">
        <f t="shared" si="110"/>
        <v>663.90744432387726</v>
      </c>
      <c r="W579" s="25"/>
      <c r="X579" s="8"/>
      <c r="Y579" s="8"/>
      <c r="Z579" s="9"/>
    </row>
    <row r="580" spans="6:26">
      <c r="F580" s="33">
        <f t="shared" si="111"/>
        <v>1648</v>
      </c>
      <c r="G580" s="36">
        <f t="shared" si="117"/>
        <v>1648000</v>
      </c>
      <c r="H580" s="32"/>
      <c r="I580" s="87">
        <f t="shared" si="112"/>
        <v>40529.005883860351</v>
      </c>
      <c r="J580" s="39">
        <f t="shared" si="113"/>
        <v>1208.7387572015796</v>
      </c>
      <c r="K580" s="27">
        <f t="shared" si="105"/>
        <v>1.1083724192674296</v>
      </c>
      <c r="L580" s="27" t="s">
        <v>21</v>
      </c>
      <c r="M580" s="38">
        <f t="shared" si="106"/>
        <v>-33.493317514545524</v>
      </c>
      <c r="N580" s="39">
        <f t="shared" si="107"/>
        <v>21.108372419267429</v>
      </c>
      <c r="O580" s="25" t="s">
        <v>21</v>
      </c>
      <c r="P580" s="27">
        <f t="shared" si="108"/>
        <v>1002.5211698238267</v>
      </c>
      <c r="Q580" s="25">
        <f t="shared" si="114"/>
        <v>1002.7433666353143</v>
      </c>
      <c r="R580" s="38">
        <f t="shared" si="115"/>
        <v>88.793799060078967</v>
      </c>
      <c r="S580" s="52"/>
      <c r="T580" s="92">
        <f t="shared" si="116"/>
        <v>3.2909716581552519</v>
      </c>
      <c r="U580" s="58">
        <f t="shared" si="109"/>
        <v>6133.8580738362671</v>
      </c>
      <c r="V580" s="98">
        <f t="shared" si="110"/>
        <v>662.53239428947268</v>
      </c>
      <c r="W580" s="25"/>
      <c r="X580" s="8"/>
      <c r="Y580" s="8"/>
      <c r="Z580" s="9"/>
    </row>
    <row r="581" spans="6:26">
      <c r="F581" s="33">
        <f t="shared" si="111"/>
        <v>1650</v>
      </c>
      <c r="G581" s="36">
        <f t="shared" si="117"/>
        <v>1650000</v>
      </c>
      <c r="H581" s="32"/>
      <c r="I581" s="87">
        <f t="shared" si="112"/>
        <v>40627.436948732277</v>
      </c>
      <c r="J581" s="39">
        <f t="shared" si="113"/>
        <v>1212.5482962595734</v>
      </c>
      <c r="K581" s="27">
        <f t="shared" si="105"/>
        <v>1.1041014194773917</v>
      </c>
      <c r="L581" s="27" t="s">
        <v>21</v>
      </c>
      <c r="M581" s="38">
        <f t="shared" si="106"/>
        <v>-33.469407377127197</v>
      </c>
      <c r="N581" s="39">
        <f t="shared" si="107"/>
        <v>21.104101419477391</v>
      </c>
      <c r="O581" s="25" t="s">
        <v>21</v>
      </c>
      <c r="P581" s="27">
        <f t="shared" si="108"/>
        <v>1005.8104564926577</v>
      </c>
      <c r="Q581" s="25">
        <f t="shared" si="114"/>
        <v>1006.0318372132624</v>
      </c>
      <c r="R581" s="38">
        <f t="shared" si="115"/>
        <v>88.797985710538768</v>
      </c>
      <c r="S581" s="52"/>
      <c r="T581" s="92">
        <f t="shared" si="116"/>
        <v>3.2802142814297968</v>
      </c>
      <c r="U581" s="58">
        <f t="shared" si="109"/>
        <v>6121.2276707116625</v>
      </c>
      <c r="V581" s="98">
        <f t="shared" si="110"/>
        <v>661.16815483002381</v>
      </c>
      <c r="W581" s="25"/>
      <c r="X581" s="8"/>
      <c r="Y581" s="8"/>
      <c r="Z581" s="9"/>
    </row>
    <row r="582" spans="6:26">
      <c r="F582" s="33">
        <f t="shared" si="111"/>
        <v>1652</v>
      </c>
      <c r="G582" s="36">
        <f t="shared" si="117"/>
        <v>1652000</v>
      </c>
      <c r="H582" s="32"/>
      <c r="I582" s="87">
        <f t="shared" si="112"/>
        <v>40725.987396339049</v>
      </c>
      <c r="J582" s="39">
        <f t="shared" si="113"/>
        <v>1216.3550009320247</v>
      </c>
      <c r="K582" s="27">
        <f t="shared" ref="K582:K645" si="118">I582*D$23/(D$23^2+J582^2)</f>
        <v>1.099870407978873</v>
      </c>
      <c r="L582" s="27" t="s">
        <v>21</v>
      </c>
      <c r="M582" s="38">
        <f t="shared" ref="M582:M645" si="119">-1*I582*J582/(D$23^2+J582^2)</f>
        <v>-33.445821778056214</v>
      </c>
      <c r="N582" s="39">
        <f t="shared" ref="N582:N645" si="120">D$14+K582</f>
        <v>21.099870407978873</v>
      </c>
      <c r="O582" s="25" t="s">
        <v>21</v>
      </c>
      <c r="P582" s="27">
        <f t="shared" ref="P582:P645" si="121">D$4*G582*D$15+M582-1/(D$4*G582*D$16)</f>
        <v>1009.0969890109849</v>
      </c>
      <c r="Q582" s="25">
        <f t="shared" si="114"/>
        <v>1009.3175604150903</v>
      </c>
      <c r="R582" s="38">
        <f t="shared" si="115"/>
        <v>88.802139541998287</v>
      </c>
      <c r="S582" s="52"/>
      <c r="T582" s="92">
        <f t="shared" si="116"/>
        <v>3.2695359017065426</v>
      </c>
      <c r="U582" s="58">
        <f t="shared" ref="U582:U645" si="122">T582*D$4*G582*D$15</f>
        <v>6108.6961978309209</v>
      </c>
      <c r="V582" s="98">
        <f t="shared" ref="V582:V645" si="123">D$4*G582*D$9*T582</f>
        <v>659.81460105820349</v>
      </c>
      <c r="W582" s="25"/>
      <c r="X582" s="8"/>
      <c r="Y582" s="8"/>
      <c r="Z582" s="9"/>
    </row>
    <row r="583" spans="6:26">
      <c r="F583" s="33">
        <f t="shared" ref="F583:F646" si="124">F582+F$4</f>
        <v>1654</v>
      </c>
      <c r="G583" s="36">
        <f t="shared" si="117"/>
        <v>1654000</v>
      </c>
      <c r="H583" s="32"/>
      <c r="I583" s="87">
        <f t="shared" ref="I583:I646" si="125">(D$4*G583*D$9)^2</f>
        <v>40824.657226680647</v>
      </c>
      <c r="J583" s="39">
        <f t="shared" ref="J583:J646" si="126">D$4*G583*D$24-1/(D$4*G583*D$25)</f>
        <v>1220.1588815008649</v>
      </c>
      <c r="K583" s="27">
        <f t="shared" si="118"/>
        <v>1.0956788581483938</v>
      </c>
      <c r="L583" s="27" t="s">
        <v>21</v>
      </c>
      <c r="M583" s="38">
        <f t="shared" si="119"/>
        <v>-33.422557251062223</v>
      </c>
      <c r="N583" s="39">
        <f t="shared" si="120"/>
        <v>21.095678858148393</v>
      </c>
      <c r="O583" s="25" t="s">
        <v>21</v>
      </c>
      <c r="P583" s="27">
        <f t="shared" si="121"/>
        <v>1012.3807796586648</v>
      </c>
      <c r="Q583" s="25">
        <f t="shared" ref="Q583:Q646" si="127">SQRT(N583^2+P583^2)</f>
        <v>1012.6005484339677</v>
      </c>
      <c r="R583" s="38">
        <f t="shared" ref="R583:R646" si="128">DEGREES(ASIN(P583/Q583))</f>
        <v>88.806260952034449</v>
      </c>
      <c r="S583" s="52"/>
      <c r="T583" s="92">
        <f t="shared" ref="T583:T646" si="129">1000*B$17/Q583</f>
        <v>3.258935623828763</v>
      </c>
      <c r="U583" s="58">
        <f t="shared" si="122"/>
        <v>6096.2625167481065</v>
      </c>
      <c r="V583" s="98">
        <f t="shared" si="123"/>
        <v>658.47161000779636</v>
      </c>
      <c r="W583" s="25"/>
      <c r="X583" s="8"/>
      <c r="Y583" s="8"/>
      <c r="Z583" s="9"/>
    </row>
    <row r="584" spans="6:26">
      <c r="F584" s="33">
        <f t="shared" si="124"/>
        <v>1656</v>
      </c>
      <c r="G584" s="36">
        <f t="shared" ref="G584:G647" si="130">1000*F584</f>
        <v>1656000</v>
      </c>
      <c r="H584" s="32"/>
      <c r="I584" s="87">
        <f t="shared" si="125"/>
        <v>40923.446439757092</v>
      </c>
      <c r="J584" s="39">
        <f t="shared" si="126"/>
        <v>1223.9599481983519</v>
      </c>
      <c r="K584" s="27">
        <f t="shared" si="118"/>
        <v>1.0915262522582405</v>
      </c>
      <c r="L584" s="27" t="s">
        <v>21</v>
      </c>
      <c r="M584" s="38">
        <f t="shared" si="119"/>
        <v>-33.399610379278435</v>
      </c>
      <c r="N584" s="39">
        <f t="shared" si="120"/>
        <v>21.091526252258241</v>
      </c>
      <c r="O584" s="25" t="s">
        <v>21</v>
      </c>
      <c r="P584" s="27">
        <f t="shared" si="121"/>
        <v>1015.6618406235741</v>
      </c>
      <c r="Q584" s="25">
        <f t="shared" si="127"/>
        <v>1015.8808133725709</v>
      </c>
      <c r="R584" s="38">
        <f t="shared" si="128"/>
        <v>88.810350331749163</v>
      </c>
      <c r="S584" s="52"/>
      <c r="T584" s="92">
        <f t="shared" si="129"/>
        <v>3.2484125662778278</v>
      </c>
      <c r="U584" s="58">
        <f t="shared" si="122"/>
        <v>6083.9255064607742</v>
      </c>
      <c r="V584" s="98">
        <f t="shared" si="123"/>
        <v>657.13906059670001</v>
      </c>
      <c r="W584" s="25"/>
      <c r="X584" s="8"/>
      <c r="Y584" s="8"/>
      <c r="Z584" s="9"/>
    </row>
    <row r="585" spans="6:26">
      <c r="F585" s="33">
        <f t="shared" si="124"/>
        <v>1658</v>
      </c>
      <c r="G585" s="36">
        <f t="shared" si="130"/>
        <v>1658000</v>
      </c>
      <c r="H585" s="32"/>
      <c r="I585" s="87">
        <f t="shared" si="125"/>
        <v>41022.355035568362</v>
      </c>
      <c r="J585" s="39">
        <f t="shared" si="126"/>
        <v>1227.7582112073751</v>
      </c>
      <c r="K585" s="27">
        <f t="shared" si="118"/>
        <v>1.0874120812937957</v>
      </c>
      <c r="L585" s="27" t="s">
        <v>21</v>
      </c>
      <c r="M585" s="38">
        <f t="shared" si="119"/>
        <v>-33.376977794363988</v>
      </c>
      <c r="N585" s="39">
        <f t="shared" si="120"/>
        <v>21.087412081293795</v>
      </c>
      <c r="O585" s="25" t="s">
        <v>21</v>
      </c>
      <c r="P585" s="27">
        <f t="shared" si="121"/>
        <v>1018.9401840027418</v>
      </c>
      <c r="Q585" s="25">
        <f t="shared" si="127"/>
        <v>1019.1583672441824</v>
      </c>
      <c r="R585" s="38">
        <f t="shared" si="128"/>
        <v>88.814408065902569</v>
      </c>
      <c r="S585" s="52"/>
      <c r="T585" s="92">
        <f t="shared" si="129"/>
        <v>3.2379658609125128</v>
      </c>
      <c r="U585" s="58">
        <f t="shared" si="122"/>
        <v>6071.6840630753823</v>
      </c>
      <c r="V585" s="98">
        <f t="shared" si="123"/>
        <v>655.81683359078397</v>
      </c>
      <c r="W585" s="25"/>
      <c r="X585" s="8"/>
      <c r="Y585" s="8"/>
      <c r="Z585" s="9"/>
    </row>
    <row r="586" spans="6:26">
      <c r="F586" s="33">
        <f t="shared" si="124"/>
        <v>1660</v>
      </c>
      <c r="G586" s="36">
        <f t="shared" si="130"/>
        <v>1660000</v>
      </c>
      <c r="H586" s="32"/>
      <c r="I586" s="87">
        <f t="shared" si="125"/>
        <v>41121.383014114479</v>
      </c>
      <c r="J586" s="39">
        <f t="shared" si="126"/>
        <v>1231.5536806617479</v>
      </c>
      <c r="K586" s="27">
        <f t="shared" si="118"/>
        <v>1.0833358447753003</v>
      </c>
      <c r="L586" s="27" t="s">
        <v>21</v>
      </c>
      <c r="M586" s="38">
        <f t="shared" si="119"/>
        <v>-33.354656175645623</v>
      </c>
      <c r="N586" s="39">
        <f t="shared" si="120"/>
        <v>21.083335844775299</v>
      </c>
      <c r="O586" s="25" t="s">
        <v>21</v>
      </c>
      <c r="P586" s="27">
        <f t="shared" si="121"/>
        <v>1022.2158218034635</v>
      </c>
      <c r="Q586" s="25">
        <f t="shared" si="127"/>
        <v>1022.4332219737746</v>
      </c>
      <c r="R586" s="38">
        <f t="shared" si="128"/>
        <v>88.818434533042677</v>
      </c>
      <c r="S586" s="52"/>
      <c r="T586" s="92">
        <f t="shared" si="129"/>
        <v>3.2275946527142922</v>
      </c>
      <c r="U586" s="58">
        <f t="shared" si="122"/>
        <v>6059.5370994803934</v>
      </c>
      <c r="V586" s="98">
        <f t="shared" si="123"/>
        <v>654.50481156858189</v>
      </c>
      <c r="W586" s="25"/>
      <c r="X586" s="8"/>
      <c r="Y586" s="8"/>
      <c r="Z586" s="9"/>
    </row>
    <row r="587" spans="6:26">
      <c r="F587" s="33">
        <f t="shared" si="124"/>
        <v>1662</v>
      </c>
      <c r="G587" s="36">
        <f t="shared" si="130"/>
        <v>1662000</v>
      </c>
      <c r="H587" s="32"/>
      <c r="I587" s="87">
        <f t="shared" si="125"/>
        <v>41220.530375395421</v>
      </c>
      <c r="J587" s="39">
        <f t="shared" si="126"/>
        <v>1235.3463666465045</v>
      </c>
      <c r="K587" s="27">
        <f t="shared" si="118"/>
        <v>1.079297050583875</v>
      </c>
      <c r="L587" s="27" t="s">
        <v>21</v>
      </c>
      <c r="M587" s="38">
        <f t="shared" si="119"/>
        <v>-33.332642249276965</v>
      </c>
      <c r="N587" s="39">
        <f t="shared" si="120"/>
        <v>21.079297050583875</v>
      </c>
      <c r="O587" s="25" t="s">
        <v>21</v>
      </c>
      <c r="P587" s="27">
        <f t="shared" si="121"/>
        <v>1025.4887659443955</v>
      </c>
      <c r="Q587" s="25">
        <f t="shared" si="127"/>
        <v>1025.705389399074</v>
      </c>
      <c r="R587" s="38">
        <f t="shared" si="128"/>
        <v>88.822430105628214</v>
      </c>
      <c r="S587" s="52"/>
      <c r="T587" s="92">
        <f t="shared" si="129"/>
        <v>3.2172980995384632</v>
      </c>
      <c r="U587" s="58">
        <f t="shared" si="122"/>
        <v>6047.4835450268811</v>
      </c>
      <c r="V587" s="98">
        <f t="shared" si="123"/>
        <v>653.20287888679263</v>
      </c>
      <c r="W587" s="25"/>
      <c r="X587" s="8"/>
      <c r="Y587" s="8"/>
      <c r="Z587" s="9"/>
    </row>
    <row r="588" spans="6:26">
      <c r="F588" s="33">
        <f t="shared" si="124"/>
        <v>1664</v>
      </c>
      <c r="G588" s="36">
        <f t="shared" si="130"/>
        <v>1664000</v>
      </c>
      <c r="H588" s="32"/>
      <c r="I588" s="87">
        <f t="shared" si="125"/>
        <v>41319.797119411211</v>
      </c>
      <c r="J588" s="39">
        <f t="shared" si="126"/>
        <v>1239.1362791981946</v>
      </c>
      <c r="K588" s="27">
        <f t="shared" si="118"/>
        <v>1.0752952147917167</v>
      </c>
      <c r="L588" s="27" t="s">
        <v>21</v>
      </c>
      <c r="M588" s="38">
        <f t="shared" si="119"/>
        <v>-33.310932787415787</v>
      </c>
      <c r="N588" s="39">
        <f t="shared" si="120"/>
        <v>21.075295214791716</v>
      </c>
      <c r="O588" s="25" t="s">
        <v>21</v>
      </c>
      <c r="P588" s="27">
        <f t="shared" si="121"/>
        <v>1028.7590282566275</v>
      </c>
      <c r="Q588" s="25">
        <f t="shared" si="127"/>
        <v>1028.9748812716036</v>
      </c>
      <c r="R588" s="38">
        <f t="shared" si="128"/>
        <v>88.826395150155335</v>
      </c>
      <c r="S588" s="52"/>
      <c r="T588" s="92">
        <f t="shared" si="129"/>
        <v>3.207075371870955</v>
      </c>
      <c r="U588" s="58">
        <f t="shared" si="122"/>
        <v>6035.522345216461</v>
      </c>
      <c r="V588" s="98">
        <f t="shared" si="123"/>
        <v>651.910921646573</v>
      </c>
      <c r="W588" s="25"/>
      <c r="X588" s="8"/>
      <c r="Y588" s="8"/>
      <c r="Z588" s="9"/>
    </row>
    <row r="589" spans="6:26">
      <c r="F589" s="33">
        <f t="shared" si="124"/>
        <v>1666</v>
      </c>
      <c r="G589" s="36">
        <f t="shared" si="130"/>
        <v>1666000</v>
      </c>
      <c r="H589" s="32"/>
      <c r="I589" s="87">
        <f t="shared" si="125"/>
        <v>41419.183246161818</v>
      </c>
      <c r="J589" s="39">
        <f t="shared" si="126"/>
        <v>1242.9234283051726</v>
      </c>
      <c r="K589" s="27">
        <f t="shared" si="118"/>
        <v>1.0713298614963416</v>
      </c>
      <c r="L589" s="27" t="s">
        <v>21</v>
      </c>
      <c r="M589" s="38">
        <f t="shared" si="119"/>
        <v>-33.289524607418464</v>
      </c>
      <c r="N589" s="39">
        <f t="shared" si="120"/>
        <v>21.071329861496341</v>
      </c>
      <c r="O589" s="25" t="s">
        <v>21</v>
      </c>
      <c r="P589" s="27">
        <f t="shared" si="121"/>
        <v>1032.0266204847392</v>
      </c>
      <c r="Q589" s="25">
        <f t="shared" si="127"/>
        <v>1032.2417092577125</v>
      </c>
      <c r="R589" s="38">
        <f t="shared" si="128"/>
        <v>88.830330027271629</v>
      </c>
      <c r="S589" s="52"/>
      <c r="T589" s="92">
        <f t="shared" si="129"/>
        <v>3.1969256525906493</v>
      </c>
      <c r="U589" s="58">
        <f t="shared" si="122"/>
        <v>6023.6524613963029</v>
      </c>
      <c r="V589" s="98">
        <f t="shared" si="123"/>
        <v>650.62882766059522</v>
      </c>
      <c r="W589" s="25"/>
      <c r="X589" s="8"/>
      <c r="Y589" s="8"/>
      <c r="Z589" s="9"/>
    </row>
    <row r="590" spans="6:26">
      <c r="F590" s="33">
        <f t="shared" si="124"/>
        <v>1668</v>
      </c>
      <c r="G590" s="36">
        <f t="shared" si="130"/>
        <v>1668000</v>
      </c>
      <c r="H590" s="32"/>
      <c r="I590" s="87">
        <f t="shared" si="125"/>
        <v>41518.688755647279</v>
      </c>
      <c r="J590" s="39">
        <f t="shared" si="126"/>
        <v>1246.7078239078864</v>
      </c>
      <c r="K590" s="27">
        <f t="shared" si="118"/>
        <v>1.0674005226587706</v>
      </c>
      <c r="L590" s="27" t="s">
        <v>21</v>
      </c>
      <c r="M590" s="38">
        <f t="shared" si="119"/>
        <v>-33.268414571051409</v>
      </c>
      <c r="N590" s="39">
        <f t="shared" si="120"/>
        <v>21.067400522658772</v>
      </c>
      <c r="O590" s="25" t="s">
        <v>21</v>
      </c>
      <c r="P590" s="27">
        <f t="shared" si="121"/>
        <v>1035.2915542878359</v>
      </c>
      <c r="Q590" s="25">
        <f t="shared" si="127"/>
        <v>1035.5058849395812</v>
      </c>
      <c r="R590" s="38">
        <f t="shared" si="128"/>
        <v>88.834235091900126</v>
      </c>
      <c r="S590" s="52"/>
      <c r="T590" s="92">
        <f t="shared" si="129"/>
        <v>3.186848136737094</v>
      </c>
      <c r="U590" s="58">
        <f t="shared" si="122"/>
        <v>6011.8728704610958</v>
      </c>
      <c r="V590" s="98">
        <f t="shared" si="123"/>
        <v>649.35648642085528</v>
      </c>
      <c r="W590" s="25"/>
      <c r="X590" s="8"/>
      <c r="Y590" s="8"/>
      <c r="Z590" s="9"/>
    </row>
    <row r="591" spans="6:26">
      <c r="F591" s="33">
        <f t="shared" si="124"/>
        <v>1670</v>
      </c>
      <c r="G591" s="36">
        <f t="shared" si="130"/>
        <v>1670000</v>
      </c>
      <c r="H591" s="32"/>
      <c r="I591" s="87">
        <f t="shared" si="125"/>
        <v>41618.313647867559</v>
      </c>
      <c r="J591" s="39">
        <f t="shared" si="126"/>
        <v>1250.4894758991663</v>
      </c>
      <c r="K591" s="27">
        <f t="shared" si="118"/>
        <v>1.0635067379455381</v>
      </c>
      <c r="L591" s="27" t="s">
        <v>21</v>
      </c>
      <c r="M591" s="38">
        <f t="shared" si="119"/>
        <v>-33.247599583718696</v>
      </c>
      <c r="N591" s="39">
        <f t="shared" si="120"/>
        <v>21.063506737945538</v>
      </c>
      <c r="O591" s="25" t="s">
        <v>21</v>
      </c>
      <c r="P591" s="27">
        <f t="shared" si="121"/>
        <v>1038.553841240566</v>
      </c>
      <c r="Q591" s="25">
        <f t="shared" si="127"/>
        <v>1038.767419816214</v>
      </c>
      <c r="R591" s="38">
        <f t="shared" si="128"/>
        <v>88.838110693346025</v>
      </c>
      <c r="S591" s="52"/>
      <c r="T591" s="92">
        <f t="shared" si="129"/>
        <v>3.1768420312834409</v>
      </c>
      <c r="U591" s="58">
        <f t="shared" si="122"/>
        <v>6000.1825645617155</v>
      </c>
      <c r="V591" s="98">
        <f t="shared" si="123"/>
        <v>648.09378906720599</v>
      </c>
      <c r="W591" s="25"/>
      <c r="X591" s="8"/>
      <c r="Y591" s="8"/>
      <c r="Z591" s="9"/>
    </row>
    <row r="592" spans="6:26">
      <c r="F592" s="33">
        <f t="shared" si="124"/>
        <v>1672</v>
      </c>
      <c r="G592" s="36">
        <f t="shared" si="130"/>
        <v>1672000</v>
      </c>
      <c r="H592" s="32"/>
      <c r="I592" s="87">
        <f t="shared" si="125"/>
        <v>41718.057922822692</v>
      </c>
      <c r="J592" s="39">
        <f t="shared" si="126"/>
        <v>1254.2683941245082</v>
      </c>
      <c r="K592" s="27">
        <f t="shared" si="118"/>
        <v>1.0596480545744398</v>
      </c>
      <c r="L592" s="27" t="s">
        <v>21</v>
      </c>
      <c r="M592" s="38">
        <f t="shared" si="119"/>
        <v>-33.227076593706045</v>
      </c>
      <c r="N592" s="39">
        <f t="shared" si="120"/>
        <v>21.059648054574438</v>
      </c>
      <c r="O592" s="25" t="s">
        <v>21</v>
      </c>
      <c r="P592" s="27">
        <f t="shared" si="121"/>
        <v>1041.8134928341228</v>
      </c>
      <c r="Q592" s="25">
        <f t="shared" si="127"/>
        <v>1042.0263253044127</v>
      </c>
      <c r="R592" s="38">
        <f t="shared" si="128"/>
        <v>88.841957175413853</v>
      </c>
      <c r="S592" s="52"/>
      <c r="T592" s="92">
        <f t="shared" si="129"/>
        <v>3.1669065549144868</v>
      </c>
      <c r="U592" s="58">
        <f t="shared" si="122"/>
        <v>5988.5805508204758</v>
      </c>
      <c r="V592" s="98">
        <f t="shared" si="123"/>
        <v>646.8406283566004</v>
      </c>
      <c r="W592" s="25"/>
      <c r="X592" s="8"/>
      <c r="Y592" s="8"/>
      <c r="Z592" s="9"/>
    </row>
    <row r="593" spans="6:26">
      <c r="F593" s="33">
        <f t="shared" si="124"/>
        <v>1674</v>
      </c>
      <c r="G593" s="36">
        <f t="shared" si="130"/>
        <v>1674000</v>
      </c>
      <c r="H593" s="32"/>
      <c r="I593" s="87">
        <f t="shared" si="125"/>
        <v>41817.921580512644</v>
      </c>
      <c r="J593" s="39">
        <f t="shared" si="126"/>
        <v>1258.0445883823559</v>
      </c>
      <c r="K593" s="27">
        <f t="shared" si="118"/>
        <v>1.055824027163899</v>
      </c>
      <c r="L593" s="27" t="s">
        <v>21</v>
      </c>
      <c r="M593" s="38">
        <f t="shared" si="119"/>
        <v>-33.206842591440214</v>
      </c>
      <c r="N593" s="39">
        <f t="shared" si="120"/>
        <v>21.055824027163901</v>
      </c>
      <c r="O593" s="25" t="s">
        <v>21</v>
      </c>
      <c r="P593" s="27">
        <f t="shared" si="121"/>
        <v>1045.0705204772253</v>
      </c>
      <c r="Q593" s="25">
        <f t="shared" si="127"/>
        <v>1045.2826127397325</v>
      </c>
      <c r="R593" s="38">
        <f t="shared" si="128"/>
        <v>88.845774876511456</v>
      </c>
      <c r="S593" s="52"/>
      <c r="T593" s="92">
        <f t="shared" si="129"/>
        <v>3.1570409378096822</v>
      </c>
      <c r="U593" s="58">
        <f t="shared" si="122"/>
        <v>5977.0658510527628</v>
      </c>
      <c r="V593" s="98">
        <f t="shared" si="123"/>
        <v>645.59689863302435</v>
      </c>
      <c r="W593" s="25"/>
      <c r="X593" s="8"/>
      <c r="Y593" s="8"/>
      <c r="Z593" s="9"/>
    </row>
    <row r="594" spans="6:26">
      <c r="F594" s="33">
        <f t="shared" si="124"/>
        <v>1676</v>
      </c>
      <c r="G594" s="36">
        <f t="shared" si="130"/>
        <v>1676000</v>
      </c>
      <c r="H594" s="32"/>
      <c r="I594" s="87">
        <f t="shared" si="125"/>
        <v>41917.90462093745</v>
      </c>
      <c r="J594" s="39">
        <f t="shared" si="126"/>
        <v>1261.8180684243825</v>
      </c>
      <c r="K594" s="27">
        <f t="shared" si="118"/>
        <v>1.0520342175858675</v>
      </c>
      <c r="L594" s="27" t="s">
        <v>21</v>
      </c>
      <c r="M594" s="38">
        <f t="shared" si="119"/>
        <v>-33.186894608763893</v>
      </c>
      <c r="N594" s="39">
        <f t="shared" si="120"/>
        <v>21.052034217585867</v>
      </c>
      <c r="O594" s="25" t="s">
        <v>21</v>
      </c>
      <c r="P594" s="27">
        <f t="shared" si="121"/>
        <v>1048.3249354970858</v>
      </c>
      <c r="Q594" s="25">
        <f t="shared" si="127"/>
        <v>1048.536293377424</v>
      </c>
      <c r="R594" s="38">
        <f t="shared" si="128"/>
        <v>88.849564129758903</v>
      </c>
      <c r="S594" s="52"/>
      <c r="T594" s="92">
        <f t="shared" si="129"/>
        <v>3.1472444214309654</v>
      </c>
      <c r="U594" s="58">
        <f t="shared" si="122"/>
        <v>5965.6375014948762</v>
      </c>
      <c r="V594" s="98">
        <f t="shared" si="123"/>
        <v>644.36249579810055</v>
      </c>
      <c r="W594" s="25"/>
      <c r="X594" s="8"/>
      <c r="Y594" s="8"/>
      <c r="Z594" s="9"/>
    </row>
    <row r="595" spans="6:26">
      <c r="F595" s="33">
        <f t="shared" si="124"/>
        <v>1678</v>
      </c>
      <c r="G595" s="36">
        <f t="shared" si="130"/>
        <v>1678000</v>
      </c>
      <c r="H595" s="32"/>
      <c r="I595" s="87">
        <f t="shared" si="125"/>
        <v>42018.007044097074</v>
      </c>
      <c r="J595" s="39">
        <f t="shared" si="126"/>
        <v>1265.5888439557707</v>
      </c>
      <c r="K595" s="27">
        <f t="shared" si="118"/>
        <v>1.0482781948221527</v>
      </c>
      <c r="L595" s="27" t="s">
        <v>21</v>
      </c>
      <c r="M595" s="38">
        <f t="shared" si="119"/>
        <v>-33.167229718225258</v>
      </c>
      <c r="N595" s="39">
        <f t="shared" si="120"/>
        <v>21.048278194822153</v>
      </c>
      <c r="O595" s="25" t="s">
        <v>21</v>
      </c>
      <c r="P595" s="27">
        <f t="shared" si="121"/>
        <v>1051.5767491403594</v>
      </c>
      <c r="Q595" s="25">
        <f t="shared" si="127"/>
        <v>1051.787378393358</v>
      </c>
      <c r="R595" s="38">
        <f t="shared" si="128"/>
        <v>88.853325263091406</v>
      </c>
      <c r="S595" s="52"/>
      <c r="T595" s="92">
        <f t="shared" si="129"/>
        <v>3.137516258315312</v>
      </c>
      <c r="U595" s="58">
        <f t="shared" si="122"/>
        <v>5954.2945525379318</v>
      </c>
      <c r="V595" s="98">
        <f t="shared" si="123"/>
        <v>643.13731728234666</v>
      </c>
      <c r="W595" s="25"/>
      <c r="X595" s="8"/>
      <c r="Y595" s="8"/>
      <c r="Z595" s="9"/>
    </row>
    <row r="596" spans="6:26">
      <c r="F596" s="33">
        <f t="shared" si="124"/>
        <v>1680</v>
      </c>
      <c r="G596" s="36">
        <f t="shared" si="130"/>
        <v>1680000</v>
      </c>
      <c r="H596" s="32"/>
      <c r="I596" s="87">
        <f t="shared" si="125"/>
        <v>42118.228849991545</v>
      </c>
      <c r="J596" s="39">
        <f t="shared" si="126"/>
        <v>1269.3569246354859</v>
      </c>
      <c r="K596" s="27">
        <f t="shared" si="118"/>
        <v>1.0445555348241007</v>
      </c>
      <c r="L596" s="27" t="s">
        <v>21</v>
      </c>
      <c r="M596" s="38">
        <f t="shared" si="119"/>
        <v>-33.147845032382392</v>
      </c>
      <c r="N596" s="39">
        <f t="shared" si="120"/>
        <v>21.044555534824102</v>
      </c>
      <c r="O596" s="25" t="s">
        <v>21</v>
      </c>
      <c r="P596" s="27">
        <f t="shared" si="121"/>
        <v>1054.8259725740752</v>
      </c>
      <c r="Q596" s="25">
        <f t="shared" si="127"/>
        <v>1055.0358788849323</v>
      </c>
      <c r="R596" s="38">
        <f t="shared" si="128"/>
        <v>88.857058599359419</v>
      </c>
      <c r="S596" s="52"/>
      <c r="T596" s="92">
        <f t="shared" si="129"/>
        <v>3.1278557118718755</v>
      </c>
      <c r="U596" s="58">
        <f t="shared" si="122"/>
        <v>5943.0360684676816</v>
      </c>
      <c r="V596" s="98">
        <f t="shared" si="123"/>
        <v>641.92126201707254</v>
      </c>
      <c r="W596" s="25"/>
      <c r="X596" s="8"/>
      <c r="Y596" s="8"/>
      <c r="Z596" s="9"/>
    </row>
    <row r="597" spans="6:26">
      <c r="F597" s="33">
        <f t="shared" si="124"/>
        <v>1682</v>
      </c>
      <c r="G597" s="36">
        <f t="shared" si="130"/>
        <v>1682000</v>
      </c>
      <c r="H597" s="32"/>
      <c r="I597" s="87">
        <f t="shared" si="125"/>
        <v>42218.570038620841</v>
      </c>
      <c r="J597" s="39">
        <f t="shared" si="126"/>
        <v>1273.1223200765553</v>
      </c>
      <c r="K597" s="27">
        <f t="shared" si="118"/>
        <v>1.0408658203755161</v>
      </c>
      <c r="L597" s="27" t="s">
        <v>21</v>
      </c>
      <c r="M597" s="38">
        <f t="shared" si="119"/>
        <v>-33.128737703121601</v>
      </c>
      <c r="N597" s="39">
        <f t="shared" si="120"/>
        <v>21.040865820375515</v>
      </c>
      <c r="O597" s="25" t="s">
        <v>21</v>
      </c>
      <c r="P597" s="27">
        <f t="shared" si="121"/>
        <v>1058.0726168865538</v>
      </c>
      <c r="Q597" s="25">
        <f t="shared" si="127"/>
        <v>1058.2818058719668</v>
      </c>
      <c r="R597" s="38">
        <f t="shared" si="128"/>
        <v>88.860764456428242</v>
      </c>
      <c r="S597" s="52"/>
      <c r="T597" s="92">
        <f t="shared" si="129"/>
        <v>3.1182620561835881</v>
      </c>
      <c r="U597" s="58">
        <f t="shared" si="122"/>
        <v>5931.8611272100597</v>
      </c>
      <c r="V597" s="98">
        <f t="shared" si="123"/>
        <v>640.71423040689604</v>
      </c>
      <c r="W597" s="25"/>
      <c r="X597" s="8"/>
      <c r="Y597" s="8"/>
      <c r="Z597" s="9"/>
    </row>
    <row r="598" spans="6:26">
      <c r="F598" s="33">
        <f t="shared" si="124"/>
        <v>1684</v>
      </c>
      <c r="G598" s="36">
        <f t="shared" si="130"/>
        <v>1684000</v>
      </c>
      <c r="H598" s="32"/>
      <c r="I598" s="87">
        <f t="shared" si="125"/>
        <v>42319.030609984984</v>
      </c>
      <c r="J598" s="39">
        <f t="shared" si="126"/>
        <v>1276.8850398463373</v>
      </c>
      <c r="K598" s="27">
        <f t="shared" si="118"/>
        <v>1.0372086409587635</v>
      </c>
      <c r="L598" s="27" t="s">
        <v>21</v>
      </c>
      <c r="M598" s="38">
        <f t="shared" si="119"/>
        <v>-33.109904920989905</v>
      </c>
      <c r="N598" s="39">
        <f t="shared" si="120"/>
        <v>21.037208640958763</v>
      </c>
      <c r="O598" s="25" t="s">
        <v>21</v>
      </c>
      <c r="P598" s="27">
        <f t="shared" si="121"/>
        <v>1061.3166930883106</v>
      </c>
      <c r="Q598" s="25">
        <f t="shared" si="127"/>
        <v>1061.525170297582</v>
      </c>
      <c r="R598" s="38">
        <f t="shared" si="128"/>
        <v>88.864443147275622</v>
      </c>
      <c r="S598" s="52"/>
      <c r="T598" s="92">
        <f t="shared" si="129"/>
        <v>3.1087345758131169</v>
      </c>
      <c r="U598" s="58">
        <f t="shared" si="122"/>
        <v>5920.7688200823322</v>
      </c>
      <c r="V598" s="98">
        <f t="shared" si="123"/>
        <v>639.51612430286445</v>
      </c>
      <c r="W598" s="25"/>
      <c r="X598" s="8"/>
      <c r="Y598" s="8"/>
      <c r="Z598" s="9"/>
    </row>
    <row r="599" spans="6:26">
      <c r="F599" s="33">
        <f t="shared" si="124"/>
        <v>1686</v>
      </c>
      <c r="G599" s="36">
        <f t="shared" si="130"/>
        <v>1686000</v>
      </c>
      <c r="H599" s="32"/>
      <c r="I599" s="87">
        <f t="shared" si="125"/>
        <v>42419.610564083952</v>
      </c>
      <c r="J599" s="39">
        <f t="shared" si="126"/>
        <v>1280.6450934667937</v>
      </c>
      <c r="K599" s="27">
        <f t="shared" si="118"/>
        <v>1.0335835926239436</v>
      </c>
      <c r="L599" s="27" t="s">
        <v>21</v>
      </c>
      <c r="M599" s="38">
        <f t="shared" si="119"/>
        <v>-33.091343914540857</v>
      </c>
      <c r="N599" s="39">
        <f t="shared" si="120"/>
        <v>21.033583592623945</v>
      </c>
      <c r="O599" s="25" t="s">
        <v>21</v>
      </c>
      <c r="P599" s="27">
        <f t="shared" si="121"/>
        <v>1064.5582121129398</v>
      </c>
      <c r="Q599" s="25">
        <f t="shared" si="127"/>
        <v>1064.7659830290629</v>
      </c>
      <c r="R599" s="38">
        <f t="shared" si="128"/>
        <v>88.868094980083711</v>
      </c>
      <c r="S599" s="52"/>
      <c r="T599" s="92">
        <f t="shared" si="129"/>
        <v>3.099272565613064</v>
      </c>
      <c r="U599" s="58">
        <f t="shared" si="122"/>
        <v>5909.7582515497079</v>
      </c>
      <c r="V599" s="98">
        <f t="shared" si="123"/>
        <v>638.32684697616457</v>
      </c>
      <c r="W599" s="25"/>
      <c r="X599" s="8"/>
      <c r="Y599" s="8"/>
      <c r="Z599" s="9"/>
    </row>
    <row r="600" spans="6:26">
      <c r="F600" s="33">
        <f t="shared" si="124"/>
        <v>1688</v>
      </c>
      <c r="G600" s="36">
        <f t="shared" si="130"/>
        <v>1688000</v>
      </c>
      <c r="H600" s="32"/>
      <c r="I600" s="87">
        <f t="shared" si="125"/>
        <v>42520.309900917768</v>
      </c>
      <c r="J600" s="39">
        <f t="shared" si="126"/>
        <v>1284.4024904147586</v>
      </c>
      <c r="K600" s="27">
        <f t="shared" si="118"/>
        <v>1.0299902778610714</v>
      </c>
      <c r="L600" s="27" t="s">
        <v>21</v>
      </c>
      <c r="M600" s="38">
        <f t="shared" si="119"/>
        <v>-33.073051949693742</v>
      </c>
      <c r="N600" s="39">
        <f t="shared" si="120"/>
        <v>21.029990277861071</v>
      </c>
      <c r="O600" s="25" t="s">
        <v>21</v>
      </c>
      <c r="P600" s="27">
        <f t="shared" si="121"/>
        <v>1067.7971848179868</v>
      </c>
      <c r="Q600" s="25">
        <f t="shared" si="127"/>
        <v>1068.0042548587082</v>
      </c>
      <c r="R600" s="38">
        <f t="shared" si="128"/>
        <v>88.87172025833145</v>
      </c>
      <c r="S600" s="52"/>
      <c r="T600" s="92">
        <f t="shared" si="129"/>
        <v>3.0898753305403019</v>
      </c>
      <c r="U600" s="58">
        <f t="shared" si="122"/>
        <v>5898.8285389872599</v>
      </c>
      <c r="V600" s="98">
        <f t="shared" si="123"/>
        <v>637.14630309240863</v>
      </c>
      <c r="W600" s="25"/>
      <c r="X600" s="8"/>
      <c r="Y600" s="8"/>
      <c r="Z600" s="9"/>
    </row>
    <row r="601" spans="6:26">
      <c r="F601" s="33">
        <f t="shared" si="124"/>
        <v>1690</v>
      </c>
      <c r="G601" s="36">
        <f t="shared" si="130"/>
        <v>1690000</v>
      </c>
      <c r="H601" s="32"/>
      <c r="I601" s="87">
        <f t="shared" si="125"/>
        <v>42621.128620486408</v>
      </c>
      <c r="J601" s="39">
        <f t="shared" si="126"/>
        <v>1288.1572401222047</v>
      </c>
      <c r="K601" s="27">
        <f t="shared" si="118"/>
        <v>1.0264283054751819</v>
      </c>
      <c r="L601" s="27" t="s">
        <v>21</v>
      </c>
      <c r="M601" s="38">
        <f t="shared" si="119"/>
        <v>-33.055026329105537</v>
      </c>
      <c r="N601" s="39">
        <f t="shared" si="120"/>
        <v>21.026428305475182</v>
      </c>
      <c r="O601" s="25" t="s">
        <v>21</v>
      </c>
      <c r="P601" s="27">
        <f t="shared" si="121"/>
        <v>1071.0336219858059</v>
      </c>
      <c r="Q601" s="25">
        <f t="shared" si="127"/>
        <v>1071.239996504667</v>
      </c>
      <c r="R601" s="38">
        <f t="shared" si="128"/>
        <v>88.875319280886345</v>
      </c>
      <c r="S601" s="52"/>
      <c r="T601" s="92">
        <f t="shared" si="129"/>
        <v>3.0805421854743296</v>
      </c>
      <c r="U601" s="58">
        <f t="shared" si="122"/>
        <v>5887.9788124470215</v>
      </c>
      <c r="V601" s="98">
        <f t="shared" si="123"/>
        <v>635.97439868647655</v>
      </c>
      <c r="W601" s="25"/>
      <c r="X601" s="8"/>
      <c r="Y601" s="8"/>
      <c r="Z601" s="9"/>
    </row>
    <row r="602" spans="6:26">
      <c r="F602" s="33">
        <f t="shared" si="124"/>
        <v>1692</v>
      </c>
      <c r="G602" s="36">
        <f t="shared" si="130"/>
        <v>1692000</v>
      </c>
      <c r="H602" s="32"/>
      <c r="I602" s="87">
        <f t="shared" si="125"/>
        <v>42722.066722789896</v>
      </c>
      <c r="J602" s="39">
        <f t="shared" si="126"/>
        <v>1291.9093519765108</v>
      </c>
      <c r="K602" s="27">
        <f t="shared" si="118"/>
        <v>1.0228972904642719</v>
      </c>
      <c r="L602" s="27" t="s">
        <v>21</v>
      </c>
      <c r="M602" s="38">
        <f t="shared" si="119"/>
        <v>-33.037264391555659</v>
      </c>
      <c r="N602" s="39">
        <f t="shared" si="120"/>
        <v>21.022897290464272</v>
      </c>
      <c r="O602" s="25" t="s">
        <v>21</v>
      </c>
      <c r="P602" s="27">
        <f t="shared" si="121"/>
        <v>1074.2675343244</v>
      </c>
      <c r="Q602" s="25">
        <f t="shared" si="127"/>
        <v>1074.4732186117583</v>
      </c>
      <c r="R602" s="38">
        <f t="shared" si="128"/>
        <v>88.87889234209004</v>
      </c>
      <c r="S602" s="52"/>
      <c r="T602" s="92">
        <f t="shared" si="129"/>
        <v>3.0712724550395669</v>
      </c>
      <c r="U602" s="58">
        <f t="shared" si="122"/>
        <v>5877.2082144301512</v>
      </c>
      <c r="V602" s="98">
        <f t="shared" si="123"/>
        <v>634.81104113790798</v>
      </c>
      <c r="W602" s="25"/>
      <c r="X602" s="8"/>
      <c r="Y602" s="8"/>
      <c r="Z602" s="9"/>
    </row>
    <row r="603" spans="6:26">
      <c r="F603" s="33">
        <f t="shared" si="124"/>
        <v>1694</v>
      </c>
      <c r="G603" s="36">
        <f t="shared" si="130"/>
        <v>1694000</v>
      </c>
      <c r="H603" s="32"/>
      <c r="I603" s="87">
        <f t="shared" si="125"/>
        <v>42823.124207828201</v>
      </c>
      <c r="J603" s="39">
        <f t="shared" si="126"/>
        <v>1295.6588353207219</v>
      </c>
      <c r="K603" s="27">
        <f t="shared" si="118"/>
        <v>1.0193968539000258</v>
      </c>
      <c r="L603" s="27" t="s">
        <v>21</v>
      </c>
      <c r="M603" s="38">
        <f t="shared" si="119"/>
        <v>-33.019763511342887</v>
      </c>
      <c r="N603" s="39">
        <f t="shared" si="120"/>
        <v>21.019396853900027</v>
      </c>
      <c r="O603" s="25" t="s">
        <v>21</v>
      </c>
      <c r="P603" s="27">
        <f t="shared" si="121"/>
        <v>1077.4989324682538</v>
      </c>
      <c r="Q603" s="25">
        <f t="shared" si="127"/>
        <v>1077.7039317522824</v>
      </c>
      <c r="R603" s="38">
        <f t="shared" si="128"/>
        <v>88.882439731846659</v>
      </c>
      <c r="S603" s="52"/>
      <c r="T603" s="92">
        <f t="shared" si="129"/>
        <v>3.0620654734314612</v>
      </c>
      <c r="U603" s="58">
        <f t="shared" si="122"/>
        <v>5866.5158996639884</v>
      </c>
      <c r="V603" s="98">
        <f t="shared" si="123"/>
        <v>633.65613914682024</v>
      </c>
      <c r="W603" s="25"/>
      <c r="X603" s="8"/>
      <c r="Y603" s="8"/>
      <c r="Z603" s="9"/>
    </row>
    <row r="604" spans="6:26">
      <c r="F604" s="33">
        <f t="shared" si="124"/>
        <v>1696</v>
      </c>
      <c r="G604" s="36">
        <f t="shared" si="130"/>
        <v>1696000</v>
      </c>
      <c r="H604" s="32"/>
      <c r="I604" s="87">
        <f t="shared" si="125"/>
        <v>42924.301075601361</v>
      </c>
      <c r="J604" s="39">
        <f t="shared" si="126"/>
        <v>1299.4056994538118</v>
      </c>
      <c r="K604" s="27">
        <f t="shared" si="118"/>
        <v>1.015926622811234</v>
      </c>
      <c r="L604" s="27" t="s">
        <v>21</v>
      </c>
      <c r="M604" s="38">
        <f t="shared" si="119"/>
        <v>-33.002521097694505</v>
      </c>
      <c r="N604" s="39">
        <f t="shared" si="120"/>
        <v>21.015926622811236</v>
      </c>
      <c r="O604" s="25" t="s">
        <v>21</v>
      </c>
      <c r="P604" s="27">
        <f t="shared" si="121"/>
        <v>1080.7278269791445</v>
      </c>
      <c r="Q604" s="25">
        <f t="shared" si="127"/>
        <v>1080.9321464268139</v>
      </c>
      <c r="R604" s="38">
        <f t="shared" si="128"/>
        <v>88.885961735703702</v>
      </c>
      <c r="S604" s="52"/>
      <c r="T604" s="92">
        <f t="shared" si="129"/>
        <v>3.0529205842463409</v>
      </c>
      <c r="U604" s="58">
        <f t="shared" si="122"/>
        <v>5855.9010348839311</v>
      </c>
      <c r="V604" s="98">
        <f t="shared" si="123"/>
        <v>632.50960271035012</v>
      </c>
      <c r="W604" s="25"/>
      <c r="X604" s="8"/>
      <c r="Y604" s="8"/>
      <c r="Z604" s="9"/>
    </row>
    <row r="605" spans="6:26">
      <c r="F605" s="33">
        <f t="shared" si="124"/>
        <v>1698</v>
      </c>
      <c r="G605" s="36">
        <f t="shared" si="130"/>
        <v>1698000</v>
      </c>
      <c r="H605" s="32"/>
      <c r="I605" s="87">
        <f t="shared" si="125"/>
        <v>43025.597326109339</v>
      </c>
      <c r="J605" s="39">
        <f t="shared" si="126"/>
        <v>1303.1499536309443</v>
      </c>
      <c r="K605" s="27">
        <f t="shared" si="118"/>
        <v>1.0124862300698352</v>
      </c>
      <c r="L605" s="27" t="s">
        <v>21</v>
      </c>
      <c r="M605" s="38">
        <f t="shared" si="119"/>
        <v>-32.98553459418688</v>
      </c>
      <c r="N605" s="39">
        <f t="shared" si="120"/>
        <v>21.012486230069836</v>
      </c>
      <c r="O605" s="25" t="s">
        <v>21</v>
      </c>
      <c r="P605" s="27">
        <f t="shared" si="121"/>
        <v>1083.9542283469455</v>
      </c>
      <c r="Q605" s="25">
        <f t="shared" si="127"/>
        <v>1084.1578730649844</v>
      </c>
      <c r="R605" s="38">
        <f t="shared" si="128"/>
        <v>88.889458634936105</v>
      </c>
      <c r="S605" s="52"/>
      <c r="T605" s="92">
        <f t="shared" si="129"/>
        <v>3.0438371403148938</v>
      </c>
      <c r="U605" s="58">
        <f t="shared" si="122"/>
        <v>5845.3627986199745</v>
      </c>
      <c r="V605" s="98">
        <f t="shared" si="123"/>
        <v>631.37134309959583</v>
      </c>
      <c r="W605" s="25"/>
      <c r="X605" s="8"/>
      <c r="Y605" s="8"/>
      <c r="Z605" s="9"/>
    </row>
    <row r="606" spans="6:26">
      <c r="F606" s="33">
        <f t="shared" si="124"/>
        <v>1700</v>
      </c>
      <c r="G606" s="36">
        <f t="shared" si="130"/>
        <v>1700000</v>
      </c>
      <c r="H606" s="32"/>
      <c r="I606" s="87">
        <f t="shared" si="125"/>
        <v>43127.012959352171</v>
      </c>
      <c r="J606" s="39">
        <f t="shared" si="126"/>
        <v>1306.8916070637283</v>
      </c>
      <c r="K606" s="27">
        <f t="shared" si="118"/>
        <v>1.0090753142795346</v>
      </c>
      <c r="L606" s="27" t="s">
        <v>21</v>
      </c>
      <c r="M606" s="38">
        <f t="shared" si="119"/>
        <v>-32.968801478177944</v>
      </c>
      <c r="N606" s="39">
        <f t="shared" si="120"/>
        <v>21.009075314279535</v>
      </c>
      <c r="O606" s="25" t="s">
        <v>21</v>
      </c>
      <c r="P606" s="27">
        <f t="shared" si="121"/>
        <v>1087.1781469904158</v>
      </c>
      <c r="Q606" s="25">
        <f t="shared" si="127"/>
        <v>1087.3811220262542</v>
      </c>
      <c r="R606" s="38">
        <f t="shared" si="128"/>
        <v>88.892930706626188</v>
      </c>
      <c r="S606" s="52"/>
      <c r="T606" s="92">
        <f t="shared" si="129"/>
        <v>3.0348145035391956</v>
      </c>
      <c r="U606" s="58">
        <f t="shared" si="122"/>
        <v>5834.9003809878132</v>
      </c>
      <c r="V606" s="98">
        <f t="shared" si="123"/>
        <v>630.24127283705434</v>
      </c>
      <c r="W606" s="25"/>
      <c r="X606" s="8"/>
      <c r="Y606" s="8"/>
      <c r="Z606" s="9"/>
    </row>
    <row r="607" spans="6:26">
      <c r="F607" s="33">
        <f t="shared" si="124"/>
        <v>1702</v>
      </c>
      <c r="G607" s="36">
        <f t="shared" si="130"/>
        <v>1702000</v>
      </c>
      <c r="H607" s="32"/>
      <c r="I607" s="87">
        <f t="shared" si="125"/>
        <v>43228.54797532982</v>
      </c>
      <c r="J607" s="39">
        <f t="shared" si="126"/>
        <v>1310.6306689204748</v>
      </c>
      <c r="K607" s="27">
        <f t="shared" si="118"/>
        <v>1.0056935196669028</v>
      </c>
      <c r="L607" s="27" t="s">
        <v>21</v>
      </c>
      <c r="M607" s="38">
        <f t="shared" si="119"/>
        <v>-32.952319260250484</v>
      </c>
      <c r="N607" s="39">
        <f t="shared" si="120"/>
        <v>21.005693519666902</v>
      </c>
      <c r="O607" s="25" t="s">
        <v>21</v>
      </c>
      <c r="P607" s="27">
        <f t="shared" si="121"/>
        <v>1090.3995932579742</v>
      </c>
      <c r="Q607" s="25">
        <f t="shared" si="127"/>
        <v>1090.6019036006667</v>
      </c>
      <c r="R607" s="38">
        <f t="shared" si="128"/>
        <v>88.896378223741365</v>
      </c>
      <c r="S607" s="52"/>
      <c r="T607" s="92">
        <f t="shared" si="129"/>
        <v>3.0258520447332025</v>
      </c>
      <c r="U607" s="58">
        <f t="shared" si="122"/>
        <v>5824.512983484392</v>
      </c>
      <c r="V607" s="98">
        <f t="shared" si="123"/>
        <v>629.11930567453828</v>
      </c>
      <c r="W607" s="25"/>
      <c r="X607" s="8"/>
      <c r="Y607" s="8"/>
      <c r="Z607" s="9"/>
    </row>
    <row r="608" spans="6:26">
      <c r="F608" s="33">
        <f t="shared" si="124"/>
        <v>1704</v>
      </c>
      <c r="G608" s="36">
        <f t="shared" si="130"/>
        <v>1704000</v>
      </c>
      <c r="H608" s="32"/>
      <c r="I608" s="87">
        <f t="shared" si="125"/>
        <v>43330.202374042325</v>
      </c>
      <c r="J608" s="39">
        <f t="shared" si="126"/>
        <v>1314.3671483264523</v>
      </c>
      <c r="K608" s="27">
        <f t="shared" si="118"/>
        <v>1.0023404959749145</v>
      </c>
      <c r="L608" s="27" t="s">
        <v>21</v>
      </c>
      <c r="M608" s="38">
        <f t="shared" si="119"/>
        <v>-32.936085483666751</v>
      </c>
      <c r="N608" s="39">
        <f t="shared" si="120"/>
        <v>21.002340495974913</v>
      </c>
      <c r="O608" s="25" t="s">
        <v>21</v>
      </c>
      <c r="P608" s="27">
        <f t="shared" si="121"/>
        <v>1093.6185774284631</v>
      </c>
      <c r="Q608" s="25">
        <f t="shared" si="127"/>
        <v>1093.8202280095959</v>
      </c>
      <c r="R608" s="38">
        <f t="shared" si="128"/>
        <v>88.899801455211033</v>
      </c>
      <c r="S608" s="52"/>
      <c r="T608" s="92">
        <f t="shared" si="129"/>
        <v>3.0169491434666078</v>
      </c>
      <c r="U608" s="58">
        <f t="shared" si="122"/>
        <v>5814.1998187877844</v>
      </c>
      <c r="V608" s="98">
        <f t="shared" si="123"/>
        <v>628.00535657156013</v>
      </c>
      <c r="W608" s="25"/>
      <c r="X608" s="8"/>
      <c r="Y608" s="8"/>
      <c r="Z608" s="9"/>
    </row>
    <row r="609" spans="6:26">
      <c r="F609" s="33">
        <f t="shared" si="124"/>
        <v>1706</v>
      </c>
      <c r="G609" s="36">
        <f t="shared" si="130"/>
        <v>1706000</v>
      </c>
      <c r="H609" s="32"/>
      <c r="I609" s="87">
        <f t="shared" si="125"/>
        <v>43431.976155489647</v>
      </c>
      <c r="J609" s="39">
        <f t="shared" si="126"/>
        <v>1318.1010543641369</v>
      </c>
      <c r="K609" s="27">
        <f t="shared" si="118"/>
        <v>0.99901589835885185</v>
      </c>
      <c r="L609" s="27" t="s">
        <v>21</v>
      </c>
      <c r="M609" s="38">
        <f t="shared" si="119"/>
        <v>-32.92009772383345</v>
      </c>
      <c r="N609" s="39">
        <f t="shared" si="120"/>
        <v>20.999015898358852</v>
      </c>
      <c r="O609" s="25" t="s">
        <v>21</v>
      </c>
      <c r="P609" s="27">
        <f t="shared" si="121"/>
        <v>1096.8351097119014</v>
      </c>
      <c r="Q609" s="25">
        <f t="shared" si="127"/>
        <v>1097.0361054064804</v>
      </c>
      <c r="R609" s="38">
        <f t="shared" si="128"/>
        <v>88.903200666000672</v>
      </c>
      <c r="S609" s="52"/>
      <c r="T609" s="92">
        <f t="shared" si="129"/>
        <v>3.0081051879119913</v>
      </c>
      <c r="U609" s="58">
        <f t="shared" si="122"/>
        <v>5803.9601105613001</v>
      </c>
      <c r="V609" s="98">
        <f t="shared" si="123"/>
        <v>626.89934167417346</v>
      </c>
      <c r="W609" s="25"/>
      <c r="X609" s="8"/>
      <c r="Y609" s="8"/>
      <c r="Z609" s="9"/>
    </row>
    <row r="610" spans="6:26">
      <c r="F610" s="33">
        <f t="shared" si="124"/>
        <v>1708</v>
      </c>
      <c r="G610" s="36">
        <f t="shared" si="130"/>
        <v>1708000</v>
      </c>
      <c r="H610" s="32"/>
      <c r="I610" s="87">
        <f t="shared" si="125"/>
        <v>43533.869319671816</v>
      </c>
      <c r="J610" s="39">
        <f t="shared" si="126"/>
        <v>1321.8323960734638</v>
      </c>
      <c r="K610" s="27">
        <f t="shared" si="118"/>
        <v>0.99571938728452192</v>
      </c>
      <c r="L610" s="27" t="s">
        <v>21</v>
      </c>
      <c r="M610" s="38">
        <f t="shared" si="119"/>
        <v>-32.904353587777521</v>
      </c>
      <c r="N610" s="39">
        <f t="shared" si="120"/>
        <v>20.99571938728452</v>
      </c>
      <c r="O610" s="25" t="s">
        <v>21</v>
      </c>
      <c r="P610" s="27">
        <f t="shared" si="121"/>
        <v>1100.0492002502199</v>
      </c>
      <c r="Q610" s="25">
        <f t="shared" si="127"/>
        <v>1100.2495458775422</v>
      </c>
      <c r="R610" s="38">
        <f t="shared" si="128"/>
        <v>88.906576117186944</v>
      </c>
      <c r="S610" s="52"/>
      <c r="T610" s="92">
        <f t="shared" si="129"/>
        <v>2.9993195746951846</v>
      </c>
      <c r="U610" s="58">
        <f t="shared" si="122"/>
        <v>5793.7930932617346</v>
      </c>
      <c r="V610" s="98">
        <f t="shared" si="123"/>
        <v>625.8011782942616</v>
      </c>
      <c r="W610" s="25"/>
      <c r="X610" s="8"/>
      <c r="Y610" s="8"/>
      <c r="Z610" s="9"/>
    </row>
    <row r="611" spans="6:26">
      <c r="F611" s="33">
        <f t="shared" si="124"/>
        <v>1710</v>
      </c>
      <c r="G611" s="36">
        <f t="shared" si="130"/>
        <v>1710000</v>
      </c>
      <c r="H611" s="32"/>
      <c r="I611" s="87">
        <f t="shared" si="125"/>
        <v>43635.88186658881</v>
      </c>
      <c r="J611" s="39">
        <f t="shared" si="126"/>
        <v>1325.5611824520765</v>
      </c>
      <c r="K611" s="27">
        <f t="shared" si="118"/>
        <v>0.99245062842871512</v>
      </c>
      <c r="L611" s="27" t="s">
        <v>21</v>
      </c>
      <c r="M611" s="38">
        <f t="shared" si="119"/>
        <v>-32.888850713631854</v>
      </c>
      <c r="N611" s="39">
        <f t="shared" si="120"/>
        <v>20.992450628428713</v>
      </c>
      <c r="O611" s="25" t="s">
        <v>21</v>
      </c>
      <c r="P611" s="27">
        <f t="shared" si="121"/>
        <v>1103.2608591179924</v>
      </c>
      <c r="Q611" s="25">
        <f t="shared" si="127"/>
        <v>1103.4605594425011</v>
      </c>
      <c r="R611" s="38">
        <f t="shared" si="128"/>
        <v>88.90992806602722</v>
      </c>
      <c r="S611" s="52"/>
      <c r="T611" s="92">
        <f t="shared" si="129"/>
        <v>2.9905917087487492</v>
      </c>
      <c r="U611" s="58">
        <f t="shared" si="122"/>
        <v>5783.6980119516002</v>
      </c>
      <c r="V611" s="98">
        <f t="shared" si="123"/>
        <v>624.71078488925616</v>
      </c>
      <c r="W611" s="25"/>
      <c r="X611" s="8"/>
      <c r="Y611" s="8"/>
      <c r="Z611" s="9"/>
    </row>
    <row r="612" spans="6:26">
      <c r="F612" s="33">
        <f t="shared" si="124"/>
        <v>1712</v>
      </c>
      <c r="G612" s="36">
        <f t="shared" si="130"/>
        <v>1712000</v>
      </c>
      <c r="H612" s="32"/>
      <c r="I612" s="87">
        <f t="shared" si="125"/>
        <v>43738.013796240652</v>
      </c>
      <c r="J612" s="39">
        <f t="shared" si="126"/>
        <v>1329.2874224555735</v>
      </c>
      <c r="K612" s="27">
        <f t="shared" si="118"/>
        <v>0.9892092925818653</v>
      </c>
      <c r="L612" s="27" t="s">
        <v>21</v>
      </c>
      <c r="M612" s="38">
        <f t="shared" si="119"/>
        <v>-32.873586770131226</v>
      </c>
      <c r="N612" s="39">
        <f t="shared" si="120"/>
        <v>20.989209292581865</v>
      </c>
      <c r="O612" s="25" t="s">
        <v>21</v>
      </c>
      <c r="P612" s="27">
        <f t="shared" si="121"/>
        <v>1106.4700963231505</v>
      </c>
      <c r="Q612" s="25">
        <f t="shared" si="127"/>
        <v>1106.6691560552729</v>
      </c>
      <c r="R612" s="38">
        <f t="shared" si="128"/>
        <v>88.913256766030699</v>
      </c>
      <c r="S612" s="52"/>
      <c r="T612" s="92">
        <f t="shared" si="129"/>
        <v>2.9819210031685213</v>
      </c>
      <c r="U612" s="58">
        <f t="shared" si="122"/>
        <v>5773.6741221153143</v>
      </c>
      <c r="V612" s="98">
        <f t="shared" si="123"/>
        <v>623.62808104228327</v>
      </c>
      <c r="W612" s="25"/>
      <c r="X612" s="8"/>
      <c r="Y612" s="8"/>
      <c r="Z612" s="9"/>
    </row>
    <row r="613" spans="6:26">
      <c r="F613" s="33">
        <f t="shared" si="124"/>
        <v>1714</v>
      </c>
      <c r="G613" s="36">
        <f t="shared" si="130"/>
        <v>1714000</v>
      </c>
      <c r="H613" s="32"/>
      <c r="I613" s="87">
        <f t="shared" si="125"/>
        <v>43840.265108627318</v>
      </c>
      <c r="J613" s="39">
        <f t="shared" si="126"/>
        <v>1333.0111249977526</v>
      </c>
      <c r="K613" s="27">
        <f t="shared" si="118"/>
        <v>0.98599505555284106</v>
      </c>
      <c r="L613" s="27" t="s">
        <v>21</v>
      </c>
      <c r="M613" s="38">
        <f t="shared" si="119"/>
        <v>-32.858559456117852</v>
      </c>
      <c r="N613" s="39">
        <f t="shared" si="120"/>
        <v>20.985995055552841</v>
      </c>
      <c r="O613" s="25" t="s">
        <v>21</v>
      </c>
      <c r="P613" s="27">
        <f t="shared" si="121"/>
        <v>1109.676921807687</v>
      </c>
      <c r="Q613" s="25">
        <f t="shared" si="127"/>
        <v>1109.8753456046563</v>
      </c>
      <c r="R613" s="38">
        <f t="shared" si="128"/>
        <v>88.916562467026836</v>
      </c>
      <c r="S613" s="52"/>
      <c r="T613" s="92">
        <f t="shared" si="129"/>
        <v>2.973306879073137</v>
      </c>
      <c r="U613" s="58">
        <f t="shared" si="122"/>
        <v>5763.7206894792143</v>
      </c>
      <c r="V613" s="98">
        <f t="shared" si="123"/>
        <v>622.55298744272284</v>
      </c>
      <c r="W613" s="25"/>
      <c r="X613" s="8"/>
      <c r="Y613" s="8"/>
      <c r="Z613" s="9"/>
    </row>
    <row r="614" spans="6:26">
      <c r="F614" s="33">
        <f t="shared" si="124"/>
        <v>1716</v>
      </c>
      <c r="G614" s="36">
        <f t="shared" si="130"/>
        <v>1716000</v>
      </c>
      <c r="H614" s="32"/>
      <c r="I614" s="87">
        <f t="shared" si="125"/>
        <v>43942.635803748832</v>
      </c>
      <c r="J614" s="39">
        <f t="shared" si="126"/>
        <v>1336.7322989508573</v>
      </c>
      <c r="K614" s="27">
        <f t="shared" si="118"/>
        <v>0.98280759807582196</v>
      </c>
      <c r="L614" s="27" t="s">
        <v>21</v>
      </c>
      <c r="M614" s="38">
        <f t="shared" si="119"/>
        <v>-32.843766500056589</v>
      </c>
      <c r="N614" s="39">
        <f t="shared" si="120"/>
        <v>20.982807598075823</v>
      </c>
      <c r="O614" s="25" t="s">
        <v>21</v>
      </c>
      <c r="P614" s="27">
        <f t="shared" si="121"/>
        <v>1112.8813454483507</v>
      </c>
      <c r="Q614" s="25">
        <f t="shared" si="127"/>
        <v>1113.0791379150132</v>
      </c>
      <c r="R614" s="38">
        <f t="shared" si="128"/>
        <v>88.919845415232004</v>
      </c>
      <c r="S614" s="52"/>
      <c r="T614" s="92">
        <f t="shared" si="129"/>
        <v>2.9647487654664535</v>
      </c>
      <c r="U614" s="58">
        <f t="shared" si="122"/>
        <v>5753.8369898352912</v>
      </c>
      <c r="V614" s="98">
        <f t="shared" si="123"/>
        <v>621.48542586716928</v>
      </c>
      <c r="W614" s="25"/>
      <c r="X614" s="8"/>
      <c r="Y614" s="8"/>
      <c r="Z614" s="9"/>
    </row>
    <row r="615" spans="6:26">
      <c r="F615" s="33">
        <f t="shared" si="124"/>
        <v>1718</v>
      </c>
      <c r="G615" s="36">
        <f t="shared" si="130"/>
        <v>1718000</v>
      </c>
      <c r="H615" s="32"/>
      <c r="I615" s="87">
        <f t="shared" si="125"/>
        <v>44045.12588160517</v>
      </c>
      <c r="J615" s="39">
        <f t="shared" si="126"/>
        <v>1340.4509531458152</v>
      </c>
      <c r="K615" s="27">
        <f t="shared" si="118"/>
        <v>0.97964660571920903</v>
      </c>
      <c r="L615" s="27" t="s">
        <v>21</v>
      </c>
      <c r="M615" s="38">
        <f t="shared" si="119"/>
        <v>-32.829205659559413</v>
      </c>
      <c r="N615" s="39">
        <f t="shared" si="120"/>
        <v>20.979646605719211</v>
      </c>
      <c r="O615" s="25" t="s">
        <v>21</v>
      </c>
      <c r="P615" s="27">
        <f t="shared" si="121"/>
        <v>1116.083377057329</v>
      </c>
      <c r="Q615" s="25">
        <f t="shared" si="127"/>
        <v>1116.2805427469355</v>
      </c>
      <c r="R615" s="38">
        <f t="shared" si="128"/>
        <v>88.923105853315008</v>
      </c>
      <c r="S615" s="52"/>
      <c r="T615" s="92">
        <f t="shared" si="129"/>
        <v>2.9562460991028141</v>
      </c>
      <c r="U615" s="58">
        <f t="shared" si="122"/>
        <v>5744.022308868568</v>
      </c>
      <c r="V615" s="98">
        <f t="shared" si="123"/>
        <v>620.42531916078701</v>
      </c>
      <c r="W615" s="25"/>
      <c r="X615" s="8"/>
      <c r="Y615" s="8"/>
      <c r="Z615" s="9"/>
    </row>
    <row r="616" spans="6:26">
      <c r="F616" s="33">
        <f t="shared" si="124"/>
        <v>1720</v>
      </c>
      <c r="G616" s="36">
        <f t="shared" si="130"/>
        <v>1720000</v>
      </c>
      <c r="H616" s="32"/>
      <c r="I616" s="87">
        <f t="shared" si="125"/>
        <v>44147.735342196349</v>
      </c>
      <c r="J616" s="39">
        <f t="shared" si="126"/>
        <v>1344.16709637248</v>
      </c>
      <c r="K616" s="27">
        <f t="shared" si="118"/>
        <v>0.9765117687965128</v>
      </c>
      <c r="L616" s="27" t="s">
        <v>21</v>
      </c>
      <c r="M616" s="38">
        <f t="shared" si="119"/>
        <v>-32.814874720919079</v>
      </c>
      <c r="N616" s="39">
        <f t="shared" si="120"/>
        <v>20.976511768796513</v>
      </c>
      <c r="O616" s="25" t="s">
        <v>21</v>
      </c>
      <c r="P616" s="27">
        <f t="shared" si="121"/>
        <v>1119.2830263829208</v>
      </c>
      <c r="Q616" s="25">
        <f t="shared" si="127"/>
        <v>1119.4795697979023</v>
      </c>
      <c r="R616" s="38">
        <f t="shared" si="128"/>
        <v>88.92634402046049</v>
      </c>
      <c r="S616" s="52"/>
      <c r="T616" s="92">
        <f t="shared" si="129"/>
        <v>2.947798324355078</v>
      </c>
      <c r="U616" s="58">
        <f t="shared" si="122"/>
        <v>5734.2759419880467</v>
      </c>
      <c r="V616" s="98">
        <f t="shared" si="123"/>
        <v>619.37259121905026</v>
      </c>
      <c r="W616" s="25"/>
      <c r="X616" s="8"/>
      <c r="Y616" s="8"/>
      <c r="Z616" s="9"/>
    </row>
    <row r="617" spans="6:26">
      <c r="F617" s="33">
        <f t="shared" si="124"/>
        <v>1722</v>
      </c>
      <c r="G617" s="36">
        <f t="shared" si="130"/>
        <v>1722000</v>
      </c>
      <c r="H617" s="32"/>
      <c r="I617" s="87">
        <f t="shared" si="125"/>
        <v>44250.46418552236</v>
      </c>
      <c r="J617" s="39">
        <f t="shared" si="126"/>
        <v>1347.8807373798704</v>
      </c>
      <c r="K617" s="27">
        <f t="shared" si="118"/>
        <v>0.97340278227916999</v>
      </c>
      <c r="L617" s="27" t="s">
        <v>21</v>
      </c>
      <c r="M617" s="38">
        <f t="shared" si="119"/>
        <v>-32.800771498651628</v>
      </c>
      <c r="N617" s="39">
        <f t="shared" si="120"/>
        <v>20.97340278227917</v>
      </c>
      <c r="O617" s="25" t="s">
        <v>21</v>
      </c>
      <c r="P617" s="27">
        <f t="shared" si="121"/>
        <v>1122.4803031101967</v>
      </c>
      <c r="Q617" s="25">
        <f t="shared" si="127"/>
        <v>1122.6762287029271</v>
      </c>
      <c r="R617" s="38">
        <f t="shared" si="128"/>
        <v>88.929560152432728</v>
      </c>
      <c r="S617" s="52"/>
      <c r="T617" s="92">
        <f t="shared" si="129"/>
        <v>2.9394048930853578</v>
      </c>
      <c r="U617" s="58">
        <f t="shared" si="122"/>
        <v>5724.5971941611251</v>
      </c>
      <c r="V617" s="98">
        <f t="shared" si="123"/>
        <v>618.32716696985744</v>
      </c>
      <c r="W617" s="25"/>
      <c r="X617" s="8"/>
      <c r="Y617" s="8"/>
      <c r="Z617" s="9"/>
    </row>
    <row r="618" spans="6:26">
      <c r="F618" s="33">
        <f t="shared" si="124"/>
        <v>1724</v>
      </c>
      <c r="G618" s="36">
        <f t="shared" si="130"/>
        <v>1724000</v>
      </c>
      <c r="H618" s="32"/>
      <c r="I618" s="87">
        <f t="shared" si="125"/>
        <v>44353.312411583218</v>
      </c>
      <c r="J618" s="39">
        <f t="shared" si="126"/>
        <v>1351.5918848764056</v>
      </c>
      <c r="K618" s="27">
        <f t="shared" si="118"/>
        <v>0.97031934571125011</v>
      </c>
      <c r="L618" s="27" t="s">
        <v>21</v>
      </c>
      <c r="M618" s="38">
        <f t="shared" si="119"/>
        <v>-32.786893835047728</v>
      </c>
      <c r="N618" s="39">
        <f t="shared" si="120"/>
        <v>20.97031934571125</v>
      </c>
      <c r="O618" s="25" t="s">
        <v>21</v>
      </c>
      <c r="P618" s="27">
        <f t="shared" si="121"/>
        <v>1125.6752168616526</v>
      </c>
      <c r="Q618" s="25">
        <f t="shared" si="127"/>
        <v>1125.870529035195</v>
      </c>
      <c r="R618" s="38">
        <f t="shared" si="128"/>
        <v>88.932754481638312</v>
      </c>
      <c r="S618" s="52"/>
      <c r="T618" s="92">
        <f t="shared" si="129"/>
        <v>2.931065264518387</v>
      </c>
      <c r="U618" s="58">
        <f t="shared" si="122"/>
        <v>5714.9853797513879</v>
      </c>
      <c r="V618" s="98">
        <f t="shared" si="123"/>
        <v>617.2889723560121</v>
      </c>
      <c r="W618" s="25"/>
      <c r="X618" s="8"/>
      <c r="Y618" s="8"/>
      <c r="Z618" s="9"/>
    </row>
    <row r="619" spans="6:26">
      <c r="F619" s="33">
        <f t="shared" si="124"/>
        <v>1726</v>
      </c>
      <c r="G619" s="36">
        <f t="shared" si="130"/>
        <v>1726000</v>
      </c>
      <c r="H619" s="32"/>
      <c r="I619" s="87">
        <f t="shared" si="125"/>
        <v>44456.280020378894</v>
      </c>
      <c r="J619" s="39">
        <f t="shared" si="126"/>
        <v>1355.3005475301429</v>
      </c>
      <c r="K619" s="27">
        <f t="shared" si="118"/>
        <v>0.96726116312598853</v>
      </c>
      <c r="L619" s="27" t="s">
        <v>21</v>
      </c>
      <c r="M619" s="38">
        <f t="shared" si="119"/>
        <v>-32.773239599732378</v>
      </c>
      <c r="N619" s="39">
        <f t="shared" si="120"/>
        <v>20.96726116312599</v>
      </c>
      <c r="O619" s="25" t="s">
        <v>21</v>
      </c>
      <c r="P619" s="27">
        <f t="shared" si="121"/>
        <v>1128.867777197851</v>
      </c>
      <c r="Q619" s="25">
        <f t="shared" si="127"/>
        <v>1129.0624803066921</v>
      </c>
      <c r="R619" s="38">
        <f t="shared" si="128"/>
        <v>88.935927237181502</v>
      </c>
      <c r="S619" s="52"/>
      <c r="T619" s="92">
        <f t="shared" si="129"/>
        <v>2.9227789051174624</v>
      </c>
      <c r="U619" s="58">
        <f t="shared" si="122"/>
        <v>5705.4398223597109</v>
      </c>
      <c r="V619" s="98">
        <f t="shared" si="123"/>
        <v>616.25793431805823</v>
      </c>
      <c r="W619" s="25"/>
      <c r="X619" s="8"/>
      <c r="Y619" s="8"/>
      <c r="Z619" s="9"/>
    </row>
    <row r="620" spans="6:26">
      <c r="F620" s="33">
        <f t="shared" si="124"/>
        <v>1728</v>
      </c>
      <c r="G620" s="36">
        <f t="shared" si="130"/>
        <v>1728000</v>
      </c>
      <c r="H620" s="32"/>
      <c r="I620" s="87">
        <f t="shared" si="125"/>
        <v>44559.367011909417</v>
      </c>
      <c r="J620" s="39">
        <f t="shared" si="126"/>
        <v>1359.0067339690081</v>
      </c>
      <c r="K620" s="27">
        <f t="shared" si="118"/>
        <v>0.96422794296412262</v>
      </c>
      <c r="L620" s="27" t="s">
        <v>21</v>
      </c>
      <c r="M620" s="38">
        <f t="shared" si="119"/>
        <v>-32.75980668923318</v>
      </c>
      <c r="N620" s="39">
        <f t="shared" si="120"/>
        <v>20.964227942964122</v>
      </c>
      <c r="O620" s="25" t="s">
        <v>21</v>
      </c>
      <c r="P620" s="27">
        <f t="shared" si="121"/>
        <v>1132.0579936180516</v>
      </c>
      <c r="Q620" s="25">
        <f t="shared" si="127"/>
        <v>1132.2520919688218</v>
      </c>
      <c r="R620" s="38">
        <f t="shared" si="128"/>
        <v>88.939078644927321</v>
      </c>
      <c r="S620" s="52"/>
      <c r="T620" s="92">
        <f t="shared" si="129"/>
        <v>2.9145452884629073</v>
      </c>
      <c r="U620" s="58">
        <f t="shared" si="122"/>
        <v>5695.9598546686084</v>
      </c>
      <c r="V620" s="98">
        <f t="shared" si="123"/>
        <v>615.23398077746958</v>
      </c>
      <c r="W620" s="25"/>
      <c r="X620" s="8"/>
      <c r="Y620" s="8"/>
      <c r="Z620" s="9"/>
    </row>
    <row r="621" spans="6:26">
      <c r="F621" s="33">
        <f t="shared" si="124"/>
        <v>1730</v>
      </c>
      <c r="G621" s="36">
        <f t="shared" si="130"/>
        <v>1730000</v>
      </c>
      <c r="H621" s="32"/>
      <c r="I621" s="87">
        <f t="shared" si="125"/>
        <v>44662.573386174772</v>
      </c>
      <c r="J621" s="39">
        <f t="shared" si="126"/>
        <v>1362.7104527810297</v>
      </c>
      <c r="K621" s="27">
        <f t="shared" si="118"/>
        <v>0.9612193979939635</v>
      </c>
      <c r="L621" s="27" t="s">
        <v>21</v>
      </c>
      <c r="M621" s="38">
        <f t="shared" si="119"/>
        <v>-32.746593026556567</v>
      </c>
      <c r="N621" s="39">
        <f t="shared" si="120"/>
        <v>20.961219397993965</v>
      </c>
      <c r="O621" s="25" t="s">
        <v>21</v>
      </c>
      <c r="P621" s="27">
        <f t="shared" si="121"/>
        <v>1135.2458755608363</v>
      </c>
      <c r="Q621" s="25">
        <f t="shared" si="127"/>
        <v>1135.4393734130153</v>
      </c>
      <c r="R621" s="38">
        <f t="shared" si="128"/>
        <v>88.942208927558198</v>
      </c>
      <c r="S621" s="52"/>
      <c r="T621" s="92">
        <f t="shared" si="129"/>
        <v>2.9063638951329787</v>
      </c>
      <c r="U621" s="58">
        <f t="shared" si="122"/>
        <v>5686.5448182897007</v>
      </c>
      <c r="V621" s="98">
        <f t="shared" si="123"/>
        <v>614.21704062017329</v>
      </c>
      <c r="W621" s="25"/>
      <c r="X621" s="8"/>
      <c r="Y621" s="8"/>
      <c r="Z621" s="9"/>
    </row>
    <row r="622" spans="6:26">
      <c r="F622" s="33">
        <f t="shared" si="124"/>
        <v>1732</v>
      </c>
      <c r="G622" s="36">
        <f t="shared" si="130"/>
        <v>1732000</v>
      </c>
      <c r="H622" s="32"/>
      <c r="I622" s="87">
        <f t="shared" si="125"/>
        <v>44765.899143174967</v>
      </c>
      <c r="J622" s="39">
        <f t="shared" si="126"/>
        <v>1366.4117125145688</v>
      </c>
      <c r="K622" s="27">
        <f t="shared" si="118"/>
        <v>0.95823524523317838</v>
      </c>
      <c r="L622" s="27" t="s">
        <v>21</v>
      </c>
      <c r="M622" s="38">
        <f t="shared" si="119"/>
        <v>-32.733596560772128</v>
      </c>
      <c r="N622" s="39">
        <f t="shared" si="120"/>
        <v>20.95823524523318</v>
      </c>
      <c r="O622" s="25" t="s">
        <v>21</v>
      </c>
      <c r="P622" s="27">
        <f t="shared" si="121"/>
        <v>1138.4314324047207</v>
      </c>
      <c r="Q622" s="25">
        <f t="shared" si="127"/>
        <v>1138.6243339713317</v>
      </c>
      <c r="R622" s="38">
        <f t="shared" si="128"/>
        <v>88.945318304628756</v>
      </c>
      <c r="S622" s="52"/>
      <c r="T622" s="92">
        <f t="shared" si="129"/>
        <v>2.8982342125871758</v>
      </c>
      <c r="U622" s="58">
        <f t="shared" si="122"/>
        <v>5677.1940636142881</v>
      </c>
      <c r="V622" s="98">
        <f t="shared" si="123"/>
        <v>613.20704368041038</v>
      </c>
      <c r="W622" s="25"/>
      <c r="X622" s="8"/>
      <c r="Y622" s="8"/>
      <c r="Z622" s="9"/>
    </row>
    <row r="623" spans="6:26">
      <c r="F623" s="33">
        <f t="shared" si="124"/>
        <v>1734</v>
      </c>
      <c r="G623" s="36">
        <f t="shared" si="130"/>
        <v>1734000</v>
      </c>
      <c r="H623" s="32"/>
      <c r="I623" s="87">
        <f t="shared" si="125"/>
        <v>44869.344282909988</v>
      </c>
      <c r="J623" s="39">
        <f t="shared" si="126"/>
        <v>1370.110521678547</v>
      </c>
      <c r="K623" s="27">
        <f t="shared" si="118"/>
        <v>0.95527520587223347</v>
      </c>
      <c r="L623" s="27" t="s">
        <v>21</v>
      </c>
      <c r="M623" s="38">
        <f t="shared" si="119"/>
        <v>-32.720815266604674</v>
      </c>
      <c r="N623" s="39">
        <f t="shared" si="120"/>
        <v>20.955275205872233</v>
      </c>
      <c r="O623" s="25" t="s">
        <v>21</v>
      </c>
      <c r="P623" s="27">
        <f t="shared" si="121"/>
        <v>1141.6146734687586</v>
      </c>
      <c r="Q623" s="25">
        <f t="shared" si="127"/>
        <v>1141.806982917049</v>
      </c>
      <c r="R623" s="38">
        <f t="shared" si="128"/>
        <v>88.94840699262069</v>
      </c>
      <c r="S623" s="52"/>
      <c r="T623" s="92">
        <f t="shared" si="129"/>
        <v>2.8901557350518861</v>
      </c>
      <c r="U623" s="58">
        <f t="shared" si="122"/>
        <v>5667.9069496669072</v>
      </c>
      <c r="V623" s="98">
        <f t="shared" si="123"/>
        <v>612.20392072491802</v>
      </c>
      <c r="W623" s="25"/>
      <c r="X623" s="8"/>
      <c r="Y623" s="8"/>
      <c r="Z623" s="9"/>
    </row>
    <row r="624" spans="6:26">
      <c r="F624" s="33">
        <f t="shared" si="124"/>
        <v>1736</v>
      </c>
      <c r="G624" s="36">
        <f t="shared" si="130"/>
        <v>1736000</v>
      </c>
      <c r="H624" s="32"/>
      <c r="I624" s="87">
        <f t="shared" si="125"/>
        <v>44972.908805379855</v>
      </c>
      <c r="J624" s="39">
        <f t="shared" si="126"/>
        <v>1373.8068887426748</v>
      </c>
      <c r="K624" s="27">
        <f t="shared" si="118"/>
        <v>0.95233900519945802</v>
      </c>
      <c r="L624" s="27" t="s">
        <v>21</v>
      </c>
      <c r="M624" s="38">
        <f t="shared" si="119"/>
        <v>-32.708247144034033</v>
      </c>
      <c r="N624" s="39">
        <f t="shared" si="120"/>
        <v>20.952339005199459</v>
      </c>
      <c r="O624" s="25" t="s">
        <v>21</v>
      </c>
      <c r="P624" s="27">
        <f t="shared" si="121"/>
        <v>1144.7956080131371</v>
      </c>
      <c r="Q624" s="25">
        <f t="shared" si="127"/>
        <v>1144.9873294652466</v>
      </c>
      <c r="R624" s="38">
        <f t="shared" si="128"/>
        <v>88.951475204999511</v>
      </c>
      <c r="S624" s="52"/>
      <c r="T624" s="92">
        <f t="shared" si="129"/>
        <v>2.8821279634083181</v>
      </c>
      <c r="U624" s="58">
        <f t="shared" si="122"/>
        <v>5658.6828439618412</v>
      </c>
      <c r="V624" s="98">
        <f t="shared" si="123"/>
        <v>611.20760343743075</v>
      </c>
      <c r="W624" s="25"/>
      <c r="X624" s="8"/>
      <c r="Y624" s="8"/>
      <c r="Z624" s="9"/>
    </row>
    <row r="625" spans="6:26">
      <c r="F625" s="33">
        <f t="shared" si="124"/>
        <v>1738</v>
      </c>
      <c r="G625" s="36">
        <f t="shared" si="130"/>
        <v>1738000</v>
      </c>
      <c r="H625" s="32"/>
      <c r="I625" s="87">
        <f t="shared" si="125"/>
        <v>45076.592710584548</v>
      </c>
      <c r="J625" s="39">
        <f t="shared" si="126"/>
        <v>1377.5008221376775</v>
      </c>
      <c r="K625" s="27">
        <f t="shared" si="118"/>
        <v>0.9494263725276898</v>
      </c>
      <c r="L625" s="27" t="s">
        <v>21</v>
      </c>
      <c r="M625" s="38">
        <f t="shared" si="119"/>
        <v>-32.695890217902139</v>
      </c>
      <c r="N625" s="39">
        <f t="shared" si="120"/>
        <v>20.949426372527689</v>
      </c>
      <c r="O625" s="25" t="s">
        <v>21</v>
      </c>
      <c r="P625" s="27">
        <f t="shared" si="121"/>
        <v>1147.9742452397618</v>
      </c>
      <c r="Q625" s="25">
        <f t="shared" si="127"/>
        <v>1148.1653827733785</v>
      </c>
      <c r="R625" s="38">
        <f t="shared" si="128"/>
        <v>88.954523152264755</v>
      </c>
      <c r="S625" s="52"/>
      <c r="T625" s="92">
        <f t="shared" si="129"/>
        <v>2.8741504050826658</v>
      </c>
      <c r="U625" s="58">
        <f t="shared" si="122"/>
        <v>5649.5211223624801</v>
      </c>
      <c r="V625" s="98">
        <f t="shared" si="123"/>
        <v>610.21802440348972</v>
      </c>
      <c r="W625" s="25"/>
      <c r="X625" s="8"/>
      <c r="Y625" s="8"/>
      <c r="Z625" s="9"/>
    </row>
    <row r="626" spans="6:26">
      <c r="F626" s="33">
        <f t="shared" si="124"/>
        <v>1740</v>
      </c>
      <c r="G626" s="36">
        <f t="shared" si="130"/>
        <v>1740000</v>
      </c>
      <c r="H626" s="32"/>
      <c r="I626" s="87">
        <f t="shared" si="125"/>
        <v>45180.395998524087</v>
      </c>
      <c r="J626" s="39">
        <f t="shared" si="126"/>
        <v>1381.1923302555165</v>
      </c>
      <c r="K626" s="27">
        <f t="shared" si="118"/>
        <v>0.94653704112247061</v>
      </c>
      <c r="L626" s="27" t="s">
        <v>21</v>
      </c>
      <c r="M626" s="38">
        <f t="shared" si="119"/>
        <v>-32.683742537527671</v>
      </c>
      <c r="N626" s="39">
        <f t="shared" si="120"/>
        <v>20.946537041122472</v>
      </c>
      <c r="O626" s="25" t="s">
        <v>21</v>
      </c>
      <c r="P626" s="27">
        <f t="shared" si="121"/>
        <v>1151.1505942928363</v>
      </c>
      <c r="Q626" s="25">
        <f t="shared" si="127"/>
        <v>1151.341151941841</v>
      </c>
      <c r="R626" s="38">
        <f t="shared" si="128"/>
        <v>88.957551042001825</v>
      </c>
      <c r="S626" s="52"/>
      <c r="T626" s="92">
        <f t="shared" si="129"/>
        <v>2.866222573938447</v>
      </c>
      <c r="U626" s="58">
        <f t="shared" si="122"/>
        <v>5640.4211689434815</v>
      </c>
      <c r="V626" s="98">
        <f t="shared" si="123"/>
        <v>609.23511709555441</v>
      </c>
      <c r="W626" s="25"/>
      <c r="X626" s="8"/>
      <c r="Y626" s="8"/>
      <c r="Z626" s="9"/>
    </row>
    <row r="627" spans="6:26">
      <c r="F627" s="33">
        <f t="shared" si="124"/>
        <v>1742</v>
      </c>
      <c r="G627" s="36">
        <f t="shared" si="130"/>
        <v>1742000</v>
      </c>
      <c r="H627" s="32"/>
      <c r="I627" s="87">
        <f t="shared" si="125"/>
        <v>45284.318669198452</v>
      </c>
      <c r="J627" s="39">
        <f t="shared" si="126"/>
        <v>1384.8814214496158</v>
      </c>
      <c r="K627" s="27">
        <f t="shared" si="118"/>
        <v>0.94367074813173757</v>
      </c>
      <c r="L627" s="27" t="s">
        <v>21</v>
      </c>
      <c r="M627" s="38">
        <f t="shared" si="119"/>
        <v>-32.671802176327574</v>
      </c>
      <c r="N627" s="39">
        <f t="shared" si="120"/>
        <v>20.943670748131737</v>
      </c>
      <c r="O627" s="25" t="s">
        <v>21</v>
      </c>
      <c r="P627" s="27">
        <f t="shared" si="121"/>
        <v>1154.3246642594295</v>
      </c>
      <c r="Q627" s="25">
        <f t="shared" si="127"/>
        <v>1154.5146460145279</v>
      </c>
      <c r="R627" s="38">
        <f t="shared" si="128"/>
        <v>88.960559078933073</v>
      </c>
      <c r="S627" s="52"/>
      <c r="T627" s="92">
        <f t="shared" si="129"/>
        <v>2.8583439901709782</v>
      </c>
      <c r="U627" s="58">
        <f t="shared" si="122"/>
        <v>5631.3823758556728</v>
      </c>
      <c r="V627" s="98">
        <f t="shared" si="123"/>
        <v>608.25881585841023</v>
      </c>
      <c r="W627" s="25"/>
      <c r="X627" s="8"/>
      <c r="Y627" s="8"/>
      <c r="Z627" s="9"/>
    </row>
    <row r="628" spans="6:26">
      <c r="F628" s="33">
        <f t="shared" si="124"/>
        <v>1744</v>
      </c>
      <c r="G628" s="36">
        <f t="shared" si="130"/>
        <v>1744000</v>
      </c>
      <c r="H628" s="32"/>
      <c r="I628" s="87">
        <f t="shared" si="125"/>
        <v>45388.360722607664</v>
      </c>
      <c r="J628" s="39">
        <f t="shared" si="126"/>
        <v>1388.5681040350796</v>
      </c>
      <c r="K628" s="27">
        <f t="shared" si="118"/>
        <v>0.94082723451699701</v>
      </c>
      <c r="L628" s="27" t="s">
        <v>21</v>
      </c>
      <c r="M628" s="38">
        <f t="shared" si="119"/>
        <v>-32.660067231445844</v>
      </c>
      <c r="N628" s="39">
        <f t="shared" si="120"/>
        <v>20.940827234516998</v>
      </c>
      <c r="O628" s="25" t="s">
        <v>21</v>
      </c>
      <c r="P628" s="27">
        <f t="shared" si="121"/>
        <v>1157.4964641700378</v>
      </c>
      <c r="Q628" s="25">
        <f t="shared" si="127"/>
        <v>1157.685873979382</v>
      </c>
      <c r="R628" s="38">
        <f t="shared" si="128"/>
        <v>88.963547464967974</v>
      </c>
      <c r="S628" s="52"/>
      <c r="T628" s="92">
        <f t="shared" si="129"/>
        <v>2.8505141802039229</v>
      </c>
      <c r="U628" s="58">
        <f t="shared" si="122"/>
        <v>5622.4041431936103</v>
      </c>
      <c r="V628" s="98">
        <f t="shared" si="123"/>
        <v>607.28905589486351</v>
      </c>
      <c r="W628" s="25"/>
      <c r="X628" s="8"/>
      <c r="Y628" s="8"/>
      <c r="Z628" s="9"/>
    </row>
    <row r="629" spans="6:26">
      <c r="F629" s="33">
        <f t="shared" si="124"/>
        <v>1746</v>
      </c>
      <c r="G629" s="36">
        <f t="shared" si="130"/>
        <v>1746000</v>
      </c>
      <c r="H629" s="32"/>
      <c r="I629" s="87">
        <f t="shared" si="125"/>
        <v>45492.522158751701</v>
      </c>
      <c r="J629" s="39">
        <f t="shared" si="126"/>
        <v>1392.2523862889129</v>
      </c>
      <c r="K629" s="27">
        <f t="shared" si="118"/>
        <v>0.93800624498592466</v>
      </c>
      <c r="L629" s="27" t="s">
        <v>21</v>
      </c>
      <c r="M629" s="38">
        <f t="shared" si="119"/>
        <v>-32.648535823388904</v>
      </c>
      <c r="N629" s="39">
        <f t="shared" si="120"/>
        <v>20.938006244985925</v>
      </c>
      <c r="O629" s="25" t="s">
        <v>21</v>
      </c>
      <c r="P629" s="27">
        <f t="shared" si="121"/>
        <v>1160.6660029991353</v>
      </c>
      <c r="Q629" s="25">
        <f t="shared" si="127"/>
        <v>1160.8548447689332</v>
      </c>
      <c r="R629" s="38">
        <f t="shared" si="128"/>
        <v>88.966516399250764</v>
      </c>
      <c r="S629" s="52"/>
      <c r="T629" s="92">
        <f t="shared" si="129"/>
        <v>2.8427326765878824</v>
      </c>
      <c r="U629" s="58">
        <f t="shared" si="122"/>
        <v>5613.4858788657702</v>
      </c>
      <c r="V629" s="98">
        <f t="shared" si="123"/>
        <v>606.32577325172031</v>
      </c>
      <c r="W629" s="25"/>
      <c r="X629" s="8"/>
      <c r="Y629" s="8"/>
      <c r="Z629" s="9"/>
    </row>
    <row r="630" spans="6:26">
      <c r="F630" s="33">
        <f t="shared" si="124"/>
        <v>1748</v>
      </c>
      <c r="G630" s="36">
        <f t="shared" si="130"/>
        <v>1748000</v>
      </c>
      <c r="H630" s="32"/>
      <c r="I630" s="87">
        <f t="shared" si="125"/>
        <v>45596.802977630585</v>
      </c>
      <c r="J630" s="39">
        <f t="shared" si="126"/>
        <v>1395.9342764502412</v>
      </c>
      <c r="K630" s="27">
        <f t="shared" si="118"/>
        <v>0.93520752792636908</v>
      </c>
      <c r="L630" s="27" t="s">
        <v>21</v>
      </c>
      <c r="M630" s="38">
        <f t="shared" si="119"/>
        <v>-32.637206095667871</v>
      </c>
      <c r="N630" s="39">
        <f t="shared" si="120"/>
        <v>20.935207527926369</v>
      </c>
      <c r="O630" s="25" t="s">
        <v>21</v>
      </c>
      <c r="P630" s="27">
        <f t="shared" si="121"/>
        <v>1163.8332896657225</v>
      </c>
      <c r="Q630" s="25">
        <f t="shared" si="127"/>
        <v>1164.0215672608369</v>
      </c>
      <c r="R630" s="38">
        <f t="shared" si="128"/>
        <v>88.969466078206921</v>
      </c>
      <c r="S630" s="52"/>
      <c r="T630" s="92">
        <f t="shared" si="129"/>
        <v>2.8349990179009521</v>
      </c>
      <c r="U630" s="58">
        <f t="shared" si="122"/>
        <v>5604.6269984672526</v>
      </c>
      <c r="V630" s="98">
        <f t="shared" si="123"/>
        <v>605.36890480603688</v>
      </c>
      <c r="W630" s="25"/>
      <c r="X630" s="8"/>
      <c r="Y630" s="8"/>
      <c r="Z630" s="9"/>
    </row>
    <row r="631" spans="6:26">
      <c r="F631" s="33">
        <f t="shared" si="124"/>
        <v>1750</v>
      </c>
      <c r="G631" s="36">
        <f t="shared" si="130"/>
        <v>1750000</v>
      </c>
      <c r="H631" s="32"/>
      <c r="I631" s="87">
        <f t="shared" si="125"/>
        <v>45701.203179244287</v>
      </c>
      <c r="J631" s="39">
        <f t="shared" si="126"/>
        <v>1399.6137827205246</v>
      </c>
      <c r="K631" s="27">
        <f t="shared" si="118"/>
        <v>0.93243083534172422</v>
      </c>
      <c r="L631" s="27" t="s">
        <v>21</v>
      </c>
      <c r="M631" s="38">
        <f t="shared" si="119"/>
        <v>-32.626076214447231</v>
      </c>
      <c r="N631" s="39">
        <f t="shared" si="120"/>
        <v>20.932430835341723</v>
      </c>
      <c r="O631" s="25" t="s">
        <v>21</v>
      </c>
      <c r="P631" s="27">
        <f t="shared" si="121"/>
        <v>1166.9983330338587</v>
      </c>
      <c r="Q631" s="25">
        <f t="shared" si="127"/>
        <v>1167.1860502783954</v>
      </c>
      <c r="R631" s="38">
        <f t="shared" si="128"/>
        <v>88.972396695592877</v>
      </c>
      <c r="S631" s="52"/>
      <c r="T631" s="92">
        <f t="shared" si="129"/>
        <v>2.8273127486512446</v>
      </c>
      <c r="U631" s="58">
        <f t="shared" si="122"/>
        <v>5595.8269251550155</v>
      </c>
      <c r="V631" s="98">
        <f t="shared" si="123"/>
        <v>604.41838825164371</v>
      </c>
      <c r="W631" s="25"/>
      <c r="X631" s="8"/>
      <c r="Y631" s="8"/>
      <c r="Z631" s="9"/>
    </row>
    <row r="632" spans="6:26">
      <c r="F632" s="33">
        <f t="shared" si="124"/>
        <v>1752</v>
      </c>
      <c r="G632" s="36">
        <f t="shared" si="130"/>
        <v>1752000</v>
      </c>
      <c r="H632" s="32"/>
      <c r="I632" s="87">
        <f t="shared" si="125"/>
        <v>45805.722763592843</v>
      </c>
      <c r="J632" s="39">
        <f t="shared" si="126"/>
        <v>1403.2909132637731</v>
      </c>
      <c r="K632" s="27">
        <f t="shared" si="118"/>
        <v>0.92967592278763722</v>
      </c>
      <c r="L632" s="27" t="s">
        <v>21</v>
      </c>
      <c r="M632" s="38">
        <f t="shared" si="119"/>
        <v>-32.615144368200113</v>
      </c>
      <c r="N632" s="39">
        <f t="shared" si="120"/>
        <v>20.929675922787638</v>
      </c>
      <c r="O632" s="25" t="s">
        <v>21</v>
      </c>
      <c r="P632" s="27">
        <f t="shared" si="121"/>
        <v>1170.1611419131941</v>
      </c>
      <c r="Q632" s="25">
        <f t="shared" si="127"/>
        <v>1170.3483025910805</v>
      </c>
      <c r="R632" s="38">
        <f t="shared" si="128"/>
        <v>88.975308442537383</v>
      </c>
      <c r="S632" s="52"/>
      <c r="T632" s="92">
        <f t="shared" si="129"/>
        <v>2.8196734191812807</v>
      </c>
      <c r="U632" s="58">
        <f t="shared" si="122"/>
        <v>5587.0850895255053</v>
      </c>
      <c r="V632" s="98">
        <f t="shared" si="123"/>
        <v>603.47416208592779</v>
      </c>
      <c r="W632" s="25"/>
      <c r="X632" s="8"/>
      <c r="Y632" s="8"/>
      <c r="Z632" s="9"/>
    </row>
    <row r="633" spans="6:26">
      <c r="F633" s="33">
        <f t="shared" si="124"/>
        <v>1754</v>
      </c>
      <c r="G633" s="36">
        <f t="shared" si="130"/>
        <v>1754000</v>
      </c>
      <c r="H633" s="32"/>
      <c r="I633" s="87">
        <f t="shared" si="125"/>
        <v>45910.361730676217</v>
      </c>
      <c r="J633" s="39">
        <f t="shared" si="126"/>
        <v>1406.9656762067607</v>
      </c>
      <c r="K633" s="27">
        <f t="shared" si="118"/>
        <v>0.92694254931001518</v>
      </c>
      <c r="L633" s="27" t="s">
        <v>21</v>
      </c>
      <c r="M633" s="38">
        <f t="shared" si="119"/>
        <v>-32.604408767369605</v>
      </c>
      <c r="N633" s="39">
        <f t="shared" si="120"/>
        <v>20.926942549310017</v>
      </c>
      <c r="O633" s="25" t="s">
        <v>21</v>
      </c>
      <c r="P633" s="27">
        <f t="shared" si="121"/>
        <v>1173.3217250594905</v>
      </c>
      <c r="Q633" s="25">
        <f t="shared" si="127"/>
        <v>1173.508332915042</v>
      </c>
      <c r="R633" s="38">
        <f t="shared" si="128"/>
        <v>88.978201507588949</v>
      </c>
      <c r="S633" s="52"/>
      <c r="T633" s="92">
        <f t="shared" si="129"/>
        <v>2.8120805855742557</v>
      </c>
      <c r="U633" s="58">
        <f t="shared" si="122"/>
        <v>5578.4009294946936</v>
      </c>
      <c r="V633" s="98">
        <f t="shared" si="123"/>
        <v>602.53616559687498</v>
      </c>
      <c r="W633" s="25"/>
      <c r="X633" s="8"/>
      <c r="Y633" s="8"/>
      <c r="Z633" s="9"/>
    </row>
    <row r="634" spans="6:26">
      <c r="F634" s="33">
        <f t="shared" si="124"/>
        <v>1756</v>
      </c>
      <c r="G634" s="36">
        <f t="shared" si="130"/>
        <v>1756000</v>
      </c>
      <c r="H634" s="32"/>
      <c r="I634" s="87">
        <f t="shared" si="125"/>
        <v>46015.120080494446</v>
      </c>
      <c r="J634" s="39">
        <f t="shared" si="126"/>
        <v>1410.6380796392384</v>
      </c>
      <c r="K634" s="27">
        <f t="shared" si="118"/>
        <v>0.92423047738430852</v>
      </c>
      <c r="L634" s="27" t="s">
        <v>21</v>
      </c>
      <c r="M634" s="38">
        <f t="shared" si="119"/>
        <v>-32.593867644036443</v>
      </c>
      <c r="N634" s="39">
        <f t="shared" si="120"/>
        <v>20.92423047738431</v>
      </c>
      <c r="O634" s="25" t="s">
        <v>21</v>
      </c>
      <c r="P634" s="27">
        <f t="shared" si="121"/>
        <v>1176.4800911751349</v>
      </c>
      <c r="Q634" s="25">
        <f t="shared" si="127"/>
        <v>1176.6661499136126</v>
      </c>
      <c r="R634" s="38">
        <f t="shared" si="128"/>
        <v>88.981076076761482</v>
      </c>
      <c r="S634" s="52"/>
      <c r="T634" s="92">
        <f t="shared" si="129"/>
        <v>2.804533809562106</v>
      </c>
      <c r="U634" s="58">
        <f t="shared" si="122"/>
        <v>5569.7738901804278</v>
      </c>
      <c r="V634" s="98">
        <f t="shared" si="123"/>
        <v>601.60433885036298</v>
      </c>
      <c r="W634" s="25"/>
      <c r="X634" s="8"/>
      <c r="Y634" s="8"/>
      <c r="Z634" s="9"/>
    </row>
    <row r="635" spans="6:26">
      <c r="F635" s="33">
        <f t="shared" si="124"/>
        <v>1758</v>
      </c>
      <c r="G635" s="36">
        <f t="shared" si="130"/>
        <v>1758000</v>
      </c>
      <c r="H635" s="32"/>
      <c r="I635" s="87">
        <f t="shared" si="125"/>
        <v>46119.997813047492</v>
      </c>
      <c r="J635" s="39">
        <f t="shared" si="126"/>
        <v>1414.3081316141424</v>
      </c>
      <c r="K635" s="27">
        <f t="shared" si="118"/>
        <v>0.92153947285603499</v>
      </c>
      <c r="L635" s="27" t="s">
        <v>21</v>
      </c>
      <c r="M635" s="38">
        <f t="shared" si="119"/>
        <v>-32.583519251592513</v>
      </c>
      <c r="N635" s="39">
        <f t="shared" si="120"/>
        <v>20.921539472856036</v>
      </c>
      <c r="O635" s="25" t="s">
        <v>21</v>
      </c>
      <c r="P635" s="27">
        <f t="shared" si="121"/>
        <v>1179.6362489096473</v>
      </c>
      <c r="Q635" s="25">
        <f t="shared" si="127"/>
        <v>1179.8217621978065</v>
      </c>
      <c r="R635" s="38">
        <f t="shared" si="128"/>
        <v>88.983932333569044</v>
      </c>
      <c r="S635" s="52"/>
      <c r="T635" s="92">
        <f t="shared" si="129"/>
        <v>2.7970326584353415</v>
      </c>
      <c r="U635" s="58">
        <f t="shared" si="122"/>
        <v>5561.2034237870384</v>
      </c>
      <c r="V635" s="98">
        <f t="shared" si="123"/>
        <v>600.67862267769658</v>
      </c>
      <c r="W635" s="25"/>
      <c r="X635" s="8"/>
      <c r="Y635" s="8"/>
      <c r="Z635" s="9"/>
    </row>
    <row r="636" spans="6:26">
      <c r="F636" s="33">
        <f t="shared" si="124"/>
        <v>1760</v>
      </c>
      <c r="G636" s="36">
        <f t="shared" si="130"/>
        <v>1760000</v>
      </c>
      <c r="H636" s="32"/>
      <c r="I636" s="87">
        <f t="shared" si="125"/>
        <v>46224.994928335385</v>
      </c>
      <c r="J636" s="39">
        <f t="shared" si="126"/>
        <v>1417.9758401478061</v>
      </c>
      <c r="K636" s="27">
        <f t="shared" si="118"/>
        <v>0.91886930488251706</v>
      </c>
      <c r="L636" s="27" t="s">
        <v>21</v>
      </c>
      <c r="M636" s="38">
        <f t="shared" si="119"/>
        <v>-32.573361864420441</v>
      </c>
      <c r="N636" s="39">
        <f t="shared" si="120"/>
        <v>20.918869304882517</v>
      </c>
      <c r="O636" s="25" t="s">
        <v>21</v>
      </c>
      <c r="P636" s="27">
        <f t="shared" si="121"/>
        <v>1182.7902068601798</v>
      </c>
      <c r="Q636" s="25">
        <f t="shared" si="127"/>
        <v>1182.9751783268073</v>
      </c>
      <c r="R636" s="38">
        <f t="shared" si="128"/>
        <v>88.98677045907823</v>
      </c>
      <c r="S636" s="52"/>
      <c r="T636" s="92">
        <f t="shared" si="129"/>
        <v>2.7895767049546207</v>
      </c>
      <c r="U636" s="58">
        <f t="shared" si="122"/>
        <v>5552.6889894921942</v>
      </c>
      <c r="V636" s="98">
        <f t="shared" si="123"/>
        <v>599.75895866338806</v>
      </c>
      <c r="W636" s="25"/>
      <c r="X636" s="8"/>
      <c r="Y636" s="8"/>
      <c r="Z636" s="9"/>
    </row>
    <row r="637" spans="6:26">
      <c r="F637" s="33">
        <f t="shared" si="124"/>
        <v>1762</v>
      </c>
      <c r="G637" s="36">
        <f t="shared" si="130"/>
        <v>1762000</v>
      </c>
      <c r="H637" s="32"/>
      <c r="I637" s="87">
        <f t="shared" si="125"/>
        <v>46330.111426358104</v>
      </c>
      <c r="J637" s="39">
        <f t="shared" si="126"/>
        <v>1421.6412132201654</v>
      </c>
      <c r="K637" s="27">
        <f t="shared" si="118"/>
        <v>0.91621974587580501</v>
      </c>
      <c r="L637" s="27" t="s">
        <v>21</v>
      </c>
      <c r="M637" s="38">
        <f t="shared" si="119"/>
        <v>-32.563393777578774</v>
      </c>
      <c r="N637" s="39">
        <f t="shared" si="120"/>
        <v>20.916219745875804</v>
      </c>
      <c r="O637" s="25" t="s">
        <v>21</v>
      </c>
      <c r="P637" s="27">
        <f t="shared" si="121"/>
        <v>1185.9419735720098</v>
      </c>
      <c r="Q637" s="25">
        <f t="shared" si="127"/>
        <v>1186.1264068084529</v>
      </c>
      <c r="R637" s="38">
        <f t="shared" si="128"/>
        <v>88.989590631941596</v>
      </c>
      <c r="S637" s="52"/>
      <c r="T637" s="92">
        <f t="shared" si="129"/>
        <v>2.7821655272640058</v>
      </c>
      <c r="U637" s="58">
        <f t="shared" si="122"/>
        <v>5544.2300533359066</v>
      </c>
      <c r="V637" s="98">
        <f t="shared" si="123"/>
        <v>598.8452891331666</v>
      </c>
      <c r="W637" s="25"/>
      <c r="X637" s="8"/>
      <c r="Y637" s="8"/>
      <c r="Z637" s="9"/>
    </row>
    <row r="638" spans="6:26">
      <c r="F638" s="33">
        <f t="shared" si="124"/>
        <v>1764</v>
      </c>
      <c r="G638" s="36">
        <f t="shared" si="130"/>
        <v>1764000</v>
      </c>
      <c r="H638" s="32"/>
      <c r="I638" s="87">
        <f t="shared" si="125"/>
        <v>46435.347307115677</v>
      </c>
      <c r="J638" s="39">
        <f t="shared" si="126"/>
        <v>1425.3042587749658</v>
      </c>
      <c r="K638" s="27">
        <f t="shared" si="118"/>
        <v>0.91359057144675759</v>
      </c>
      <c r="L638" s="27" t="s">
        <v>21</v>
      </c>
      <c r="M638" s="38">
        <f t="shared" si="119"/>
        <v>-32.553613306492956</v>
      </c>
      <c r="N638" s="39">
        <f t="shared" si="120"/>
        <v>20.913590571446758</v>
      </c>
      <c r="O638" s="25" t="s">
        <v>21</v>
      </c>
      <c r="P638" s="27">
        <f t="shared" si="121"/>
        <v>1189.0915575390268</v>
      </c>
      <c r="Q638" s="25">
        <f t="shared" si="127"/>
        <v>1189.2754560997123</v>
      </c>
      <c r="R638" s="38">
        <f t="shared" si="128"/>
        <v>88.992393028441668</v>
      </c>
      <c r="S638" s="52"/>
      <c r="T638" s="92">
        <f t="shared" si="129"/>
        <v>2.774798708805875</v>
      </c>
      <c r="U638" s="58">
        <f t="shared" si="122"/>
        <v>5535.8260881116639</v>
      </c>
      <c r="V638" s="98">
        <f t="shared" si="123"/>
        <v>597.93755714222073</v>
      </c>
      <c r="W638" s="25"/>
      <c r="X638" s="8"/>
      <c r="Y638" s="8"/>
      <c r="Z638" s="9"/>
    </row>
    <row r="639" spans="6:26">
      <c r="F639" s="33">
        <f t="shared" si="124"/>
        <v>1766</v>
      </c>
      <c r="G639" s="36">
        <f t="shared" si="130"/>
        <v>1766000</v>
      </c>
      <c r="H639" s="32"/>
      <c r="I639" s="87">
        <f t="shared" si="125"/>
        <v>46540.702570608068</v>
      </c>
      <c r="J639" s="39">
        <f t="shared" si="126"/>
        <v>1428.9649847199685</v>
      </c>
      <c r="K639" s="27">
        <f t="shared" si="118"/>
        <v>0.91098156035024891</v>
      </c>
      <c r="L639" s="27" t="s">
        <v>21</v>
      </c>
      <c r="M639" s="38">
        <f t="shared" si="119"/>
        <v>-32.544018786651662</v>
      </c>
      <c r="N639" s="39">
        <f t="shared" si="120"/>
        <v>20.910981560350248</v>
      </c>
      <c r="O639" s="25" t="s">
        <v>21</v>
      </c>
      <c r="P639" s="27">
        <f t="shared" si="121"/>
        <v>1192.2389672042095</v>
      </c>
      <c r="Q639" s="25">
        <f t="shared" si="127"/>
        <v>1192.4223346071549</v>
      </c>
      <c r="R639" s="38">
        <f t="shared" si="128"/>
        <v>88.99517782252903</v>
      </c>
      <c r="S639" s="52"/>
      <c r="T639" s="92">
        <f t="shared" si="129"/>
        <v>2.767475838237456</v>
      </c>
      <c r="U639" s="58">
        <f t="shared" si="122"/>
        <v>5527.4765732596397</v>
      </c>
      <c r="V639" s="98">
        <f t="shared" si="123"/>
        <v>597.03570646366279</v>
      </c>
      <c r="W639" s="25"/>
      <c r="X639" s="8"/>
      <c r="Y639" s="8"/>
      <c r="Z639" s="9"/>
    </row>
    <row r="640" spans="6:26">
      <c r="F640" s="33">
        <f t="shared" si="124"/>
        <v>1768</v>
      </c>
      <c r="G640" s="36">
        <f t="shared" si="130"/>
        <v>1768000</v>
      </c>
      <c r="H640" s="32"/>
      <c r="I640" s="87">
        <f t="shared" si="125"/>
        <v>46646.177216835305</v>
      </c>
      <c r="J640" s="39">
        <f t="shared" si="126"/>
        <v>1432.623398927152</v>
      </c>
      <c r="K640" s="27">
        <f t="shared" si="118"/>
        <v>0.9083924944314864</v>
      </c>
      <c r="L640" s="27" t="s">
        <v>21</v>
      </c>
      <c r="M640" s="38">
        <f t="shared" si="119"/>
        <v>-32.534608573308752</v>
      </c>
      <c r="N640" s="39">
        <f t="shared" si="120"/>
        <v>20.908392494431485</v>
      </c>
      <c r="O640" s="25" t="s">
        <v>21</v>
      </c>
      <c r="P640" s="27">
        <f t="shared" si="121"/>
        <v>1195.3842109601001</v>
      </c>
      <c r="Q640" s="25">
        <f t="shared" si="127"/>
        <v>1195.5670506874142</v>
      </c>
      <c r="R640" s="38">
        <f t="shared" si="128"/>
        <v>88.99794518586225</v>
      </c>
      <c r="S640" s="52"/>
      <c r="T640" s="92">
        <f t="shared" si="129"/>
        <v>2.7601965093489333</v>
      </c>
      <c r="U640" s="58">
        <f t="shared" si="122"/>
        <v>5519.1809947619249</v>
      </c>
      <c r="V640" s="98">
        <f t="shared" si="123"/>
        <v>596.13968157721331</v>
      </c>
      <c r="W640" s="25"/>
      <c r="X640" s="8"/>
      <c r="Y640" s="8"/>
      <c r="Z640" s="9"/>
    </row>
    <row r="641" spans="6:26">
      <c r="F641" s="33">
        <f t="shared" si="124"/>
        <v>1770</v>
      </c>
      <c r="G641" s="36">
        <f t="shared" si="130"/>
        <v>1770000</v>
      </c>
      <c r="H641" s="32"/>
      <c r="I641" s="87">
        <f t="shared" si="125"/>
        <v>46751.771245797361</v>
      </c>
      <c r="J641" s="39">
        <f t="shared" si="126"/>
        <v>1436.2795092329156</v>
      </c>
      <c r="K641" s="27">
        <f t="shared" si="118"/>
        <v>0.90582315857340046</v>
      </c>
      <c r="L641" s="27" t="s">
        <v>21</v>
      </c>
      <c r="M641" s="38">
        <f t="shared" si="119"/>
        <v>-32.525381041190329</v>
      </c>
      <c r="N641" s="39">
        <f t="shared" si="120"/>
        <v>20.905823158573401</v>
      </c>
      <c r="O641" s="25" t="s">
        <v>21</v>
      </c>
      <c r="P641" s="27">
        <f t="shared" si="121"/>
        <v>1198.5272971492705</v>
      </c>
      <c r="Q641" s="25">
        <f t="shared" si="127"/>
        <v>1198.7096126476474</v>
      </c>
      <c r="R641" s="38">
        <f t="shared" si="128"/>
        <v>89.000695287842234</v>
      </c>
      <c r="S641" s="52"/>
      <c r="T641" s="92">
        <f t="shared" si="129"/>
        <v>2.7529603209831044</v>
      </c>
      <c r="U641" s="58">
        <f t="shared" si="122"/>
        <v>5510.9388450397519</v>
      </c>
      <c r="V641" s="98">
        <f t="shared" si="123"/>
        <v>595.24942765809885</v>
      </c>
      <c r="W641" s="25"/>
      <c r="X641" s="8"/>
      <c r="Y641" s="8"/>
      <c r="Z641" s="9"/>
    </row>
    <row r="642" spans="6:26">
      <c r="F642" s="33">
        <f t="shared" si="124"/>
        <v>1772</v>
      </c>
      <c r="G642" s="36">
        <f t="shared" si="130"/>
        <v>1772000</v>
      </c>
      <c r="H642" s="32"/>
      <c r="I642" s="87">
        <f t="shared" si="125"/>
        <v>46857.484657494271</v>
      </c>
      <c r="J642" s="39">
        <f t="shared" si="126"/>
        <v>1439.9333234382809</v>
      </c>
      <c r="K642" s="27">
        <f t="shared" si="118"/>
        <v>0.90327334064509124</v>
      </c>
      <c r="L642" s="27" t="s">
        <v>21</v>
      </c>
      <c r="M642" s="38">
        <f t="shared" si="119"/>
        <v>-32.516334584207122</v>
      </c>
      <c r="N642" s="39">
        <f t="shared" si="120"/>
        <v>20.903273340645093</v>
      </c>
      <c r="O642" s="25" t="s">
        <v>21</v>
      </c>
      <c r="P642" s="27">
        <f t="shared" si="121"/>
        <v>1201.6682340647806</v>
      </c>
      <c r="Q642" s="25">
        <f t="shared" si="127"/>
        <v>1201.8500287459838</v>
      </c>
      <c r="R642" s="38">
        <f t="shared" si="128"/>
        <v>89.003428295654857</v>
      </c>
      <c r="S642" s="52"/>
      <c r="T642" s="92">
        <f t="shared" si="129"/>
        <v>2.7457668769565502</v>
      </c>
      <c r="U642" s="58">
        <f t="shared" si="122"/>
        <v>5502.7496228526452</v>
      </c>
      <c r="V642" s="98">
        <f t="shared" si="123"/>
        <v>594.36489056616074</v>
      </c>
      <c r="W642" s="25"/>
      <c r="X642" s="8"/>
      <c r="Y642" s="8"/>
      <c r="Z642" s="9"/>
    </row>
    <row r="643" spans="6:26">
      <c r="F643" s="33">
        <f t="shared" si="124"/>
        <v>1774</v>
      </c>
      <c r="G643" s="36">
        <f t="shared" si="130"/>
        <v>1774000</v>
      </c>
      <c r="H643" s="32"/>
      <c r="I643" s="87">
        <f t="shared" si="125"/>
        <v>46963.317451926006</v>
      </c>
      <c r="J643" s="39">
        <f t="shared" si="126"/>
        <v>1443.584849309088</v>
      </c>
      <c r="K643" s="27">
        <f t="shared" si="118"/>
        <v>0.90074283145130629</v>
      </c>
      <c r="L643" s="27" t="s">
        <v>21</v>
      </c>
      <c r="M643" s="38">
        <f t="shared" si="119"/>
        <v>-32.507467615171876</v>
      </c>
      <c r="N643" s="39">
        <f t="shared" si="120"/>
        <v>20.900742831451307</v>
      </c>
      <c r="O643" s="25" t="s">
        <v>21</v>
      </c>
      <c r="P643" s="27">
        <f t="shared" si="121"/>
        <v>1204.8070299506339</v>
      </c>
      <c r="Q643" s="25">
        <f t="shared" si="127"/>
        <v>1204.9883071919719</v>
      </c>
      <c r="R643" s="38">
        <f t="shared" si="128"/>
        <v>89.006144374303517</v>
      </c>
      <c r="S643" s="52"/>
      <c r="T643" s="92">
        <f t="shared" si="129"/>
        <v>2.7386157859822808</v>
      </c>
      <c r="U643" s="58">
        <f t="shared" si="122"/>
        <v>5494.6128331994851</v>
      </c>
      <c r="V643" s="98">
        <f t="shared" si="123"/>
        <v>593.48601683516722</v>
      </c>
      <c r="W643" s="25"/>
      <c r="X643" s="8"/>
      <c r="Y643" s="8"/>
      <c r="Z643" s="9"/>
    </row>
    <row r="644" spans="6:26">
      <c r="F644" s="33">
        <f t="shared" si="124"/>
        <v>1776</v>
      </c>
      <c r="G644" s="36">
        <f t="shared" si="130"/>
        <v>1776000</v>
      </c>
      <c r="H644" s="32"/>
      <c r="I644" s="87">
        <f t="shared" si="125"/>
        <v>47069.269629092589</v>
      </c>
      <c r="J644" s="39">
        <f t="shared" si="126"/>
        <v>1447.2340945761978</v>
      </c>
      <c r="K644" s="27">
        <f t="shared" si="118"/>
        <v>0.89823142468291839</v>
      </c>
      <c r="L644" s="27" t="s">
        <v>21</v>
      </c>
      <c r="M644" s="38">
        <f t="shared" si="119"/>
        <v>-32.498778565521789</v>
      </c>
      <c r="N644" s="39">
        <f t="shared" si="120"/>
        <v>20.898231424682919</v>
      </c>
      <c r="O644" s="25" t="s">
        <v>21</v>
      </c>
      <c r="P644" s="27">
        <f t="shared" si="121"/>
        <v>1207.943693002223</v>
      </c>
      <c r="Q644" s="25">
        <f t="shared" si="127"/>
        <v>1208.1244561470182</v>
      </c>
      <c r="R644" s="38">
        <f t="shared" si="128"/>
        <v>89.00884368664488</v>
      </c>
      <c r="S644" s="52"/>
      <c r="T644" s="92">
        <f t="shared" si="129"/>
        <v>2.7315066615938273</v>
      </c>
      <c r="U644" s="58">
        <f t="shared" si="122"/>
        <v>5486.5279872214105</v>
      </c>
      <c r="V644" s="98">
        <f t="shared" si="123"/>
        <v>592.6127536623261</v>
      </c>
      <c r="W644" s="25"/>
      <c r="X644" s="8"/>
      <c r="Y644" s="8"/>
      <c r="Z644" s="9"/>
    </row>
    <row r="645" spans="6:26">
      <c r="F645" s="33">
        <f t="shared" si="124"/>
        <v>1778</v>
      </c>
      <c r="G645" s="36">
        <f t="shared" si="130"/>
        <v>1778000</v>
      </c>
      <c r="H645" s="32"/>
      <c r="I645" s="87">
        <f t="shared" si="125"/>
        <v>47175.341188993989</v>
      </c>
      <c r="J645" s="39">
        <f t="shared" si="126"/>
        <v>1450.8810669356853</v>
      </c>
      <c r="K645" s="27">
        <f t="shared" si="118"/>
        <v>0.89573891686839324</v>
      </c>
      <c r="L645" s="27" t="s">
        <v>21</v>
      </c>
      <c r="M645" s="38">
        <f t="shared" si="119"/>
        <v>-32.490265885045737</v>
      </c>
      <c r="N645" s="39">
        <f t="shared" si="120"/>
        <v>20.895738916868392</v>
      </c>
      <c r="O645" s="25" t="s">
        <v>21</v>
      </c>
      <c r="P645" s="27">
        <f t="shared" si="121"/>
        <v>1211.0782313667723</v>
      </c>
      <c r="Q645" s="25">
        <f t="shared" si="127"/>
        <v>1211.2584837248205</v>
      </c>
      <c r="R645" s="38">
        <f t="shared" si="128"/>
        <v>89.011526393427488</v>
      </c>
      <c r="S645" s="52"/>
      <c r="T645" s="92">
        <f t="shared" si="129"/>
        <v>2.724439122070752</v>
      </c>
      <c r="U645" s="58">
        <f t="shared" si="122"/>
        <v>5478.494602106548</v>
      </c>
      <c r="V645" s="98">
        <f t="shared" si="123"/>
        <v>591.74504889799482</v>
      </c>
      <c r="W645" s="25"/>
      <c r="X645" s="8"/>
      <c r="Y645" s="8"/>
      <c r="Z645" s="9"/>
    </row>
    <row r="646" spans="6:26">
      <c r="F646" s="33">
        <f t="shared" si="124"/>
        <v>1780</v>
      </c>
      <c r="G646" s="36">
        <f t="shared" si="130"/>
        <v>1780000</v>
      </c>
      <c r="H646" s="32"/>
      <c r="I646" s="87">
        <f t="shared" si="125"/>
        <v>47281.532131630243</v>
      </c>
      <c r="J646" s="39">
        <f t="shared" si="126"/>
        <v>1454.525774049036</v>
      </c>
      <c r="K646" s="27">
        <f t="shared" ref="K646:K700" si="131">I646*D$23/(D$23^2+J646^2)</f>
        <v>0.89326510732621367</v>
      </c>
      <c r="L646" s="27" t="s">
        <v>21</v>
      </c>
      <c r="M646" s="38">
        <f t="shared" ref="M646:M700" si="132">-1*I646*J646/(D$23^2+J646^2)</f>
        <v>-32.481928041616406</v>
      </c>
      <c r="N646" s="39">
        <f t="shared" ref="N646:N700" si="133">D$14+K646</f>
        <v>20.893265107326215</v>
      </c>
      <c r="O646" s="25" t="s">
        <v>21</v>
      </c>
      <c r="P646" s="27">
        <f t="shared" ref="P646:P700" si="134">D$4*G646*D$15+M646-1/(D$4*G646*D$16)</f>
        <v>1214.2106531437728</v>
      </c>
      <c r="Q646" s="25">
        <f t="shared" si="127"/>
        <v>1214.3903979917957</v>
      </c>
      <c r="R646" s="38">
        <f t="shared" si="128"/>
        <v>89.014192653320748</v>
      </c>
      <c r="S646" s="52"/>
      <c r="T646" s="92">
        <f t="shared" si="129"/>
        <v>2.7174127903655365</v>
      </c>
      <c r="U646" s="58">
        <f t="shared" ref="U646:U700" si="135">T646*D$4*G646*D$15</f>
        <v>5470.5122009965053</v>
      </c>
      <c r="V646" s="98">
        <f t="shared" ref="V646:V700" si="136">D$4*G646*D$9*T646</f>
        <v>590.8828510355803</v>
      </c>
      <c r="W646" s="25"/>
      <c r="X646" s="8"/>
      <c r="Y646" s="8"/>
      <c r="Z646" s="9"/>
    </row>
    <row r="647" spans="6:26">
      <c r="F647" s="33">
        <f t="shared" ref="F647:F700" si="137">F646+F$4</f>
        <v>1782</v>
      </c>
      <c r="G647" s="36">
        <f t="shared" si="130"/>
        <v>1782000</v>
      </c>
      <c r="H647" s="32"/>
      <c r="I647" s="87">
        <f t="shared" ref="I647:I700" si="138">(D$4*G647*D$9)^2</f>
        <v>47387.842457001316</v>
      </c>
      <c r="J647" s="39">
        <f t="shared" ref="J647:J700" si="139">D$4*G647*D$24-1/(D$4*G647*D$25)</f>
        <v>1458.1682235433432</v>
      </c>
      <c r="K647" s="27">
        <f t="shared" si="131"/>
        <v>0.89080979811823824</v>
      </c>
      <c r="L647" s="27" t="s">
        <v>21</v>
      </c>
      <c r="M647" s="38">
        <f t="shared" si="132"/>
        <v>-32.473763520926894</v>
      </c>
      <c r="N647" s="39">
        <f t="shared" si="133"/>
        <v>20.890809798118237</v>
      </c>
      <c r="O647" s="25" t="s">
        <v>21</v>
      </c>
      <c r="P647" s="27">
        <f t="shared" si="134"/>
        <v>1217.3409663854115</v>
      </c>
      <c r="Q647" s="25">
        <f t="shared" ref="Q647:Q700" si="140">SQRT(N647^2+P647^2)</f>
        <v>1217.520206967502</v>
      </c>
      <c r="R647" s="38">
        <f t="shared" ref="R647:R700" si="141">DEGREES(ASIN(P647/Q647))</f>
        <v>89.016842622951117</v>
      </c>
      <c r="S647" s="52"/>
      <c r="T647" s="92">
        <f t="shared" ref="T647:T700" si="142">1000*B$17/Q647</f>
        <v>2.7104272940318301</v>
      </c>
      <c r="U647" s="58">
        <f t="shared" si="135"/>
        <v>5462.5803128946118</v>
      </c>
      <c r="V647" s="98">
        <f t="shared" si="136"/>
        <v>590.02610920162772</v>
      </c>
      <c r="W647" s="25"/>
      <c r="X647" s="8"/>
      <c r="Y647" s="8"/>
      <c r="Z647" s="9"/>
    </row>
    <row r="648" spans="6:26">
      <c r="F648" s="33">
        <f t="shared" si="137"/>
        <v>1784</v>
      </c>
      <c r="G648" s="36">
        <f t="shared" ref="G648:G700" si="143">1000*F648</f>
        <v>1784000</v>
      </c>
      <c r="H648" s="32"/>
      <c r="I648" s="87">
        <f t="shared" si="138"/>
        <v>47494.272165107242</v>
      </c>
      <c r="J648" s="39">
        <f t="shared" si="139"/>
        <v>1461.8084230114948</v>
      </c>
      <c r="K648" s="27">
        <f t="shared" si="131"/>
        <v>0.88837279400398994</v>
      </c>
      <c r="L648" s="27" t="s">
        <v>21</v>
      </c>
      <c r="M648" s="38">
        <f t="shared" si="132"/>
        <v>-32.465770826232195</v>
      </c>
      <c r="N648" s="39">
        <f t="shared" si="133"/>
        <v>20.888372794003988</v>
      </c>
      <c r="O648" s="25" t="s">
        <v>21</v>
      </c>
      <c r="P648" s="27">
        <f t="shared" si="134"/>
        <v>1220.4691790969964</v>
      </c>
      <c r="Q648" s="25">
        <f t="shared" si="140"/>
        <v>1220.6479186250544</v>
      </c>
      <c r="R648" s="38">
        <f t="shared" si="141"/>
        <v>89.019476456938492</v>
      </c>
      <c r="S648" s="52"/>
      <c r="T648" s="92">
        <f t="shared" si="142"/>
        <v>2.7034822651540185</v>
      </c>
      <c r="U648" s="58">
        <f t="shared" si="135"/>
        <v>5454.6984725758539</v>
      </c>
      <c r="V648" s="98">
        <f t="shared" si="136"/>
        <v>589.17477314609221</v>
      </c>
      <c r="W648" s="25"/>
      <c r="X648" s="8"/>
      <c r="Y648" s="8"/>
      <c r="Z648" s="9"/>
    </row>
    <row r="649" spans="6:26">
      <c r="F649" s="33">
        <f t="shared" si="137"/>
        <v>1786</v>
      </c>
      <c r="G649" s="36">
        <f t="shared" si="143"/>
        <v>1786000</v>
      </c>
      <c r="H649" s="32"/>
      <c r="I649" s="87">
        <f t="shared" si="138"/>
        <v>47600.821255947987</v>
      </c>
      <c r="J649" s="39">
        <f t="shared" si="139"/>
        <v>1465.4463800123694</v>
      </c>
      <c r="K649" s="27">
        <f t="shared" si="131"/>
        <v>0.88595390239582628</v>
      </c>
      <c r="L649" s="27" t="s">
        <v>21</v>
      </c>
      <c r="M649" s="38">
        <f t="shared" si="132"/>
        <v>-32.457948478094899</v>
      </c>
      <c r="N649" s="39">
        <f t="shared" si="133"/>
        <v>20.885953902395826</v>
      </c>
      <c r="O649" s="25" t="s">
        <v>21</v>
      </c>
      <c r="P649" s="27">
        <f t="shared" si="134"/>
        <v>1223.5952992373739</v>
      </c>
      <c r="Q649" s="25">
        <f t="shared" si="140"/>
        <v>1223.7735408915376</v>
      </c>
      <c r="R649" s="38">
        <f t="shared" si="141"/>
        <v>89.022094307921719</v>
      </c>
      <c r="S649" s="52"/>
      <c r="T649" s="92">
        <f t="shared" si="142"/>
        <v>2.6965773402780879</v>
      </c>
      <c r="U649" s="58">
        <f t="shared" si="135"/>
        <v>5446.866220498463</v>
      </c>
      <c r="V649" s="98">
        <f t="shared" si="136"/>
        <v>588.32879323278974</v>
      </c>
      <c r="W649" s="25"/>
      <c r="X649" s="8"/>
      <c r="Y649" s="8"/>
      <c r="Z649" s="9"/>
    </row>
    <row r="650" spans="6:26">
      <c r="F650" s="33">
        <f t="shared" si="137"/>
        <v>1788</v>
      </c>
      <c r="G650" s="36">
        <f t="shared" si="143"/>
        <v>1788000</v>
      </c>
      <c r="H650" s="32"/>
      <c r="I650" s="87">
        <f t="shared" si="138"/>
        <v>47707.489729523579</v>
      </c>
      <c r="J650" s="39">
        <f t="shared" si="139"/>
        <v>1469.0821020710252</v>
      </c>
      <c r="K650" s="27">
        <f t="shared" si="131"/>
        <v>0.88355293331499751</v>
      </c>
      <c r="L650" s="27" t="s">
        <v>21</v>
      </c>
      <c r="M650" s="38">
        <f t="shared" si="132"/>
        <v>-32.450295014135421</v>
      </c>
      <c r="N650" s="39">
        <f t="shared" si="133"/>
        <v>20.883552933314999</v>
      </c>
      <c r="O650" s="25" t="s">
        <v>21</v>
      </c>
      <c r="P650" s="27">
        <f t="shared" si="134"/>
        <v>1226.7193347193415</v>
      </c>
      <c r="Q650" s="25">
        <f t="shared" si="140"/>
        <v>1226.8970816484089</v>
      </c>
      <c r="R650" s="38">
        <f t="shared" si="141"/>
        <v>89.024696326596725</v>
      </c>
      <c r="S650" s="52"/>
      <c r="T650" s="92">
        <f t="shared" si="142"/>
        <v>2.6897121603437628</v>
      </c>
      <c r="U650" s="58">
        <f t="shared" si="135"/>
        <v>5439.0831027171453</v>
      </c>
      <c r="V650" s="98">
        <f t="shared" si="136"/>
        <v>587.48812043002511</v>
      </c>
      <c r="W650" s="25"/>
      <c r="X650" s="8"/>
      <c r="Y650" s="8"/>
      <c r="Z650" s="9"/>
    </row>
    <row r="651" spans="6:26">
      <c r="F651" s="33">
        <f t="shared" si="137"/>
        <v>1790</v>
      </c>
      <c r="G651" s="36">
        <f t="shared" si="143"/>
        <v>1790000</v>
      </c>
      <c r="H651" s="32"/>
      <c r="I651" s="87">
        <f t="shared" si="138"/>
        <v>47814.277585833996</v>
      </c>
      <c r="J651" s="39">
        <f t="shared" si="139"/>
        <v>1472.7155966788887</v>
      </c>
      <c r="K651" s="27">
        <f t="shared" si="131"/>
        <v>0.8811696993485546</v>
      </c>
      <c r="L651" s="27" t="s">
        <v>21</v>
      </c>
      <c r="M651" s="38">
        <f t="shared" si="132"/>
        <v>-32.442808988786588</v>
      </c>
      <c r="N651" s="39">
        <f t="shared" si="133"/>
        <v>20.881169699348554</v>
      </c>
      <c r="O651" s="25" t="s">
        <v>21</v>
      </c>
      <c r="P651" s="27">
        <f t="shared" si="134"/>
        <v>1229.8412934100566</v>
      </c>
      <c r="Q651" s="25">
        <f t="shared" si="140"/>
        <v>1230.0185487319018</v>
      </c>
      <c r="R651" s="38">
        <f t="shared" si="141"/>
        <v>89.027282661742589</v>
      </c>
      <c r="S651" s="52"/>
      <c r="T651" s="92">
        <f t="shared" si="142"/>
        <v>2.6828863706178767</v>
      </c>
      <c r="U651" s="58">
        <f t="shared" si="135"/>
        <v>5431.3486707978918</v>
      </c>
      <c r="V651" s="98">
        <f t="shared" si="136"/>
        <v>586.652706301389</v>
      </c>
      <c r="W651" s="25"/>
      <c r="X651" s="8"/>
      <c r="Y651" s="8"/>
      <c r="Z651" s="9"/>
    </row>
    <row r="652" spans="6:26">
      <c r="F652" s="33">
        <f t="shared" si="137"/>
        <v>1792</v>
      </c>
      <c r="G652" s="36">
        <f t="shared" si="143"/>
        <v>1792000</v>
      </c>
      <c r="H652" s="32"/>
      <c r="I652" s="87">
        <f t="shared" si="138"/>
        <v>47921.184824879259</v>
      </c>
      <c r="J652" s="39">
        <f t="shared" si="139"/>
        <v>1476.3468712939414</v>
      </c>
      <c r="K652" s="27">
        <f t="shared" si="131"/>
        <v>0.87880401560709998</v>
      </c>
      <c r="L652" s="27" t="s">
        <v>21</v>
      </c>
      <c r="M652" s="38">
        <f t="shared" si="132"/>
        <v>-32.435488973052358</v>
      </c>
      <c r="N652" s="39">
        <f t="shared" si="133"/>
        <v>20.878804015607098</v>
      </c>
      <c r="O652" s="25" t="s">
        <v>21</v>
      </c>
      <c r="P652" s="27">
        <f t="shared" si="134"/>
        <v>1232.961183131436</v>
      </c>
      <c r="Q652" s="25">
        <f t="shared" si="140"/>
        <v>1233.1379499334178</v>
      </c>
      <c r="R652" s="38">
        <f t="shared" si="141"/>
        <v>89.029853460256206</v>
      </c>
      <c r="S652" s="52"/>
      <c r="T652" s="92">
        <f t="shared" si="142"/>
        <v>2.6760996206289658</v>
      </c>
      <c r="U652" s="58">
        <f t="shared" si="135"/>
        <v>5423.6624817343563</v>
      </c>
      <c r="V652" s="98">
        <f t="shared" si="136"/>
        <v>585.82250299672705</v>
      </c>
      <c r="W652" s="25"/>
      <c r="X652" s="8"/>
      <c r="Y652" s="8"/>
      <c r="Z652" s="9"/>
    </row>
    <row r="653" spans="6:26">
      <c r="F653" s="33">
        <f t="shared" si="137"/>
        <v>1794</v>
      </c>
      <c r="G653" s="36">
        <f t="shared" si="143"/>
        <v>1794000</v>
      </c>
      <c r="H653" s="32"/>
      <c r="I653" s="87">
        <f t="shared" si="138"/>
        <v>48028.211446659348</v>
      </c>
      <c r="J653" s="39">
        <f t="shared" si="139"/>
        <v>1479.9759333409099</v>
      </c>
      <c r="K653" s="27">
        <f t="shared" si="131"/>
        <v>0.87645569968334913</v>
      </c>
      <c r="L653" s="27" t="s">
        <v>21</v>
      </c>
      <c r="M653" s="38">
        <f t="shared" si="132"/>
        <v>-32.428333554270623</v>
      </c>
      <c r="N653" s="39">
        <f t="shared" si="133"/>
        <v>20.876455699683348</v>
      </c>
      <c r="O653" s="25" t="s">
        <v>21</v>
      </c>
      <c r="P653" s="27">
        <f t="shared" si="134"/>
        <v>1236.0790116605563</v>
      </c>
      <c r="Q653" s="25">
        <f t="shared" si="140"/>
        <v>1236.2552929999201</v>
      </c>
      <c r="R653" s="38">
        <f t="shared" si="141"/>
        <v>89.032408867178034</v>
      </c>
      <c r="S653" s="52"/>
      <c r="T653" s="92">
        <f t="shared" si="142"/>
        <v>2.669351564103041</v>
      </c>
      <c r="U653" s="58">
        <f t="shared" si="135"/>
        <v>5416.0240978657293</v>
      </c>
      <c r="V653" s="98">
        <f t="shared" si="136"/>
        <v>584.99746324326929</v>
      </c>
      <c r="W653" s="25"/>
      <c r="X653" s="8"/>
      <c r="Y653" s="8"/>
      <c r="Z653" s="9"/>
    </row>
    <row r="654" spans="6:26">
      <c r="F654" s="33">
        <f t="shared" si="137"/>
        <v>1796</v>
      </c>
      <c r="G654" s="36">
        <f t="shared" si="143"/>
        <v>1796000</v>
      </c>
      <c r="H654" s="32"/>
      <c r="I654" s="87">
        <f t="shared" si="138"/>
        <v>48135.357451174285</v>
      </c>
      <c r="J654" s="39">
        <f t="shared" si="139"/>
        <v>1483.6027902114465</v>
      </c>
      <c r="K654" s="27">
        <f t="shared" si="131"/>
        <v>0.87412457161150547</v>
      </c>
      <c r="L654" s="27" t="s">
        <v>21</v>
      </c>
      <c r="M654" s="38">
        <f t="shared" si="132"/>
        <v>-32.421341335880371</v>
      </c>
      <c r="N654" s="39">
        <f t="shared" si="133"/>
        <v>20.874124571611507</v>
      </c>
      <c r="O654" s="25" t="s">
        <v>21</v>
      </c>
      <c r="P654" s="27">
        <f t="shared" si="134"/>
        <v>1239.194786730043</v>
      </c>
      <c r="Q654" s="25">
        <f t="shared" si="140"/>
        <v>1239.3705856343161</v>
      </c>
      <c r="R654" s="38">
        <f t="shared" si="141"/>
        <v>89.034949025726448</v>
      </c>
      <c r="S654" s="52"/>
      <c r="T654" s="92">
        <f t="shared" si="142"/>
        <v>2.662641858900535</v>
      </c>
      <c r="U654" s="58">
        <f t="shared" si="135"/>
        <v>5408.4330867961489</v>
      </c>
      <c r="V654" s="98">
        <f t="shared" si="136"/>
        <v>584.17754033692438</v>
      </c>
      <c r="W654" s="25"/>
      <c r="X654" s="8"/>
      <c r="Y654" s="8"/>
      <c r="Z654" s="9"/>
    </row>
    <row r="655" spans="6:26">
      <c r="F655" s="33">
        <f t="shared" si="137"/>
        <v>1798</v>
      </c>
      <c r="G655" s="36">
        <f t="shared" si="143"/>
        <v>1798000</v>
      </c>
      <c r="H655" s="32"/>
      <c r="I655" s="87">
        <f t="shared" si="138"/>
        <v>48242.622838424046</v>
      </c>
      <c r="J655" s="39">
        <f t="shared" si="139"/>
        <v>1487.2274492643155</v>
      </c>
      <c r="K655" s="27">
        <f t="shared" si="131"/>
        <v>0.87181045382740519</v>
      </c>
      <c r="L655" s="27" t="s">
        <v>21</v>
      </c>
      <c r="M655" s="38">
        <f t="shared" si="132"/>
        <v>-32.414510937192432</v>
      </c>
      <c r="N655" s="39">
        <f t="shared" si="133"/>
        <v>20.871810453827404</v>
      </c>
      <c r="O655" s="25" t="s">
        <v>21</v>
      </c>
      <c r="P655" s="27">
        <f t="shared" si="134"/>
        <v>1242.3085160284581</v>
      </c>
      <c r="Q655" s="25">
        <f t="shared" si="140"/>
        <v>1242.4838354958388</v>
      </c>
      <c r="R655" s="38">
        <f t="shared" si="141"/>
        <v>89.037474077320482</v>
      </c>
      <c r="S655" s="52"/>
      <c r="T655" s="92">
        <f t="shared" si="142"/>
        <v>2.6559701669543792</v>
      </c>
      <c r="U655" s="58">
        <f t="shared" si="135"/>
        <v>5400.8890213155282</v>
      </c>
      <c r="V655" s="98">
        <f t="shared" si="136"/>
        <v>583.36268813372919</v>
      </c>
      <c r="W655" s="25"/>
      <c r="X655" s="8"/>
      <c r="Y655" s="8"/>
      <c r="Z655" s="9"/>
    </row>
    <row r="656" spans="6:26">
      <c r="F656" s="33">
        <f t="shared" si="137"/>
        <v>1800</v>
      </c>
      <c r="G656" s="36">
        <f t="shared" si="143"/>
        <v>1800000</v>
      </c>
      <c r="H656" s="32"/>
      <c r="I656" s="87">
        <f t="shared" si="138"/>
        <v>48350.007608408654</v>
      </c>
      <c r="J656" s="39">
        <f t="shared" si="139"/>
        <v>1490.8499178255761</v>
      </c>
      <c r="K656" s="27">
        <f t="shared" si="131"/>
        <v>0.86951317112943605</v>
      </c>
      <c r="L656" s="27" t="s">
        <v>21</v>
      </c>
      <c r="M656" s="38">
        <f t="shared" si="132"/>
        <v>-32.407840993164399</v>
      </c>
      <c r="N656" s="39">
        <f t="shared" si="133"/>
        <v>20.869513171129437</v>
      </c>
      <c r="O656" s="25" t="s">
        <v>21</v>
      </c>
      <c r="P656" s="27">
        <f t="shared" si="134"/>
        <v>1245.4202072006819</v>
      </c>
      <c r="Q656" s="25">
        <f t="shared" si="140"/>
        <v>1245.5950502004209</v>
      </c>
      <c r="R656" s="38">
        <f t="shared" si="141"/>
        <v>89.039984161616403</v>
      </c>
      <c r="S656" s="52"/>
      <c r="T656" s="92">
        <f t="shared" si="142"/>
        <v>2.6493361542092013</v>
      </c>
      <c r="U656" s="58">
        <f t="shared" si="135"/>
        <v>5393.3914793218437</v>
      </c>
      <c r="V656" s="98">
        <f t="shared" si="136"/>
        <v>582.55286104145421</v>
      </c>
      <c r="W656" s="25"/>
      <c r="X656" s="8"/>
      <c r="Y656" s="8"/>
      <c r="Z656" s="9"/>
    </row>
    <row r="657" spans="6:26">
      <c r="F657" s="33">
        <f t="shared" si="137"/>
        <v>1802</v>
      </c>
      <c r="G657" s="36">
        <f t="shared" si="143"/>
        <v>1802000</v>
      </c>
      <c r="H657" s="32"/>
      <c r="I657" s="87">
        <f t="shared" si="138"/>
        <v>48457.511761128088</v>
      </c>
      <c r="J657" s="39">
        <f t="shared" si="139"/>
        <v>1494.4702031887632</v>
      </c>
      <c r="K657" s="27">
        <f t="shared" si="131"/>
        <v>0.86723255064020099</v>
      </c>
      <c r="L657" s="27" t="s">
        <v>21</v>
      </c>
      <c r="M657" s="38">
        <f t="shared" si="132"/>
        <v>-32.401330154179263</v>
      </c>
      <c r="N657" s="39">
        <f t="shared" si="133"/>
        <v>20.8672325506402</v>
      </c>
      <c r="O657" s="25" t="s">
        <v>21</v>
      </c>
      <c r="P657" s="27">
        <f t="shared" si="134"/>
        <v>1248.5298678482895</v>
      </c>
      <c r="Q657" s="25">
        <f t="shared" si="140"/>
        <v>1248.7042373210679</v>
      </c>
      <c r="R657" s="38">
        <f t="shared" si="141"/>
        <v>89.042479416524628</v>
      </c>
      <c r="S657" s="52"/>
      <c r="T657" s="92">
        <f t="shared" si="142"/>
        <v>2.642739490561608</v>
      </c>
      <c r="U657" s="58">
        <f t="shared" si="135"/>
        <v>5385.9400437447957</v>
      </c>
      <c r="V657" s="98">
        <f t="shared" si="136"/>
        <v>581.74801401135846</v>
      </c>
      <c r="W657" s="25"/>
      <c r="X657" s="8"/>
      <c r="Y657" s="8"/>
      <c r="Z657" s="9"/>
    </row>
    <row r="658" spans="6:26">
      <c r="F658" s="33">
        <f t="shared" si="137"/>
        <v>1804</v>
      </c>
      <c r="G658" s="36">
        <f t="shared" si="143"/>
        <v>1804000</v>
      </c>
      <c r="H658" s="32"/>
      <c r="I658" s="87">
        <f t="shared" si="138"/>
        <v>48565.135296582361</v>
      </c>
      <c r="J658" s="39">
        <f t="shared" si="139"/>
        <v>1498.0883126150666</v>
      </c>
      <c r="K658" s="27">
        <f t="shared" si="131"/>
        <v>0.8649684217689172</v>
      </c>
      <c r="L658" s="27" t="s">
        <v>21</v>
      </c>
      <c r="M658" s="38">
        <f t="shared" si="132"/>
        <v>-32.394977085827854</v>
      </c>
      <c r="N658" s="39">
        <f t="shared" si="133"/>
        <v>20.864968421768918</v>
      </c>
      <c r="O658" s="25" t="s">
        <v>21</v>
      </c>
      <c r="P658" s="27">
        <f t="shared" si="134"/>
        <v>1251.6375055299245</v>
      </c>
      <c r="Q658" s="25">
        <f t="shared" si="140"/>
        <v>1251.8114043882222</v>
      </c>
      <c r="R658" s="38">
        <f t="shared" si="141"/>
        <v>89.044959978247661</v>
      </c>
      <c r="S658" s="52"/>
      <c r="T658" s="92">
        <f t="shared" si="142"/>
        <v>2.6361798498015414</v>
      </c>
      <c r="U658" s="58">
        <f t="shared" si="135"/>
        <v>5378.5343024708591</v>
      </c>
      <c r="V658" s="98">
        <f t="shared" si="136"/>
        <v>580.94810253009393</v>
      </c>
      <c r="W658" s="25"/>
      <c r="X658" s="8"/>
      <c r="Y658" s="8"/>
      <c r="Z658" s="9"/>
    </row>
    <row r="659" spans="6:26">
      <c r="F659" s="33">
        <f t="shared" si="137"/>
        <v>1806</v>
      </c>
      <c r="G659" s="36">
        <f t="shared" si="143"/>
        <v>1806000</v>
      </c>
      <c r="H659" s="32"/>
      <c r="I659" s="87">
        <f t="shared" si="138"/>
        <v>48672.878214771466</v>
      </c>
      <c r="J659" s="39">
        <f t="shared" si="139"/>
        <v>1501.7042533335136</v>
      </c>
      <c r="K659" s="27">
        <f t="shared" si="131"/>
        <v>0.86272061617452489</v>
      </c>
      <c r="L659" s="27" t="s">
        <v>21</v>
      </c>
      <c r="M659" s="38">
        <f t="shared" si="132"/>
        <v>-32.388780468694847</v>
      </c>
      <c r="N659" s="39">
        <f t="shared" si="133"/>
        <v>20.862720616174524</v>
      </c>
      <c r="O659" s="25" t="s">
        <v>21</v>
      </c>
      <c r="P659" s="27">
        <f t="shared" si="134"/>
        <v>1254.7431277616638</v>
      </c>
      <c r="Q659" s="25">
        <f t="shared" si="140"/>
        <v>1254.9165588901246</v>
      </c>
      <c r="R659" s="38">
        <f t="shared" si="141"/>
        <v>89.047425981298247</v>
      </c>
      <c r="S659" s="52"/>
      <c r="T659" s="92">
        <f t="shared" si="142"/>
        <v>2.6296569095546811</v>
      </c>
      <c r="U659" s="58">
        <f t="shared" si="135"/>
        <v>5371.1738482696701</v>
      </c>
      <c r="V659" s="98">
        <f t="shared" si="136"/>
        <v>580.15308261175358</v>
      </c>
      <c r="W659" s="25"/>
      <c r="X659" s="8"/>
      <c r="Y659" s="8"/>
      <c r="Z659" s="9"/>
    </row>
    <row r="660" spans="6:26">
      <c r="F660" s="33">
        <f t="shared" si="137"/>
        <v>1808</v>
      </c>
      <c r="G660" s="36">
        <f t="shared" si="143"/>
        <v>1808000</v>
      </c>
      <c r="H660" s="32"/>
      <c r="I660" s="87">
        <f t="shared" si="138"/>
        <v>48780.740515695412</v>
      </c>
      <c r="J660" s="39">
        <f t="shared" si="139"/>
        <v>1505.3180325411436</v>
      </c>
      <c r="K660" s="27">
        <f t="shared" si="131"/>
        <v>0.86048896772950578</v>
      </c>
      <c r="L660" s="27" t="s">
        <v>21</v>
      </c>
      <c r="M660" s="38">
        <f t="shared" si="132"/>
        <v>-32.382738998148476</v>
      </c>
      <c r="N660" s="39">
        <f t="shared" si="133"/>
        <v>20.860488967729506</v>
      </c>
      <c r="O660" s="25" t="s">
        <v>21</v>
      </c>
      <c r="P660" s="27">
        <f t="shared" si="134"/>
        <v>1257.8467420173829</v>
      </c>
      <c r="Q660" s="25">
        <f t="shared" si="140"/>
        <v>1258.0197082731722</v>
      </c>
      <c r="R660" s="38">
        <f t="shared" si="141"/>
        <v>89.049877558531875</v>
      </c>
      <c r="S660" s="52"/>
      <c r="T660" s="92">
        <f t="shared" si="142"/>
        <v>2.6231703512258671</v>
      </c>
      <c r="U660" s="58">
        <f t="shared" si="135"/>
        <v>5363.8582787217156</v>
      </c>
      <c r="V660" s="98">
        <f t="shared" si="136"/>
        <v>579.36291079006253</v>
      </c>
      <c r="W660" s="25"/>
      <c r="X660" s="8"/>
      <c r="Y660" s="8"/>
      <c r="Z660" s="9"/>
    </row>
    <row r="661" spans="6:26">
      <c r="F661" s="33">
        <f t="shared" si="137"/>
        <v>1810</v>
      </c>
      <c r="G661" s="36">
        <f t="shared" si="143"/>
        <v>1810000</v>
      </c>
      <c r="H661" s="32"/>
      <c r="I661" s="87">
        <f t="shared" si="138"/>
        <v>48888.72219935419</v>
      </c>
      <c r="J661" s="39">
        <f t="shared" si="139"/>
        <v>1508.9296574031855</v>
      </c>
      <c r="K661" s="27">
        <f t="shared" si="131"/>
        <v>0.85827331248437877</v>
      </c>
      <c r="L661" s="27" t="s">
        <v>21</v>
      </c>
      <c r="M661" s="38">
        <f t="shared" si="132"/>
        <v>-32.376851384133765</v>
      </c>
      <c r="N661" s="39">
        <f t="shared" si="133"/>
        <v>20.858273312484378</v>
      </c>
      <c r="O661" s="25" t="s">
        <v>21</v>
      </c>
      <c r="P661" s="27">
        <f t="shared" si="134"/>
        <v>1260.9483557291126</v>
      </c>
      <c r="Q661" s="25">
        <f t="shared" si="140"/>
        <v>1261.12085994227</v>
      </c>
      <c r="R661" s="38">
        <f t="shared" si="141"/>
        <v>89.052314841168638</v>
      </c>
      <c r="S661" s="52"/>
      <c r="T661" s="92">
        <f t="shared" si="142"/>
        <v>2.6167198599435291</v>
      </c>
      <c r="U661" s="58">
        <f t="shared" si="135"/>
        <v>5356.5871961473185</v>
      </c>
      <c r="V661" s="98">
        <f t="shared" si="136"/>
        <v>578.57754411070641</v>
      </c>
      <c r="W661" s="25"/>
      <c r="X661" s="8"/>
      <c r="Y661" s="8"/>
      <c r="Z661" s="9"/>
    </row>
    <row r="662" spans="6:26">
      <c r="F662" s="33">
        <f t="shared" si="137"/>
        <v>1812</v>
      </c>
      <c r="G662" s="36">
        <f t="shared" si="143"/>
        <v>1812000</v>
      </c>
      <c r="H662" s="32"/>
      <c r="I662" s="87">
        <f t="shared" si="138"/>
        <v>48996.823265747807</v>
      </c>
      <c r="J662" s="39">
        <f t="shared" si="139"/>
        <v>1512.5391350532336</v>
      </c>
      <c r="K662" s="27">
        <f t="shared" si="131"/>
        <v>0.85607348863287092</v>
      </c>
      <c r="L662" s="27" t="s">
        <v>21</v>
      </c>
      <c r="M662" s="38">
        <f t="shared" si="132"/>
        <v>-32.371116350969174</v>
      </c>
      <c r="N662" s="39">
        <f t="shared" si="133"/>
        <v>20.85607348863287</v>
      </c>
      <c r="O662" s="25" t="s">
        <v>21</v>
      </c>
      <c r="P662" s="27">
        <f t="shared" si="134"/>
        <v>1264.0479762873938</v>
      </c>
      <c r="Q662" s="25">
        <f t="shared" si="140"/>
        <v>1264.2200212611801</v>
      </c>
      <c r="R662" s="38">
        <f t="shared" si="141"/>
        <v>89.054737958818876</v>
      </c>
      <c r="S662" s="52"/>
      <c r="T662" s="92">
        <f t="shared" si="142"/>
        <v>2.6103051245050959</v>
      </c>
      <c r="U662" s="58">
        <f t="shared" si="135"/>
        <v>5349.3602075368835</v>
      </c>
      <c r="V662" s="98">
        <f t="shared" si="136"/>
        <v>577.79694012379673</v>
      </c>
      <c r="W662" s="25"/>
      <c r="X662" s="8"/>
      <c r="Y662" s="8"/>
      <c r="Z662" s="9"/>
    </row>
    <row r="663" spans="6:26">
      <c r="F663" s="33">
        <f t="shared" si="137"/>
        <v>1814</v>
      </c>
      <c r="G663" s="36">
        <f t="shared" si="143"/>
        <v>1814000</v>
      </c>
      <c r="H663" s="32"/>
      <c r="I663" s="87">
        <f t="shared" si="138"/>
        <v>49105.04371487625</v>
      </c>
      <c r="J663" s="39">
        <f t="shared" si="139"/>
        <v>1516.1464725934227</v>
      </c>
      <c r="K663" s="27">
        <f t="shared" si="131"/>
        <v>0.85388933647774068</v>
      </c>
      <c r="L663" s="27" t="s">
        <v>21</v>
      </c>
      <c r="M663" s="38">
        <f t="shared" si="132"/>
        <v>-32.365532637146615</v>
      </c>
      <c r="N663" s="39">
        <f t="shared" si="133"/>
        <v>20.853889336477742</v>
      </c>
      <c r="O663" s="25" t="s">
        <v>21</v>
      </c>
      <c r="P663" s="27">
        <f t="shared" si="134"/>
        <v>1267.1456110416261</v>
      </c>
      <c r="Q663" s="25">
        <f t="shared" si="140"/>
        <v>1267.3171995528642</v>
      </c>
      <c r="R663" s="38">
        <f t="shared" si="141"/>
        <v>89.057147039509715</v>
      </c>
      <c r="S663" s="52"/>
      <c r="T663" s="92">
        <f t="shared" si="142"/>
        <v>2.60392583732337</v>
      </c>
      <c r="U663" s="58">
        <f t="shared" si="135"/>
        <v>5342.1769244823627</v>
      </c>
      <c r="V663" s="98">
        <f t="shared" si="136"/>
        <v>577.02105687646974</v>
      </c>
      <c r="W663" s="25"/>
      <c r="X663" s="8"/>
      <c r="Y663" s="8"/>
      <c r="Z663" s="9"/>
    </row>
    <row r="664" spans="6:26">
      <c r="F664" s="33">
        <f t="shared" si="137"/>
        <v>1816</v>
      </c>
      <c r="G664" s="36">
        <f t="shared" si="143"/>
        <v>1816000</v>
      </c>
      <c r="H664" s="32"/>
      <c r="I664" s="87">
        <f t="shared" si="138"/>
        <v>49213.383546739547</v>
      </c>
      <c r="J664" s="39">
        <f t="shared" si="139"/>
        <v>1519.7516770946008</v>
      </c>
      <c r="K664" s="27">
        <f t="shared" si="131"/>
        <v>0.8517206983972454</v>
      </c>
      <c r="L664" s="27" t="s">
        <v>21</v>
      </c>
      <c r="M664" s="38">
        <f t="shared" si="132"/>
        <v>-32.360098995134962</v>
      </c>
      <c r="N664" s="39">
        <f t="shared" si="133"/>
        <v>20.851720698397244</v>
      </c>
      <c r="O664" s="25" t="s">
        <v>21</v>
      </c>
      <c r="P664" s="27">
        <f t="shared" si="134"/>
        <v>1270.2412673004135</v>
      </c>
      <c r="Q664" s="25">
        <f t="shared" si="140"/>
        <v>1270.4124020998238</v>
      </c>
      <c r="R664" s="38">
        <f t="shared" si="141"/>
        <v>89.059542209708937</v>
      </c>
      <c r="S664" s="52"/>
      <c r="T664" s="92">
        <f t="shared" si="142"/>
        <v>2.5975816943738397</v>
      </c>
      <c r="U664" s="58">
        <f t="shared" si="135"/>
        <v>5335.0369631099402</v>
      </c>
      <c r="V664" s="98">
        <f t="shared" si="136"/>
        <v>576.24985290561449</v>
      </c>
      <c r="W664" s="25"/>
      <c r="X664" s="8"/>
      <c r="Y664" s="8"/>
      <c r="Z664" s="9"/>
    </row>
    <row r="665" spans="6:26">
      <c r="F665" s="33">
        <f t="shared" si="137"/>
        <v>1818</v>
      </c>
      <c r="G665" s="36">
        <f t="shared" si="143"/>
        <v>1818000</v>
      </c>
      <c r="H665" s="32"/>
      <c r="I665" s="87">
        <f t="shared" si="138"/>
        <v>49321.842761337663</v>
      </c>
      <c r="J665" s="39">
        <f t="shared" si="139"/>
        <v>1523.3547555965001</v>
      </c>
      <c r="K665" s="27">
        <f t="shared" si="131"/>
        <v>0.84956741881223541</v>
      </c>
      <c r="L665" s="27" t="s">
        <v>21</v>
      </c>
      <c r="M665" s="38">
        <f t="shared" si="132"/>
        <v>-32.354814191186563</v>
      </c>
      <c r="N665" s="39">
        <f t="shared" si="133"/>
        <v>20.849567418812235</v>
      </c>
      <c r="O665" s="25" t="s">
        <v>21</v>
      </c>
      <c r="P665" s="27">
        <f t="shared" si="134"/>
        <v>1273.334952331905</v>
      </c>
      <c r="Q665" s="25">
        <f t="shared" si="140"/>
        <v>1273.5056361444367</v>
      </c>
      <c r="R665" s="38">
        <f t="shared" si="141"/>
        <v>89.061923594346084</v>
      </c>
      <c r="S665" s="52"/>
      <c r="T665" s="92">
        <f t="shared" si="142"/>
        <v>2.591272395142918</v>
      </c>
      <c r="U665" s="58">
        <f t="shared" si="135"/>
        <v>5327.9399440139014</v>
      </c>
      <c r="V665" s="98">
        <f t="shared" si="136"/>
        <v>575.48328723072984</v>
      </c>
      <c r="W665" s="25"/>
      <c r="X665" s="8"/>
      <c r="Y665" s="8"/>
      <c r="Z665" s="9"/>
    </row>
    <row r="666" spans="6:26">
      <c r="F666" s="33">
        <f t="shared" si="137"/>
        <v>1820</v>
      </c>
      <c r="G666" s="36">
        <f t="shared" si="143"/>
        <v>1820000</v>
      </c>
      <c r="H666" s="32"/>
      <c r="I666" s="87">
        <f t="shared" si="138"/>
        <v>49430.421358670625</v>
      </c>
      <c r="J666" s="39">
        <f t="shared" si="139"/>
        <v>1526.9557151079096</v>
      </c>
      <c r="K666" s="27">
        <f t="shared" si="131"/>
        <v>0.84742934415386306</v>
      </c>
      <c r="L666" s="27" t="s">
        <v>21</v>
      </c>
      <c r="M666" s="38">
        <f t="shared" si="132"/>
        <v>-32.349677005147221</v>
      </c>
      <c r="N666" s="39">
        <f t="shared" si="133"/>
        <v>20.847429344153863</v>
      </c>
      <c r="O666" s="25" t="s">
        <v>21</v>
      </c>
      <c r="P666" s="27">
        <f t="shared" si="134"/>
        <v>1276.4266733641316</v>
      </c>
      <c r="Q666" s="25">
        <f t="shared" si="140"/>
        <v>1276.5969088892871</v>
      </c>
      <c r="R666" s="38">
        <f t="shared" si="141"/>
        <v>89.064291316840823</v>
      </c>
      <c r="S666" s="52"/>
      <c r="T666" s="92">
        <f t="shared" si="142"/>
        <v>2.5849976425770844</v>
      </c>
      <c r="U666" s="58">
        <f t="shared" si="135"/>
        <v>5320.8854921916463</v>
      </c>
      <c r="V666" s="98">
        <f t="shared" si="136"/>
        <v>574.72131934690572</v>
      </c>
      <c r="W666" s="25"/>
      <c r="X666" s="8"/>
      <c r="Y666" s="8"/>
      <c r="Z666" s="9"/>
    </row>
    <row r="667" spans="6:26">
      <c r="F667" s="33">
        <f t="shared" si="137"/>
        <v>1822</v>
      </c>
      <c r="G667" s="36">
        <f t="shared" si="143"/>
        <v>1822000</v>
      </c>
      <c r="H667" s="32"/>
      <c r="I667" s="87">
        <f t="shared" si="138"/>
        <v>49539.119338738412</v>
      </c>
      <c r="J667" s="39">
        <f t="shared" si="139"/>
        <v>1530.554562606844</v>
      </c>
      <c r="K667" s="27">
        <f t="shared" si="131"/>
        <v>0.84530632283189067</v>
      </c>
      <c r="L667" s="27" t="s">
        <v>21</v>
      </c>
      <c r="M667" s="38">
        <f t="shared" si="132"/>
        <v>-32.344686230269104</v>
      </c>
      <c r="N667" s="39">
        <f t="shared" si="133"/>
        <v>20.845306322831892</v>
      </c>
      <c r="O667" s="25" t="s">
        <v>21</v>
      </c>
      <c r="P667" s="27">
        <f t="shared" si="134"/>
        <v>1279.5164375853383</v>
      </c>
      <c r="Q667" s="25">
        <f t="shared" si="140"/>
        <v>1279.686227497494</v>
      </c>
      <c r="R667" s="38">
        <f t="shared" si="141"/>
        <v>89.066645499119431</v>
      </c>
      <c r="S667" s="52"/>
      <c r="T667" s="92">
        <f t="shared" si="142"/>
        <v>2.5787571430329099</v>
      </c>
      <c r="U667" s="58">
        <f t="shared" si="135"/>
        <v>5313.8732369798472</v>
      </c>
      <c r="V667" s="98">
        <f t="shared" si="136"/>
        <v>573.96390921792681</v>
      </c>
      <c r="W667" s="25"/>
      <c r="X667" s="8"/>
      <c r="Y667" s="8"/>
      <c r="Z667" s="9"/>
    </row>
    <row r="668" spans="6:26">
      <c r="F668" s="33">
        <f t="shared" si="137"/>
        <v>1824</v>
      </c>
      <c r="G668" s="36">
        <f t="shared" si="143"/>
        <v>1824000</v>
      </c>
      <c r="H668" s="32"/>
      <c r="I668" s="87">
        <f t="shared" si="138"/>
        <v>49647.936701541046</v>
      </c>
      <c r="J668" s="39">
        <f t="shared" si="139"/>
        <v>1534.1513050407127</v>
      </c>
      <c r="K668" s="27">
        <f t="shared" si="131"/>
        <v>0.84319820520359046</v>
      </c>
      <c r="L668" s="27" t="s">
        <v>21</v>
      </c>
      <c r="M668" s="38">
        <f t="shared" si="132"/>
        <v>-32.339840673026877</v>
      </c>
      <c r="N668" s="39">
        <f t="shared" si="133"/>
        <v>20.843198205203592</v>
      </c>
      <c r="O668" s="25" t="s">
        <v>21</v>
      </c>
      <c r="P668" s="27">
        <f t="shared" si="134"/>
        <v>1282.6042521443133</v>
      </c>
      <c r="Q668" s="25">
        <f t="shared" si="140"/>
        <v>1282.7735990930335</v>
      </c>
      <c r="R668" s="38">
        <f t="shared" si="141"/>
        <v>89.068986261645406</v>
      </c>
      <c r="S668" s="52"/>
      <c r="T668" s="92">
        <f t="shared" si="142"/>
        <v>2.5725506062279559</v>
      </c>
      <c r="U668" s="58">
        <f t="shared" si="135"/>
        <v>5306.9028119917257</v>
      </c>
      <c r="V668" s="98">
        <f t="shared" si="136"/>
        <v>573.21101726949837</v>
      </c>
      <c r="W668" s="25"/>
      <c r="X668" s="8"/>
      <c r="Y668" s="8"/>
      <c r="Z668" s="9"/>
    </row>
    <row r="669" spans="6:26">
      <c r="F669" s="33">
        <f t="shared" si="137"/>
        <v>1826</v>
      </c>
      <c r="G669" s="36">
        <f t="shared" si="143"/>
        <v>1826000</v>
      </c>
      <c r="H669" s="32"/>
      <c r="I669" s="87">
        <f t="shared" si="138"/>
        <v>49756.873447078506</v>
      </c>
      <c r="J669" s="39">
        <f t="shared" si="139"/>
        <v>1537.7459493264873</v>
      </c>
      <c r="K669" s="27">
        <f t="shared" si="131"/>
        <v>0.84110484354321624</v>
      </c>
      <c r="L669" s="27" t="s">
        <v>21</v>
      </c>
      <c r="M669" s="38">
        <f t="shared" si="132"/>
        <v>-32.33513915293674</v>
      </c>
      <c r="N669" s="39">
        <f t="shared" si="133"/>
        <v>20.841104843543217</v>
      </c>
      <c r="O669" s="25" t="s">
        <v>21</v>
      </c>
      <c r="P669" s="27">
        <f t="shared" si="134"/>
        <v>1285.6901241507117</v>
      </c>
      <c r="Q669" s="25">
        <f t="shared" si="140"/>
        <v>1285.8590307610598</v>
      </c>
      <c r="R669" s="38">
        <f t="shared" si="141"/>
        <v>89.071313723433605</v>
      </c>
      <c r="S669" s="52"/>
      <c r="T669" s="92">
        <f t="shared" si="142"/>
        <v>2.566377745192514</v>
      </c>
      <c r="U669" s="58">
        <f t="shared" si="135"/>
        <v>5299.9738550554011</v>
      </c>
      <c r="V669" s="98">
        <f t="shared" si="136"/>
        <v>572.46260438258571</v>
      </c>
      <c r="W669" s="25"/>
      <c r="X669" s="8"/>
      <c r="Y669" s="8"/>
      <c r="Z669" s="9"/>
    </row>
    <row r="670" spans="6:26">
      <c r="F670" s="33">
        <f t="shared" si="137"/>
        <v>1828</v>
      </c>
      <c r="G670" s="36">
        <f t="shared" si="143"/>
        <v>1828000</v>
      </c>
      <c r="H670" s="32"/>
      <c r="I670" s="87">
        <f t="shared" si="138"/>
        <v>49865.929575350805</v>
      </c>
      <c r="J670" s="39">
        <f t="shared" si="139"/>
        <v>1541.338502350869</v>
      </c>
      <c r="K670" s="27">
        <f t="shared" si="131"/>
        <v>0.83902609201204059</v>
      </c>
      <c r="L670" s="27" t="s">
        <v>21</v>
      </c>
      <c r="M670" s="38">
        <f t="shared" si="132"/>
        <v>-32.330580502378531</v>
      </c>
      <c r="N670" s="39">
        <f t="shared" si="133"/>
        <v>20.839026092012041</v>
      </c>
      <c r="O670" s="25" t="s">
        <v>21</v>
      </c>
      <c r="P670" s="27">
        <f t="shared" si="134"/>
        <v>1288.7740606753778</v>
      </c>
      <c r="Q670" s="25">
        <f t="shared" si="140"/>
        <v>1288.9425295482206</v>
      </c>
      <c r="R670" s="38">
        <f t="shared" si="141"/>
        <v>89.073628002078564</v>
      </c>
      <c r="S670" s="52"/>
      <c r="T670" s="92">
        <f t="shared" si="142"/>
        <v>2.5602382762221856</v>
      </c>
      <c r="U670" s="58">
        <f t="shared" si="135"/>
        <v>5293.0860081533137</v>
      </c>
      <c r="V670" s="98">
        <f t="shared" si="136"/>
        <v>571.71863188687303</v>
      </c>
      <c r="W670" s="25"/>
      <c r="X670" s="8"/>
      <c r="Y670" s="8"/>
      <c r="Z670" s="9"/>
    </row>
    <row r="671" spans="6:26">
      <c r="F671" s="33">
        <f t="shared" si="137"/>
        <v>1830</v>
      </c>
      <c r="G671" s="36">
        <f t="shared" si="143"/>
        <v>1830000</v>
      </c>
      <c r="H671" s="32"/>
      <c r="I671" s="87">
        <f t="shared" si="138"/>
        <v>49975.105086357937</v>
      </c>
      <c r="J671" s="39">
        <f t="shared" si="139"/>
        <v>1544.9289709704519</v>
      </c>
      <c r="K671" s="27">
        <f t="shared" si="131"/>
        <v>0.83696180662894493</v>
      </c>
      <c r="L671" s="27" t="s">
        <v>21</v>
      </c>
      <c r="M671" s="38">
        <f t="shared" si="132"/>
        <v>-32.326163566420654</v>
      </c>
      <c r="N671" s="39">
        <f t="shared" si="133"/>
        <v>20.836961806628945</v>
      </c>
      <c r="O671" s="25" t="s">
        <v>21</v>
      </c>
      <c r="P671" s="27">
        <f t="shared" si="134"/>
        <v>1291.8560687506597</v>
      </c>
      <c r="Q671" s="25">
        <f t="shared" si="140"/>
        <v>1292.0241024629688</v>
      </c>
      <c r="R671" s="38">
        <f t="shared" si="141"/>
        <v>89.075929213769072</v>
      </c>
      <c r="S671" s="52"/>
      <c r="T671" s="92">
        <f t="shared" si="142"/>
        <v>2.5541319188312763</v>
      </c>
      <c r="U671" s="58">
        <f t="shared" si="135"/>
        <v>5286.238917362698</v>
      </c>
      <c r="V671" s="98">
        <f t="shared" si="136"/>
        <v>570.97906155433225</v>
      </c>
      <c r="W671" s="25"/>
      <c r="X671" s="8"/>
      <c r="Y671" s="8"/>
      <c r="Z671" s="9"/>
    </row>
    <row r="672" spans="6:26">
      <c r="F672" s="33">
        <f t="shared" si="137"/>
        <v>1832</v>
      </c>
      <c r="G672" s="36">
        <f t="shared" si="143"/>
        <v>1832000</v>
      </c>
      <c r="H672" s="32"/>
      <c r="I672" s="87">
        <f t="shared" si="138"/>
        <v>50084.399980099915</v>
      </c>
      <c r="J672" s="39">
        <f t="shared" si="139"/>
        <v>1548.5173620118894</v>
      </c>
      <c r="K672" s="27">
        <f t="shared" si="131"/>
        <v>0.83491184524154627</v>
      </c>
      <c r="L672" s="27" t="s">
        <v>21</v>
      </c>
      <c r="M672" s="38">
        <f t="shared" si="132"/>
        <v>-32.32188720264795</v>
      </c>
      <c r="N672" s="39">
        <f t="shared" si="133"/>
        <v>20.834911845241546</v>
      </c>
      <c r="O672" s="25" t="s">
        <v>21</v>
      </c>
      <c r="P672" s="27">
        <f t="shared" si="134"/>
        <v>1294.9361553707245</v>
      </c>
      <c r="Q672" s="25">
        <f t="shared" si="140"/>
        <v>1295.103756475871</v>
      </c>
      <c r="R672" s="38">
        <f t="shared" si="141"/>
        <v>89.07821747331721</v>
      </c>
      <c r="S672" s="52"/>
      <c r="T672" s="92">
        <f t="shared" si="142"/>
        <v>2.5480583957069869</v>
      </c>
      <c r="U672" s="58">
        <f t="shared" si="135"/>
        <v>5279.4322327970722</v>
      </c>
      <c r="V672" s="98">
        <f t="shared" si="136"/>
        <v>570.24385559290454</v>
      </c>
      <c r="W672" s="25"/>
      <c r="X672" s="8"/>
      <c r="Y672" s="8"/>
      <c r="Z672" s="9"/>
    </row>
    <row r="673" spans="6:26">
      <c r="F673" s="33">
        <f t="shared" si="137"/>
        <v>1834</v>
      </c>
      <c r="G673" s="36">
        <f t="shared" si="143"/>
        <v>1834000</v>
      </c>
      <c r="H673" s="32"/>
      <c r="I673" s="87">
        <f t="shared" si="138"/>
        <v>50193.814256576712</v>
      </c>
      <c r="J673" s="39">
        <f t="shared" si="139"/>
        <v>1552.1036822720566</v>
      </c>
      <c r="K673" s="27">
        <f t="shared" si="131"/>
        <v>0.83287606749785337</v>
      </c>
      <c r="L673" s="27" t="s">
        <v>21</v>
      </c>
      <c r="M673" s="38">
        <f t="shared" si="132"/>
        <v>-32.317750280992207</v>
      </c>
      <c r="N673" s="39">
        <f t="shared" si="133"/>
        <v>20.832876067497853</v>
      </c>
      <c r="O673" s="25" t="s">
        <v>21</v>
      </c>
      <c r="P673" s="27">
        <f t="shared" si="134"/>
        <v>1298.0143274918657</v>
      </c>
      <c r="Q673" s="25">
        <f t="shared" si="140"/>
        <v>1298.1814985199119</v>
      </c>
      <c r="R673" s="38">
        <f t="shared" si="141"/>
        <v>89.08049289417292</v>
      </c>
      <c r="S673" s="52"/>
      <c r="T673" s="92">
        <f t="shared" si="142"/>
        <v>2.5420174326643923</v>
      </c>
      <c r="U673" s="58">
        <f t="shared" si="135"/>
        <v>5272.6656085487448</v>
      </c>
      <c r="V673" s="98">
        <f t="shared" si="136"/>
        <v>569.51297664028834</v>
      </c>
      <c r="W673" s="25"/>
      <c r="X673" s="8"/>
      <c r="Y673" s="8"/>
      <c r="Z673" s="9"/>
    </row>
    <row r="674" spans="6:26">
      <c r="F674" s="33">
        <f t="shared" si="137"/>
        <v>1836</v>
      </c>
      <c r="G674" s="36">
        <f t="shared" si="143"/>
        <v>1836000</v>
      </c>
      <c r="H674" s="32"/>
      <c r="I674" s="87">
        <f t="shared" si="138"/>
        <v>50303.347915788363</v>
      </c>
      <c r="J674" s="39">
        <f t="shared" si="139"/>
        <v>1555.6879385182124</v>
      </c>
      <c r="K674" s="27">
        <f t="shared" si="131"/>
        <v>0.83085433481844362</v>
      </c>
      <c r="L674" s="27" t="s">
        <v>21</v>
      </c>
      <c r="M674" s="38">
        <f t="shared" si="132"/>
        <v>-32.313751683565627</v>
      </c>
      <c r="N674" s="39">
        <f t="shared" si="133"/>
        <v>20.830854334818444</v>
      </c>
      <c r="O674" s="25" t="s">
        <v>21</v>
      </c>
      <c r="P674" s="27">
        <f t="shared" si="134"/>
        <v>1301.0905920328109</v>
      </c>
      <c r="Q674" s="25">
        <f t="shared" si="140"/>
        <v>1301.257335490797</v>
      </c>
      <c r="R674" s="38">
        <f t="shared" si="141"/>
        <v>89.082755588445025</v>
      </c>
      <c r="S674" s="52"/>
      <c r="T674" s="92">
        <f t="shared" si="142"/>
        <v>2.5360087586021827</v>
      </c>
      <c r="U674" s="58">
        <f t="shared" si="135"/>
        <v>5265.9387026322784</v>
      </c>
      <c r="V674" s="98">
        <f t="shared" si="136"/>
        <v>568.78638775783486</v>
      </c>
      <c r="W674" s="25"/>
      <c r="X674" s="8"/>
      <c r="Y674" s="8"/>
      <c r="Z674" s="9"/>
    </row>
    <row r="675" spans="6:26">
      <c r="F675" s="33">
        <f t="shared" si="137"/>
        <v>1838</v>
      </c>
      <c r="G675" s="36">
        <f t="shared" si="143"/>
        <v>1838000</v>
      </c>
      <c r="H675" s="32"/>
      <c r="I675" s="87">
        <f t="shared" si="138"/>
        <v>50413.000957734832</v>
      </c>
      <c r="J675" s="39">
        <f t="shared" si="139"/>
        <v>1559.2701374881615</v>
      </c>
      <c r="K675" s="27">
        <f t="shared" si="131"/>
        <v>0.82884651036913881</v>
      </c>
      <c r="L675" s="27" t="s">
        <v>21</v>
      </c>
      <c r="M675" s="38">
        <f t="shared" si="132"/>
        <v>-32.309890304496747</v>
      </c>
      <c r="N675" s="39">
        <f t="shared" si="133"/>
        <v>20.828846510369139</v>
      </c>
      <c r="O675" s="25" t="s">
        <v>21</v>
      </c>
      <c r="P675" s="27">
        <f t="shared" si="134"/>
        <v>1304.1649558750219</v>
      </c>
      <c r="Q675" s="25">
        <f t="shared" si="140"/>
        <v>1304.3312742472483</v>
      </c>
      <c r="R675" s="38">
        <f t="shared" si="141"/>
        <v>89.08500566692355</v>
      </c>
      <c r="S675" s="52"/>
      <c r="T675" s="92">
        <f t="shared" si="142"/>
        <v>2.5300321054591639</v>
      </c>
      <c r="U675" s="58">
        <f t="shared" si="135"/>
        <v>5259.2511769289449</v>
      </c>
      <c r="V675" s="98">
        <f t="shared" si="136"/>
        <v>568.06405242454753</v>
      </c>
      <c r="W675" s="25"/>
      <c r="X675" s="8"/>
      <c r="Y675" s="8"/>
      <c r="Z675" s="9"/>
    </row>
    <row r="676" spans="6:26">
      <c r="F676" s="33">
        <f t="shared" si="137"/>
        <v>1840</v>
      </c>
      <c r="G676" s="36">
        <f t="shared" si="143"/>
        <v>1840000</v>
      </c>
      <c r="H676" s="32"/>
      <c r="I676" s="87">
        <f t="shared" si="138"/>
        <v>50522.773382416155</v>
      </c>
      <c r="J676" s="39">
        <f t="shared" si="139"/>
        <v>1562.850285890413</v>
      </c>
      <c r="K676" s="27">
        <f t="shared" si="131"/>
        <v>0.82685245903418758</v>
      </c>
      <c r="L676" s="27" t="s">
        <v>21</v>
      </c>
      <c r="M676" s="38">
        <f t="shared" si="132"/>
        <v>-32.306165049769277</v>
      </c>
      <c r="N676" s="39">
        <f t="shared" si="133"/>
        <v>20.826852459034189</v>
      </c>
      <c r="O676" s="25" t="s">
        <v>21</v>
      </c>
      <c r="P676" s="27">
        <f t="shared" si="134"/>
        <v>1307.2374258629945</v>
      </c>
      <c r="Q676" s="25">
        <f t="shared" si="140"/>
        <v>1307.4033216112994</v>
      </c>
      <c r="R676" s="38">
        <f t="shared" si="141"/>
        <v>89.087243239097901</v>
      </c>
      <c r="S676" s="52"/>
      <c r="T676" s="92">
        <f t="shared" si="142"/>
        <v>2.5240872081714922</v>
      </c>
      <c r="U676" s="58">
        <f t="shared" si="135"/>
        <v>5252.602697132118</v>
      </c>
      <c r="V676" s="98">
        <f t="shared" si="136"/>
        <v>567.34593453118362</v>
      </c>
      <c r="W676" s="25"/>
      <c r="X676" s="8"/>
      <c r="Y676" s="8"/>
      <c r="Z676" s="9"/>
    </row>
    <row r="677" spans="6:26">
      <c r="F677" s="33">
        <f t="shared" si="137"/>
        <v>1842</v>
      </c>
      <c r="G677" s="36">
        <f t="shared" si="143"/>
        <v>1842000</v>
      </c>
      <c r="H677" s="32"/>
      <c r="I677" s="87">
        <f t="shared" si="138"/>
        <v>50632.665189832296</v>
      </c>
      <c r="J677" s="39">
        <f t="shared" si="139"/>
        <v>1566.4283904043402</v>
      </c>
      <c r="K677" s="27">
        <f t="shared" si="131"/>
        <v>0.82487204738992281</v>
      </c>
      <c r="L677" s="27" t="s">
        <v>21</v>
      </c>
      <c r="M677" s="38">
        <f t="shared" si="132"/>
        <v>-32.302574837063233</v>
      </c>
      <c r="N677" s="39">
        <f t="shared" si="133"/>
        <v>20.824872047389924</v>
      </c>
      <c r="O677" s="25" t="s">
        <v>21</v>
      </c>
      <c r="P677" s="27">
        <f t="shared" si="134"/>
        <v>1310.3080088045535</v>
      </c>
      <c r="Q677" s="25">
        <f t="shared" si="140"/>
        <v>1310.4734843685865</v>
      </c>
      <c r="R677" s="38">
        <f t="shared" si="141"/>
        <v>89.089468413175268</v>
      </c>
      <c r="S677" s="52"/>
      <c r="T677" s="92">
        <f t="shared" si="142"/>
        <v>2.5181738046306288</v>
      </c>
      <c r="U677" s="58">
        <f t="shared" si="135"/>
        <v>5245.9929326935771</v>
      </c>
      <c r="V677" s="98">
        <f t="shared" si="136"/>
        <v>566.6319983744545</v>
      </c>
      <c r="W677" s="25"/>
      <c r="X677" s="8"/>
      <c r="Y677" s="8"/>
      <c r="Z677" s="9"/>
    </row>
    <row r="678" spans="6:26">
      <c r="F678" s="33">
        <f t="shared" si="137"/>
        <v>1844</v>
      </c>
      <c r="G678" s="36">
        <f t="shared" si="143"/>
        <v>1844000</v>
      </c>
      <c r="H678" s="32"/>
      <c r="I678" s="87">
        <f t="shared" si="138"/>
        <v>50742.67637998327</v>
      </c>
      <c r="J678" s="39">
        <f t="shared" si="139"/>
        <v>1570.0044576803393</v>
      </c>
      <c r="K678" s="27">
        <f t="shared" si="131"/>
        <v>0.82290514367890011</v>
      </c>
      <c r="L678" s="27" t="s">
        <v>21</v>
      </c>
      <c r="M678" s="38">
        <f t="shared" si="132"/>
        <v>-32.299118595598834</v>
      </c>
      <c r="N678" s="39">
        <f t="shared" si="133"/>
        <v>20.822905143678899</v>
      </c>
      <c r="O678" s="25" t="s">
        <v>21</v>
      </c>
      <c r="P678" s="27">
        <f t="shared" si="134"/>
        <v>1313.3767114711436</v>
      </c>
      <c r="Q678" s="25">
        <f t="shared" si="140"/>
        <v>1313.5417692686358</v>
      </c>
      <c r="R678" s="38">
        <f t="shared" si="141"/>
        <v>89.091681296099836</v>
      </c>
      <c r="S678" s="52"/>
      <c r="T678" s="92">
        <f t="shared" si="142"/>
        <v>2.5122916356420095</v>
      </c>
      <c r="U678" s="58">
        <f t="shared" si="135"/>
        <v>5239.4215567707342</v>
      </c>
      <c r="V678" s="98">
        <f t="shared" si="136"/>
        <v>565.92220865132606</v>
      </c>
      <c r="W678" s="25"/>
      <c r="X678" s="8"/>
      <c r="Y678" s="8"/>
      <c r="Z678" s="9"/>
    </row>
    <row r="679" spans="6:26">
      <c r="F679" s="33">
        <f t="shared" si="137"/>
        <v>1846</v>
      </c>
      <c r="G679" s="36">
        <f t="shared" si="143"/>
        <v>1846000</v>
      </c>
      <c r="H679" s="32"/>
      <c r="I679" s="87">
        <f t="shared" si="138"/>
        <v>50852.806952869112</v>
      </c>
      <c r="J679" s="39">
        <f t="shared" si="139"/>
        <v>1573.5784943399854</v>
      </c>
      <c r="K679" s="27">
        <f t="shared" si="131"/>
        <v>0.82095161778450365</v>
      </c>
      <c r="L679" s="27" t="s">
        <v>21</v>
      </c>
      <c r="M679" s="38">
        <f t="shared" si="132"/>
        <v>-32.295795265982861</v>
      </c>
      <c r="N679" s="39">
        <f t="shared" si="133"/>
        <v>20.820951617784505</v>
      </c>
      <c r="O679" s="25" t="s">
        <v>21</v>
      </c>
      <c r="P679" s="27">
        <f t="shared" si="134"/>
        <v>1316.4435405981185</v>
      </c>
      <c r="Q679" s="25">
        <f t="shared" si="140"/>
        <v>1316.6081830251476</v>
      </c>
      <c r="R679" s="38">
        <f t="shared" si="141"/>
        <v>89.093881993572154</v>
      </c>
      <c r="S679" s="52"/>
      <c r="T679" s="92">
        <f t="shared" si="142"/>
        <v>2.5064404448844058</v>
      </c>
      <c r="U679" s="58">
        <f t="shared" si="135"/>
        <v>5232.8882461747507</v>
      </c>
      <c r="V679" s="98">
        <f t="shared" si="136"/>
        <v>565.21653045341395</v>
      </c>
      <c r="W679" s="25"/>
      <c r="X679" s="8"/>
      <c r="Y679" s="8"/>
      <c r="Z679" s="9"/>
    </row>
    <row r="680" spans="6:26">
      <c r="F680" s="33">
        <f t="shared" si="137"/>
        <v>1848</v>
      </c>
      <c r="G680" s="36">
        <f t="shared" si="143"/>
        <v>1848000</v>
      </c>
      <c r="H680" s="32"/>
      <c r="I680" s="87">
        <f t="shared" si="138"/>
        <v>50963.056908489772</v>
      </c>
      <c r="J680" s="39">
        <f t="shared" si="139"/>
        <v>1577.1505069761884</v>
      </c>
      <c r="K680" s="27">
        <f t="shared" si="131"/>
        <v>0.81901134120600039</v>
      </c>
      <c r="L680" s="27" t="s">
        <v>21</v>
      </c>
      <c r="M680" s="38">
        <f t="shared" si="132"/>
        <v>-32.292603800057286</v>
      </c>
      <c r="N680" s="39">
        <f t="shared" si="133"/>
        <v>20.819011341206</v>
      </c>
      <c r="O680" s="25" t="s">
        <v>21</v>
      </c>
      <c r="P680" s="27">
        <f t="shared" si="134"/>
        <v>1319.5085028850244</v>
      </c>
      <c r="Q680" s="25">
        <f t="shared" si="140"/>
        <v>1319.6727323162754</v>
      </c>
      <c r="R680" s="38">
        <f t="shared" si="141"/>
        <v>89.096070610067585</v>
      </c>
      <c r="S680" s="52"/>
      <c r="T680" s="92">
        <f t="shared" si="142"/>
        <v>2.5006199788699699</v>
      </c>
      <c r="U680" s="58">
        <f t="shared" si="135"/>
        <v>5226.3926813195212</v>
      </c>
      <c r="V680" s="98">
        <f t="shared" si="136"/>
        <v>564.51492926147364</v>
      </c>
      <c r="W680" s="25"/>
      <c r="X680" s="8"/>
      <c r="Y680" s="8"/>
      <c r="Z680" s="9"/>
    </row>
    <row r="681" spans="6:26">
      <c r="F681" s="33">
        <f t="shared" si="137"/>
        <v>1850</v>
      </c>
      <c r="G681" s="36">
        <f t="shared" si="143"/>
        <v>1850000</v>
      </c>
      <c r="H681" s="32"/>
      <c r="I681" s="87">
        <f t="shared" si="138"/>
        <v>51073.426246845258</v>
      </c>
      <c r="J681" s="39">
        <f t="shared" si="139"/>
        <v>1580.7205021533487</v>
      </c>
      <c r="K681" s="27">
        <f t="shared" si="131"/>
        <v>0.81708418703404961</v>
      </c>
      <c r="L681" s="27" t="s">
        <v>21</v>
      </c>
      <c r="M681" s="38">
        <f t="shared" si="132"/>
        <v>-32.28954316075059</v>
      </c>
      <c r="N681" s="39">
        <f t="shared" si="133"/>
        <v>20.817084187034048</v>
      </c>
      <c r="O681" s="25" t="s">
        <v>21</v>
      </c>
      <c r="P681" s="27">
        <f t="shared" si="134"/>
        <v>1322.5716049958837</v>
      </c>
      <c r="Q681" s="25">
        <f t="shared" si="140"/>
        <v>1322.7354237849072</v>
      </c>
      <c r="R681" s="38">
        <f t="shared" si="141"/>
        <v>89.09824724885101</v>
      </c>
      <c r="S681" s="52"/>
      <c r="T681" s="92">
        <f t="shared" si="142"/>
        <v>2.4948299869049397</v>
      </c>
      <c r="U681" s="58">
        <f t="shared" si="135"/>
        <v>5219.9345461715093</v>
      </c>
      <c r="V681" s="98">
        <f t="shared" si="136"/>
        <v>563.81737093998106</v>
      </c>
      <c r="W681" s="25"/>
      <c r="X681" s="8"/>
      <c r="Y681" s="8"/>
      <c r="Z681" s="9"/>
    </row>
    <row r="682" spans="6:26">
      <c r="F682" s="33">
        <f t="shared" si="137"/>
        <v>1852</v>
      </c>
      <c r="G682" s="36">
        <f t="shared" si="143"/>
        <v>1852000</v>
      </c>
      <c r="H682" s="32"/>
      <c r="I682" s="87">
        <f t="shared" si="138"/>
        <v>51183.914967935591</v>
      </c>
      <c r="J682" s="39">
        <f t="shared" si="139"/>
        <v>1584.2884864075111</v>
      </c>
      <c r="K682" s="27">
        <f t="shared" si="131"/>
        <v>0.81517002992664456</v>
      </c>
      <c r="L682" s="27" t="s">
        <v>21</v>
      </c>
      <c r="M682" s="38">
        <f t="shared" si="132"/>
        <v>-32.28661232193123</v>
      </c>
      <c r="N682" s="39">
        <f t="shared" si="133"/>
        <v>20.815170029926644</v>
      </c>
      <c r="O682" s="25" t="s">
        <v>21</v>
      </c>
      <c r="P682" s="27">
        <f t="shared" si="134"/>
        <v>1325.6328535594712</v>
      </c>
      <c r="Q682" s="25">
        <f t="shared" si="140"/>
        <v>1325.7962640389364</v>
      </c>
      <c r="R682" s="38">
        <f t="shared" si="141"/>
        <v>89.100412011998841</v>
      </c>
      <c r="S682" s="52"/>
      <c r="T682" s="92">
        <f t="shared" si="142"/>
        <v>2.4890702210510107</v>
      </c>
      <c r="U682" s="58">
        <f t="shared" si="135"/>
        <v>5213.5135282004239</v>
      </c>
      <c r="V682" s="98">
        <f t="shared" si="136"/>
        <v>563.12382173180754</v>
      </c>
      <c r="W682" s="25"/>
      <c r="X682" s="8"/>
      <c r="Y682" s="8"/>
      <c r="Z682" s="9"/>
    </row>
    <row r="683" spans="6:26">
      <c r="F683" s="33">
        <f t="shared" si="137"/>
        <v>1854</v>
      </c>
      <c r="G683" s="36">
        <f t="shared" si="143"/>
        <v>1854000</v>
      </c>
      <c r="H683" s="32"/>
      <c r="I683" s="87">
        <f t="shared" si="138"/>
        <v>51294.523071760741</v>
      </c>
      <c r="J683" s="39">
        <f t="shared" si="139"/>
        <v>1587.8544662465167</v>
      </c>
      <c r="K683" s="27">
        <f t="shared" si="131"/>
        <v>0.81326874608548338</v>
      </c>
      <c r="L683" s="27" t="s">
        <v>21</v>
      </c>
      <c r="M683" s="38">
        <f t="shared" si="132"/>
        <v>-32.283810268263473</v>
      </c>
      <c r="N683" s="39">
        <f t="shared" si="133"/>
        <v>20.813268746085484</v>
      </c>
      <c r="O683" s="25" t="s">
        <v>21</v>
      </c>
      <c r="P683" s="27">
        <f t="shared" si="134"/>
        <v>1328.692255169592</v>
      </c>
      <c r="Q683" s="25">
        <f t="shared" si="140"/>
        <v>1328.8552596515367</v>
      </c>
      <c r="R683" s="38">
        <f t="shared" si="141"/>
        <v>89.10256500041298</v>
      </c>
      <c r="S683" s="52"/>
      <c r="T683" s="92">
        <f t="shared" si="142"/>
        <v>2.4833404360873379</v>
      </c>
      <c r="U683" s="58">
        <f t="shared" si="135"/>
        <v>5207.1293183307262</v>
      </c>
      <c r="V683" s="98">
        <f t="shared" si="136"/>
        <v>562.4342482529787</v>
      </c>
      <c r="W683" s="25"/>
      <c r="X683" s="8"/>
      <c r="Y683" s="8"/>
      <c r="Z683" s="9"/>
    </row>
    <row r="684" spans="6:26">
      <c r="F684" s="33">
        <f t="shared" si="137"/>
        <v>1856</v>
      </c>
      <c r="G684" s="36">
        <f t="shared" si="143"/>
        <v>1856000</v>
      </c>
      <c r="H684" s="32"/>
      <c r="I684" s="87">
        <f t="shared" si="138"/>
        <v>51405.250558320746</v>
      </c>
      <c r="J684" s="39">
        <f t="shared" si="139"/>
        <v>1591.4184481501557</v>
      </c>
      <c r="K684" s="27">
        <f t="shared" si="131"/>
        <v>0.81138021323276188</v>
      </c>
      <c r="L684" s="27" t="s">
        <v>21</v>
      </c>
      <c r="M684" s="38">
        <f t="shared" si="132"/>
        <v>-32.281135995065604</v>
      </c>
      <c r="N684" s="39">
        <f t="shared" si="133"/>
        <v>20.811380213232763</v>
      </c>
      <c r="O684" s="25" t="s">
        <v>21</v>
      </c>
      <c r="P684" s="27">
        <f t="shared" si="134"/>
        <v>1331.7498163853511</v>
      </c>
      <c r="Q684" s="25">
        <f t="shared" si="140"/>
        <v>1331.9124171614274</v>
      </c>
      <c r="R684" s="38">
        <f t="shared" si="141"/>
        <v>89.104706313838449</v>
      </c>
      <c r="S684" s="52"/>
      <c r="T684" s="92">
        <f t="shared" si="142"/>
        <v>2.4776403894731773</v>
      </c>
      <c r="U684" s="58">
        <f t="shared" si="135"/>
        <v>5200.7816108939296</v>
      </c>
      <c r="V684" s="98">
        <f t="shared" si="136"/>
        <v>561.74861748752483</v>
      </c>
      <c r="W684" s="25"/>
      <c r="X684" s="8"/>
      <c r="Y684" s="8"/>
      <c r="Z684" s="9"/>
    </row>
    <row r="685" spans="6:26">
      <c r="F685" s="33">
        <f t="shared" si="137"/>
        <v>1858</v>
      </c>
      <c r="G685" s="36">
        <f t="shared" si="143"/>
        <v>1858000</v>
      </c>
      <c r="H685" s="32"/>
      <c r="I685" s="87">
        <f t="shared" si="138"/>
        <v>51516.097427615576</v>
      </c>
      <c r="J685" s="39">
        <f t="shared" si="139"/>
        <v>1594.9804385703185</v>
      </c>
      <c r="K685" s="27">
        <f t="shared" si="131"/>
        <v>0.80950431058837224</v>
      </c>
      <c r="L685" s="27" t="s">
        <v>21</v>
      </c>
      <c r="M685" s="38">
        <f t="shared" si="132"/>
        <v>-32.278588508170131</v>
      </c>
      <c r="N685" s="39">
        <f t="shared" si="133"/>
        <v>20.809504310588373</v>
      </c>
      <c r="O685" s="25" t="s">
        <v>21</v>
      </c>
      <c r="P685" s="27">
        <f t="shared" si="134"/>
        <v>1334.8055437314233</v>
      </c>
      <c r="Q685" s="25">
        <f t="shared" si="140"/>
        <v>1334.9677430731399</v>
      </c>
      <c r="R685" s="38">
        <f t="shared" si="141"/>
        <v>89.106836050882038</v>
      </c>
      <c r="S685" s="52"/>
      <c r="T685" s="92">
        <f t="shared" si="142"/>
        <v>2.4719698413111399</v>
      </c>
      <c r="U685" s="58">
        <f t="shared" si="135"/>
        <v>5194.4701035817034</v>
      </c>
      <c r="V685" s="98">
        <f t="shared" si="136"/>
        <v>561.06689678241412</v>
      </c>
      <c r="W685" s="25"/>
      <c r="X685" s="8"/>
      <c r="Y685" s="8"/>
      <c r="Z685" s="9"/>
    </row>
    <row r="686" spans="6:26">
      <c r="F686" s="33">
        <f t="shared" si="137"/>
        <v>1860</v>
      </c>
      <c r="G686" s="36">
        <f t="shared" si="143"/>
        <v>1860000</v>
      </c>
      <c r="H686" s="32"/>
      <c r="I686" s="87">
        <f t="shared" si="138"/>
        <v>51627.063679645253</v>
      </c>
      <c r="J686" s="39">
        <f t="shared" si="139"/>
        <v>1598.540443931146</v>
      </c>
      <c r="K686" s="27">
        <f t="shared" si="131"/>
        <v>0.80764091884751099</v>
      </c>
      <c r="L686" s="27" t="s">
        <v>21</v>
      </c>
      <c r="M686" s="38">
        <f t="shared" si="132"/>
        <v>-32.276166823786475</v>
      </c>
      <c r="N686" s="39">
        <f t="shared" si="133"/>
        <v>20.807640918847511</v>
      </c>
      <c r="O686" s="25" t="s">
        <v>21</v>
      </c>
      <c r="P686" s="27">
        <f t="shared" si="134"/>
        <v>1337.8594436983205</v>
      </c>
      <c r="Q686" s="25">
        <f t="shared" si="140"/>
        <v>1338.0212438572817</v>
      </c>
      <c r="R686" s="38">
        <f t="shared" si="141"/>
        <v>89.108954309024668</v>
      </c>
      <c r="S686" s="52"/>
      <c r="T686" s="92">
        <f t="shared" si="142"/>
        <v>2.466328554311048</v>
      </c>
      <c r="U686" s="58">
        <f t="shared" si="135"/>
        <v>5188.1944973997315</v>
      </c>
      <c r="V686" s="98">
        <f t="shared" si="136"/>
        <v>560.38905384256941</v>
      </c>
      <c r="W686" s="25"/>
      <c r="X686" s="8"/>
      <c r="Y686" s="8"/>
      <c r="Z686" s="9"/>
    </row>
    <row r="687" spans="6:26">
      <c r="F687" s="33">
        <f t="shared" si="137"/>
        <v>1862</v>
      </c>
      <c r="G687" s="36">
        <f t="shared" si="143"/>
        <v>1862000</v>
      </c>
      <c r="H687" s="32"/>
      <c r="I687" s="87">
        <f t="shared" si="138"/>
        <v>51738.149314409748</v>
      </c>
      <c r="J687" s="39">
        <f t="shared" si="139"/>
        <v>1602.0984706291765</v>
      </c>
      <c r="K687" s="27">
        <f t="shared" si="131"/>
        <v>0.80578992015867734</v>
      </c>
      <c r="L687" s="27" t="s">
        <v>21</v>
      </c>
      <c r="M687" s="38">
        <f t="shared" si="132"/>
        <v>-32.273869968365574</v>
      </c>
      <c r="N687" s="39">
        <f t="shared" si="133"/>
        <v>20.805789920158677</v>
      </c>
      <c r="O687" s="25" t="s">
        <v>21</v>
      </c>
      <c r="P687" s="27">
        <f t="shared" si="134"/>
        <v>1340.9115227426521</v>
      </c>
      <c r="Q687" s="25">
        <f t="shared" si="140"/>
        <v>1341.0729259507925</v>
      </c>
      <c r="R687" s="38">
        <f t="shared" si="141"/>
        <v>89.111061184641969</v>
      </c>
      <c r="S687" s="52"/>
      <c r="T687" s="92">
        <f t="shared" si="142"/>
        <v>2.4607162937543978</v>
      </c>
      <c r="U687" s="58">
        <f t="shared" si="135"/>
        <v>5181.9544966223675</v>
      </c>
      <c r="V687" s="98">
        <f t="shared" si="136"/>
        <v>559.71505672596993</v>
      </c>
      <c r="W687" s="25"/>
      <c r="X687" s="8"/>
      <c r="Y687" s="8"/>
      <c r="Z687" s="9"/>
    </row>
    <row r="688" spans="6:26">
      <c r="F688" s="33">
        <f t="shared" si="137"/>
        <v>1864</v>
      </c>
      <c r="G688" s="36">
        <f t="shared" si="143"/>
        <v>1864000</v>
      </c>
      <c r="H688" s="32"/>
      <c r="I688" s="87">
        <f t="shared" si="138"/>
        <v>51849.354331909097</v>
      </c>
      <c r="J688" s="39">
        <f t="shared" si="139"/>
        <v>1605.6545250334971</v>
      </c>
      <c r="K688" s="27">
        <f t="shared" si="131"/>
        <v>0.80395119810205806</v>
      </c>
      <c r="L688" s="27" t="s">
        <v>21</v>
      </c>
      <c r="M688" s="38">
        <f t="shared" si="132"/>
        <v>-32.271696978466771</v>
      </c>
      <c r="N688" s="39">
        <f t="shared" si="133"/>
        <v>20.803951198102059</v>
      </c>
      <c r="O688" s="25" t="s">
        <v>21</v>
      </c>
      <c r="P688" s="27">
        <f t="shared" si="134"/>
        <v>1343.9617872873878</v>
      </c>
      <c r="Q688" s="25">
        <f t="shared" si="140"/>
        <v>1344.1227957572041</v>
      </c>
      <c r="R688" s="38">
        <f t="shared" si="141"/>
        <v>89.113156773016925</v>
      </c>
      <c r="S688" s="52"/>
      <c r="T688" s="92">
        <f t="shared" si="142"/>
        <v>2.4551328274593867</v>
      </c>
      <c r="U688" s="58">
        <f t="shared" si="135"/>
        <v>5175.7498087479835</v>
      </c>
      <c r="V688" s="98">
        <f t="shared" si="136"/>
        <v>559.0448738388294</v>
      </c>
      <c r="W688" s="25"/>
      <c r="X688" s="8"/>
      <c r="Y688" s="8"/>
      <c r="Z688" s="9"/>
    </row>
    <row r="689" spans="6:26">
      <c r="F689" s="33">
        <f t="shared" si="137"/>
        <v>1866</v>
      </c>
      <c r="G689" s="36">
        <f t="shared" si="143"/>
        <v>1866000</v>
      </c>
      <c r="H689" s="32"/>
      <c r="I689" s="87">
        <f t="shared" si="138"/>
        <v>51960.678732143264</v>
      </c>
      <c r="J689" s="39">
        <f t="shared" si="139"/>
        <v>1609.2086134858876</v>
      </c>
      <c r="K689" s="27">
        <f t="shared" si="131"/>
        <v>0.80212463766829367</v>
      </c>
      <c r="L689" s="27" t="s">
        <v>21</v>
      </c>
      <c r="M689" s="38">
        <f t="shared" si="132"/>
        <v>-32.269646900626626</v>
      </c>
      <c r="N689" s="39">
        <f t="shared" si="133"/>
        <v>20.802124637668292</v>
      </c>
      <c r="O689" s="25" t="s">
        <v>21</v>
      </c>
      <c r="P689" s="27">
        <f t="shared" si="134"/>
        <v>1347.0102437221142</v>
      </c>
      <c r="Q689" s="25">
        <f t="shared" si="140"/>
        <v>1347.1708596468936</v>
      </c>
      <c r="R689" s="38">
        <f t="shared" si="141"/>
        <v>89.115241168356235</v>
      </c>
      <c r="S689" s="52"/>
      <c r="T689" s="92">
        <f t="shared" si="142"/>
        <v>2.4495779257465244</v>
      </c>
      <c r="U689" s="58">
        <f t="shared" si="135"/>
        <v>5169.5801444550943</v>
      </c>
      <c r="V689" s="98">
        <f t="shared" si="136"/>
        <v>558.37847393085542</v>
      </c>
      <c r="W689" s="25"/>
      <c r="X689" s="8"/>
      <c r="Y689" s="8"/>
      <c r="Z689" s="9"/>
    </row>
    <row r="690" spans="6:26">
      <c r="F690" s="33">
        <f t="shared" si="137"/>
        <v>1868</v>
      </c>
      <c r="G690" s="36">
        <f t="shared" si="143"/>
        <v>1868000</v>
      </c>
      <c r="H690" s="32"/>
      <c r="I690" s="87">
        <f t="shared" si="138"/>
        <v>52072.122515112278</v>
      </c>
      <c r="J690" s="39">
        <f t="shared" si="139"/>
        <v>1612.7607423009686</v>
      </c>
      <c r="K690" s="27">
        <f t="shared" si="131"/>
        <v>0.80031012523761325</v>
      </c>
      <c r="L690" s="27" t="s">
        <v>21</v>
      </c>
      <c r="M690" s="38">
        <f t="shared" si="132"/>
        <v>-32.267718791229854</v>
      </c>
      <c r="N690" s="39">
        <f t="shared" si="133"/>
        <v>20.800310125237612</v>
      </c>
      <c r="O690" s="25" t="s">
        <v>21</v>
      </c>
      <c r="P690" s="27">
        <f t="shared" si="134"/>
        <v>1350.0568984032866</v>
      </c>
      <c r="Q690" s="25">
        <f t="shared" si="140"/>
        <v>1350.2171239573315</v>
      </c>
      <c r="R690" s="38">
        <f t="shared" si="141"/>
        <v>89.117314463806053</v>
      </c>
      <c r="S690" s="52"/>
      <c r="T690" s="92">
        <f t="shared" si="142"/>
        <v>2.4440513614048078</v>
      </c>
      <c r="U690" s="58">
        <f t="shared" si="135"/>
        <v>5163.4452175591941</v>
      </c>
      <c r="V690" s="98">
        <f t="shared" si="136"/>
        <v>557.71582609058839</v>
      </c>
      <c r="W690" s="25"/>
      <c r="X690" s="8"/>
      <c r="Y690" s="8"/>
      <c r="Z690" s="9"/>
    </row>
    <row r="691" spans="6:26">
      <c r="F691" s="33">
        <f t="shared" si="137"/>
        <v>1870</v>
      </c>
      <c r="G691" s="36">
        <f t="shared" si="143"/>
        <v>1870000</v>
      </c>
      <c r="H691" s="32"/>
      <c r="I691" s="87">
        <f t="shared" si="138"/>
        <v>52183.685680816117</v>
      </c>
      <c r="J691" s="39">
        <f t="shared" si="139"/>
        <v>1616.3109177663468</v>
      </c>
      <c r="K691" s="27">
        <f t="shared" si="131"/>
        <v>0.7985075485593327</v>
      </c>
      <c r="L691" s="27" t="s">
        <v>21</v>
      </c>
      <c r="M691" s="38">
        <f t="shared" si="132"/>
        <v>-32.26591171638227</v>
      </c>
      <c r="N691" s="39">
        <f t="shared" si="133"/>
        <v>20.798507548559332</v>
      </c>
      <c r="O691" s="25" t="s">
        <v>21</v>
      </c>
      <c r="P691" s="27">
        <f t="shared" si="134"/>
        <v>1353.1017576544855</v>
      </c>
      <c r="Q691" s="25">
        <f t="shared" si="140"/>
        <v>1353.2615949933352</v>
      </c>
      <c r="R691" s="38">
        <f t="shared" si="141"/>
        <v>89.119376751466476</v>
      </c>
      <c r="S691" s="52"/>
      <c r="T691" s="92">
        <f t="shared" si="142"/>
        <v>2.438552909658426</v>
      </c>
      <c r="U691" s="58">
        <f t="shared" si="135"/>
        <v>5157.3447449702535</v>
      </c>
      <c r="V691" s="98">
        <f t="shared" si="136"/>
        <v>557.05689974081065</v>
      </c>
      <c r="W691" s="25"/>
      <c r="X691" s="8"/>
      <c r="Y691" s="8"/>
      <c r="Z691" s="9"/>
    </row>
    <row r="692" spans="6:26">
      <c r="F692" s="33">
        <f t="shared" si="137"/>
        <v>1872</v>
      </c>
      <c r="G692" s="36">
        <f t="shared" si="143"/>
        <v>1872000</v>
      </c>
      <c r="H692" s="32"/>
      <c r="I692" s="87">
        <f t="shared" si="138"/>
        <v>52295.368229254811</v>
      </c>
      <c r="J692" s="39">
        <f t="shared" si="139"/>
        <v>1619.8591461427591</v>
      </c>
      <c r="K692" s="27">
        <f t="shared" si="131"/>
        <v>0.79671679673171203</v>
      </c>
      <c r="L692" s="27" t="s">
        <v>21</v>
      </c>
      <c r="M692" s="38">
        <f t="shared" si="132"/>
        <v>-32.264224751785626</v>
      </c>
      <c r="N692" s="39">
        <f t="shared" si="133"/>
        <v>20.796716796731712</v>
      </c>
      <c r="O692" s="25" t="s">
        <v>21</v>
      </c>
      <c r="P692" s="27">
        <f t="shared" si="134"/>
        <v>1356.14482776666</v>
      </c>
      <c r="Q692" s="25">
        <f t="shared" si="140"/>
        <v>1356.3042790273087</v>
      </c>
      <c r="R692" s="38">
        <f t="shared" si="141"/>
        <v>89.121428122407153</v>
      </c>
      <c r="S692" s="52"/>
      <c r="T692" s="92">
        <f t="shared" si="142"/>
        <v>2.4330823481340325</v>
      </c>
      <c r="U692" s="58">
        <f t="shared" si="135"/>
        <v>5151.2784466509793</v>
      </c>
      <c r="V692" s="98">
        <f t="shared" si="136"/>
        <v>556.40166463403716</v>
      </c>
      <c r="W692" s="25"/>
      <c r="X692" s="8"/>
      <c r="Y692" s="8"/>
      <c r="Z692" s="9"/>
    </row>
    <row r="693" spans="6:26">
      <c r="F693" s="33">
        <f t="shared" si="137"/>
        <v>1874</v>
      </c>
      <c r="G693" s="36">
        <f t="shared" si="143"/>
        <v>1874000</v>
      </c>
      <c r="H693" s="32"/>
      <c r="I693" s="87">
        <f t="shared" si="138"/>
        <v>52407.170160428323</v>
      </c>
      <c r="J693" s="39">
        <f t="shared" si="139"/>
        <v>1623.4054336642139</v>
      </c>
      <c r="K693" s="27">
        <f t="shared" si="131"/>
        <v>0.79493776018216045</v>
      </c>
      <c r="L693" s="27" t="s">
        <v>21</v>
      </c>
      <c r="M693" s="38">
        <f t="shared" si="132"/>
        <v>-32.262656982614473</v>
      </c>
      <c r="N693" s="39">
        <f t="shared" si="133"/>
        <v>20.794937760182162</v>
      </c>
      <c r="O693" s="25" t="s">
        <v>21</v>
      </c>
      <c r="P693" s="27">
        <f t="shared" si="134"/>
        <v>1359.1861149983783</v>
      </c>
      <c r="Q693" s="25">
        <f t="shared" si="140"/>
        <v>1359.3451822994905</v>
      </c>
      <c r="R693" s="38">
        <f t="shared" si="141"/>
        <v>89.123468666680196</v>
      </c>
      <c r="S693" s="52"/>
      <c r="T693" s="92">
        <f t="shared" si="142"/>
        <v>2.4276394568285196</v>
      </c>
      <c r="U693" s="58">
        <f t="shared" si="135"/>
        <v>5145.2460455756764</v>
      </c>
      <c r="V693" s="98">
        <f t="shared" si="136"/>
        <v>555.75009084807323</v>
      </c>
      <c r="W693" s="25"/>
      <c r="X693" s="8"/>
      <c r="Y693" s="8"/>
      <c r="Z693" s="9"/>
    </row>
    <row r="694" spans="6:26">
      <c r="F694" s="33">
        <f t="shared" si="137"/>
        <v>1876</v>
      </c>
      <c r="G694" s="36">
        <f t="shared" si="143"/>
        <v>1876000</v>
      </c>
      <c r="H694" s="32"/>
      <c r="I694" s="87">
        <f t="shared" si="138"/>
        <v>52519.091474336681</v>
      </c>
      <c r="J694" s="39">
        <f t="shared" si="139"/>
        <v>1626.9497865381368</v>
      </c>
      <c r="K694" s="27">
        <f t="shared" si="131"/>
        <v>0.79317033064778275</v>
      </c>
      <c r="L694" s="27" t="s">
        <v>21</v>
      </c>
      <c r="M694" s="38">
        <f t="shared" si="132"/>
        <v>-32.261207503394843</v>
      </c>
      <c r="N694" s="39">
        <f t="shared" si="133"/>
        <v>20.793170330647783</v>
      </c>
      <c r="O694" s="25" t="s">
        <v>21</v>
      </c>
      <c r="P694" s="27">
        <f t="shared" si="134"/>
        <v>1362.2256255760681</v>
      </c>
      <c r="Q694" s="25">
        <f t="shared" si="140"/>
        <v>1362.3843110181904</v>
      </c>
      <c r="R694" s="38">
        <f t="shared" si="141"/>
        <v>89.125498473335625</v>
      </c>
      <c r="S694" s="52"/>
      <c r="T694" s="92">
        <f t="shared" si="142"/>
        <v>2.4222240180773329</v>
      </c>
      <c r="U694" s="58">
        <f t="shared" si="135"/>
        <v>5139.2472676898315</v>
      </c>
      <c r="V694" s="98">
        <f t="shared" si="136"/>
        <v>555.10214878164822</v>
      </c>
      <c r="W694" s="25"/>
      <c r="X694" s="8"/>
      <c r="Y694" s="8"/>
      <c r="Z694" s="9"/>
    </row>
    <row r="695" spans="6:26">
      <c r="F695" s="33">
        <f t="shared" si="137"/>
        <v>1878</v>
      </c>
      <c r="G695" s="36">
        <f t="shared" si="143"/>
        <v>1878000</v>
      </c>
      <c r="H695" s="32"/>
      <c r="I695" s="87">
        <f t="shared" si="138"/>
        <v>52631.132170979865</v>
      </c>
      <c r="J695" s="39">
        <f t="shared" si="139"/>
        <v>1630.4922109455106</v>
      </c>
      <c r="K695" s="27">
        <f t="shared" si="131"/>
        <v>0.79141440115626127</v>
      </c>
      <c r="L695" s="27" t="s">
        <v>21</v>
      </c>
      <c r="M695" s="38">
        <f t="shared" si="132"/>
        <v>-32.259875417884736</v>
      </c>
      <c r="N695" s="39">
        <f t="shared" si="133"/>
        <v>20.79141440115626</v>
      </c>
      <c r="O695" s="25" t="s">
        <v>21</v>
      </c>
      <c r="P695" s="27">
        <f t="shared" si="134"/>
        <v>1365.2633656942598</v>
      </c>
      <c r="Q695" s="25">
        <f t="shared" si="140"/>
        <v>1365.4216713600304</v>
      </c>
      <c r="R695" s="38">
        <f t="shared" si="141"/>
        <v>89.127517630435207</v>
      </c>
      <c r="S695" s="52"/>
      <c r="T695" s="92">
        <f t="shared" si="142"/>
        <v>2.4168358165232795</v>
      </c>
      <c r="U695" s="58">
        <f t="shared" si="135"/>
        <v>5133.2818418703137</v>
      </c>
      <c r="V695" s="98">
        <f t="shared" si="136"/>
        <v>554.45780915011676</v>
      </c>
      <c r="W695" s="25"/>
      <c r="X695" s="8"/>
      <c r="Y695" s="8"/>
      <c r="Z695" s="9"/>
    </row>
    <row r="696" spans="6:26">
      <c r="F696" s="33">
        <f t="shared" si="137"/>
        <v>1880</v>
      </c>
      <c r="G696" s="36">
        <f t="shared" si="143"/>
        <v>1880000</v>
      </c>
      <c r="H696" s="32"/>
      <c r="I696" s="87">
        <f t="shared" si="138"/>
        <v>52743.292250357896</v>
      </c>
      <c r="J696" s="39">
        <f t="shared" si="139"/>
        <v>1634.0327130410151</v>
      </c>
      <c r="K696" s="27">
        <f t="shared" si="131"/>
        <v>0.78966986600706979</v>
      </c>
      <c r="L696" s="27" t="s">
        <v>21</v>
      </c>
      <c r="M696" s="38">
        <f t="shared" si="132"/>
        <v>-32.258659838956682</v>
      </c>
      <c r="N696" s="39">
        <f t="shared" si="133"/>
        <v>20.78966986600707</v>
      </c>
      <c r="O696" s="25" t="s">
        <v>21</v>
      </c>
      <c r="P696" s="27">
        <f t="shared" si="134"/>
        <v>1368.2993415158226</v>
      </c>
      <c r="Q696" s="25">
        <f t="shared" si="140"/>
        <v>1368.4572694701765</v>
      </c>
      <c r="R696" s="38">
        <f t="shared" si="141"/>
        <v>89.129526225065362</v>
      </c>
      <c r="S696" s="52"/>
      <c r="T696" s="92">
        <f t="shared" si="142"/>
        <v>2.4114746390858488</v>
      </c>
      <c r="U696" s="58">
        <f t="shared" si="135"/>
        <v>5127.3494998862316</v>
      </c>
      <c r="V696" s="98">
        <f t="shared" si="136"/>
        <v>553.81704298123168</v>
      </c>
      <c r="W696" s="25"/>
      <c r="X696" s="8"/>
      <c r="Y696" s="8"/>
      <c r="Z696" s="9"/>
    </row>
    <row r="697" spans="6:26">
      <c r="F697" s="33">
        <f t="shared" si="137"/>
        <v>1882</v>
      </c>
      <c r="G697" s="36">
        <f t="shared" si="143"/>
        <v>1882000</v>
      </c>
      <c r="H697" s="32"/>
      <c r="I697" s="87">
        <f t="shared" si="138"/>
        <v>52855.571712470744</v>
      </c>
      <c r="J697" s="39">
        <f t="shared" si="139"/>
        <v>1637.5712989531689</v>
      </c>
      <c r="K697" s="27">
        <f t="shared" si="131"/>
        <v>0.78793662075300452</v>
      </c>
      <c r="L697" s="27" t="s">
        <v>21</v>
      </c>
      <c r="M697" s="38">
        <f t="shared" si="132"/>
        <v>-32.257559888481701</v>
      </c>
      <c r="N697" s="39">
        <f t="shared" si="133"/>
        <v>20.787936620753005</v>
      </c>
      <c r="O697" s="25" t="s">
        <v>21</v>
      </c>
      <c r="P697" s="27">
        <f t="shared" si="134"/>
        <v>1371.3335591722005</v>
      </c>
      <c r="Q697" s="25">
        <f t="shared" si="140"/>
        <v>1371.4911114625729</v>
      </c>
      <c r="R697" s="38">
        <f t="shared" si="141"/>
        <v>89.131524343352581</v>
      </c>
      <c r="S697" s="52"/>
      <c r="T697" s="92">
        <f t="shared" si="142"/>
        <v>2.4061402749310159</v>
      </c>
      <c r="U697" s="58">
        <f t="shared" si="135"/>
        <v>5121.4499763604172</v>
      </c>
      <c r="V697" s="98">
        <f t="shared" si="136"/>
        <v>553.17982161098223</v>
      </c>
      <c r="W697" s="25"/>
      <c r="X697" s="8"/>
      <c r="Y697" s="8"/>
      <c r="Z697" s="9"/>
    </row>
    <row r="698" spans="6:26">
      <c r="F698" s="33">
        <f t="shared" si="137"/>
        <v>1884</v>
      </c>
      <c r="G698" s="36">
        <f t="shared" si="143"/>
        <v>1884000</v>
      </c>
      <c r="H698" s="32"/>
      <c r="I698" s="87">
        <f t="shared" si="138"/>
        <v>52967.970557318447</v>
      </c>
      <c r="J698" s="39">
        <f t="shared" si="139"/>
        <v>1641.1079747844674</v>
      </c>
      <c r="K698" s="27">
        <f t="shared" si="131"/>
        <v>0.78621456218203634</v>
      </c>
      <c r="L698" s="27" t="s">
        <v>21</v>
      </c>
      <c r="M698" s="38">
        <f t="shared" si="132"/>
        <v>-32.256574697215463</v>
      </c>
      <c r="N698" s="39">
        <f t="shared" si="133"/>
        <v>20.786214562182035</v>
      </c>
      <c r="O698" s="25" t="s">
        <v>21</v>
      </c>
      <c r="P698" s="27">
        <f t="shared" si="134"/>
        <v>1374.3660247636476</v>
      </c>
      <c r="Q698" s="25">
        <f t="shared" si="140"/>
        <v>1374.5232034201738</v>
      </c>
      <c r="R698" s="38">
        <f t="shared" si="141"/>
        <v>89.133512070475078</v>
      </c>
      <c r="S698" s="52"/>
      <c r="T698" s="92">
        <f t="shared" si="142"/>
        <v>2.4008325154415258</v>
      </c>
      <c r="U698" s="58">
        <f t="shared" si="135"/>
        <v>5115.5830087315098</v>
      </c>
      <c r="V698" s="98">
        <f t="shared" si="136"/>
        <v>552.54611667950064</v>
      </c>
      <c r="W698" s="25"/>
      <c r="X698" s="8"/>
      <c r="Y698" s="8"/>
      <c r="Z698" s="9"/>
    </row>
    <row r="699" spans="6:26">
      <c r="F699" s="33">
        <f t="shared" si="137"/>
        <v>1886</v>
      </c>
      <c r="G699" s="36">
        <f t="shared" si="143"/>
        <v>1886000</v>
      </c>
      <c r="H699" s="32"/>
      <c r="I699" s="87">
        <f t="shared" si="138"/>
        <v>53080.488784900976</v>
      </c>
      <c r="J699" s="39">
        <f t="shared" si="139"/>
        <v>1644.642746611519</v>
      </c>
      <c r="K699" s="27">
        <f t="shared" si="131"/>
        <v>0.78450358829946976</v>
      </c>
      <c r="L699" s="27" t="s">
        <v>21</v>
      </c>
      <c r="M699" s="38">
        <f t="shared" si="132"/>
        <v>-32.255703404685811</v>
      </c>
      <c r="N699" s="39">
        <f t="shared" si="133"/>
        <v>20.784503588299469</v>
      </c>
      <c r="O699" s="25" t="s">
        <v>21</v>
      </c>
      <c r="P699" s="27">
        <f t="shared" si="134"/>
        <v>1377.3967443594552</v>
      </c>
      <c r="Q699" s="25">
        <f t="shared" si="140"/>
        <v>1377.5535513951675</v>
      </c>
      <c r="R699" s="38">
        <f t="shared" si="141"/>
        <v>89.135489490676434</v>
      </c>
      <c r="S699" s="52"/>
      <c r="T699" s="92">
        <f t="shared" si="142"/>
        <v>2.3955511541876575</v>
      </c>
      <c r="U699" s="58">
        <f t="shared" si="135"/>
        <v>5109.7483372166707</v>
      </c>
      <c r="V699" s="98">
        <f t="shared" si="136"/>
        <v>551.91590012703284</v>
      </c>
      <c r="W699" s="25"/>
      <c r="X699" s="8"/>
      <c r="Y699" s="8"/>
      <c r="Z699" s="9"/>
    </row>
    <row r="700" spans="6:26">
      <c r="F700" s="34">
        <f t="shared" si="137"/>
        <v>1888</v>
      </c>
      <c r="G700" s="44">
        <f t="shared" si="143"/>
        <v>1888000</v>
      </c>
      <c r="H700" s="35"/>
      <c r="I700" s="88">
        <f t="shared" si="138"/>
        <v>53193.126395218344</v>
      </c>
      <c r="J700" s="40">
        <f t="shared" si="139"/>
        <v>1648.1756204851849</v>
      </c>
      <c r="K700" s="63">
        <f t="shared" si="131"/>
        <v>0.78280359831040569</v>
      </c>
      <c r="L700" s="63" t="s">
        <v>21</v>
      </c>
      <c r="M700" s="41">
        <f t="shared" si="132"/>
        <v>-32.254945159082204</v>
      </c>
      <c r="N700" s="40">
        <f t="shared" si="133"/>
        <v>20.782803598310405</v>
      </c>
      <c r="O700" s="26" t="s">
        <v>21</v>
      </c>
      <c r="P700" s="63">
        <f t="shared" si="134"/>
        <v>1380.425723998183</v>
      </c>
      <c r="Q700" s="26">
        <f t="shared" si="140"/>
        <v>1380.5821614092056</v>
      </c>
      <c r="R700" s="41">
        <f t="shared" si="141"/>
        <v>89.137456687278288</v>
      </c>
      <c r="S700" s="84"/>
      <c r="T700" s="94">
        <f t="shared" si="142"/>
        <v>2.3902959868984412</v>
      </c>
      <c r="U700" s="62">
        <f t="shared" si="135"/>
        <v>5103.9457047748583</v>
      </c>
      <c r="V700" s="99">
        <f t="shared" si="136"/>
        <v>551.28914418997374</v>
      </c>
      <c r="W700" s="25"/>
      <c r="X700" s="8"/>
      <c r="Y700" s="8"/>
      <c r="Z700" s="9"/>
    </row>
  </sheetData>
  <mergeCells count="3">
    <mergeCell ref="J3:M3"/>
    <mergeCell ref="N3:R3"/>
    <mergeCell ref="F3:G3"/>
  </mergeCells>
  <pageMargins left="0.7" right="0.7" top="0.75" bottom="0.75" header="0.3" footer="0.3"/>
  <ignoredErrors>
    <ignoredError sqref="D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cp:lastPrinted>2016-07-24T19:36:07Z</cp:lastPrinted>
  <dcterms:created xsi:type="dcterms:W3CDTF">2016-07-23T17:53:24Z</dcterms:created>
  <dcterms:modified xsi:type="dcterms:W3CDTF">2016-08-14T14:05:08Z</dcterms:modified>
</cp:coreProperties>
</file>