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" windowWidth="21600" windowHeight="10590" tabRatio="732"/>
  </bookViews>
  <sheets>
    <sheet name="Secondary.p" sheetId="23" r:id="rId1"/>
  </sheets>
  <calcPr calcId="125725"/>
</workbook>
</file>

<file path=xl/calcChain.xml><?xml version="1.0" encoding="utf-8"?>
<calcChain xmlns="http://schemas.openxmlformats.org/spreadsheetml/2006/main">
  <c r="H7" i="23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I6" l="1"/>
  <c r="E8"/>
  <c r="C9"/>
  <c r="C11" l="1"/>
  <c r="E7"/>
  <c r="R6"/>
  <c r="E6"/>
  <c r="J698" l="1"/>
  <c r="V698" s="1"/>
  <c r="J690"/>
  <c r="V690" s="1"/>
  <c r="J682"/>
  <c r="V682" s="1"/>
  <c r="J674"/>
  <c r="V674" s="1"/>
  <c r="J666"/>
  <c r="V666" s="1"/>
  <c r="J658"/>
  <c r="V658" s="1"/>
  <c r="J650"/>
  <c r="V650" s="1"/>
  <c r="J642"/>
  <c r="V642" s="1"/>
  <c r="J634"/>
  <c r="V634" s="1"/>
  <c r="J626"/>
  <c r="V626" s="1"/>
  <c r="J618"/>
  <c r="V618" s="1"/>
  <c r="J610"/>
  <c r="V610" s="1"/>
  <c r="J602"/>
  <c r="V602" s="1"/>
  <c r="J514"/>
  <c r="V514" s="1"/>
  <c r="J505"/>
  <c r="V505" s="1"/>
  <c r="J500"/>
  <c r="V500" s="1"/>
  <c r="J492"/>
  <c r="V492" s="1"/>
  <c r="J474"/>
  <c r="V474" s="1"/>
  <c r="J471"/>
  <c r="V471" s="1"/>
  <c r="J458"/>
  <c r="V458" s="1"/>
  <c r="J455"/>
  <c r="V455" s="1"/>
  <c r="J442"/>
  <c r="V442" s="1"/>
  <c r="J439"/>
  <c r="V439" s="1"/>
  <c r="J426"/>
  <c r="V426" s="1"/>
  <c r="J423"/>
  <c r="V423" s="1"/>
  <c r="J415"/>
  <c r="V415" s="1"/>
  <c r="J402"/>
  <c r="V402" s="1"/>
  <c r="J399"/>
  <c r="V399" s="1"/>
  <c r="J386"/>
  <c r="V386" s="1"/>
  <c r="J383"/>
  <c r="V383" s="1"/>
  <c r="J370"/>
  <c r="V370" s="1"/>
  <c r="J367"/>
  <c r="V367" s="1"/>
  <c r="J354"/>
  <c r="V354" s="1"/>
  <c r="J351"/>
  <c r="V351" s="1"/>
  <c r="J338"/>
  <c r="V338" s="1"/>
  <c r="J335"/>
  <c r="V335" s="1"/>
  <c r="J326"/>
  <c r="V326" s="1"/>
  <c r="J318"/>
  <c r="V318" s="1"/>
  <c r="J310"/>
  <c r="V310" s="1"/>
  <c r="J302"/>
  <c r="V302" s="1"/>
  <c r="J294"/>
  <c r="V294" s="1"/>
  <c r="J276"/>
  <c r="V276" s="1"/>
  <c r="J273"/>
  <c r="V273" s="1"/>
  <c r="J260"/>
  <c r="V260" s="1"/>
  <c r="J257"/>
  <c r="V257" s="1"/>
  <c r="J244"/>
  <c r="V244" s="1"/>
  <c r="J241"/>
  <c r="V241" s="1"/>
  <c r="J228"/>
  <c r="V228" s="1"/>
  <c r="J225"/>
  <c r="V225" s="1"/>
  <c r="J216"/>
  <c r="V216" s="1"/>
  <c r="J213"/>
  <c r="V213" s="1"/>
  <c r="J210"/>
  <c r="V210" s="1"/>
  <c r="J207"/>
  <c r="V207" s="1"/>
  <c r="J201"/>
  <c r="V201" s="1"/>
  <c r="J198"/>
  <c r="V198" s="1"/>
  <c r="J193"/>
  <c r="V193" s="1"/>
  <c r="J190"/>
  <c r="V190" s="1"/>
  <c r="J185"/>
  <c r="V185" s="1"/>
  <c r="J182"/>
  <c r="V182" s="1"/>
  <c r="J177"/>
  <c r="V177" s="1"/>
  <c r="J174"/>
  <c r="V174" s="1"/>
  <c r="J168"/>
  <c r="V168" s="1"/>
  <c r="J165"/>
  <c r="V165" s="1"/>
  <c r="J152"/>
  <c r="V152" s="1"/>
  <c r="J149"/>
  <c r="V149" s="1"/>
  <c r="J136"/>
  <c r="V136" s="1"/>
  <c r="J133"/>
  <c r="V133" s="1"/>
  <c r="J120"/>
  <c r="V120" s="1"/>
  <c r="J117"/>
  <c r="V117" s="1"/>
  <c r="J101"/>
  <c r="V101" s="1"/>
  <c r="J97"/>
  <c r="V97" s="1"/>
  <c r="J90"/>
  <c r="V90" s="1"/>
  <c r="J83"/>
  <c r="V83" s="1"/>
  <c r="J76"/>
  <c r="V76" s="1"/>
  <c r="J73"/>
  <c r="V73" s="1"/>
  <c r="J60"/>
  <c r="V60" s="1"/>
  <c r="J57"/>
  <c r="V57" s="1"/>
  <c r="J44"/>
  <c r="V44" s="1"/>
  <c r="J41"/>
  <c r="V41" s="1"/>
  <c r="J28"/>
  <c r="V28" s="1"/>
  <c r="J25"/>
  <c r="V25" s="1"/>
  <c r="J12"/>
  <c r="V12" s="1"/>
  <c r="J9"/>
  <c r="V9" s="1"/>
  <c r="J693"/>
  <c r="V693" s="1"/>
  <c r="J685"/>
  <c r="V685" s="1"/>
  <c r="J677"/>
  <c r="V677" s="1"/>
  <c r="J669"/>
  <c r="V669" s="1"/>
  <c r="J661"/>
  <c r="V661" s="1"/>
  <c r="J653"/>
  <c r="V653" s="1"/>
  <c r="J645"/>
  <c r="V645" s="1"/>
  <c r="J637"/>
  <c r="V637" s="1"/>
  <c r="J629"/>
  <c r="V629" s="1"/>
  <c r="J621"/>
  <c r="V621" s="1"/>
  <c r="J613"/>
  <c r="V613" s="1"/>
  <c r="J605"/>
  <c r="V605" s="1"/>
  <c r="J596"/>
  <c r="V596" s="1"/>
  <c r="J592"/>
  <c r="V592" s="1"/>
  <c r="J588"/>
  <c r="V588" s="1"/>
  <c r="J584"/>
  <c r="V584" s="1"/>
  <c r="J580"/>
  <c r="V580" s="1"/>
  <c r="J576"/>
  <c r="V576" s="1"/>
  <c r="J572"/>
  <c r="V572" s="1"/>
  <c r="J568"/>
  <c r="V568" s="1"/>
  <c r="J564"/>
  <c r="V564" s="1"/>
  <c r="J560"/>
  <c r="V560" s="1"/>
  <c r="J556"/>
  <c r="V556" s="1"/>
  <c r="J552"/>
  <c r="V552" s="1"/>
  <c r="J548"/>
  <c r="V548" s="1"/>
  <c r="J544"/>
  <c r="V544" s="1"/>
  <c r="J540"/>
  <c r="V540" s="1"/>
  <c r="J536"/>
  <c r="V536" s="1"/>
  <c r="J532"/>
  <c r="V532" s="1"/>
  <c r="J528"/>
  <c r="V528" s="1"/>
  <c r="J524"/>
  <c r="V524" s="1"/>
  <c r="J518"/>
  <c r="V518" s="1"/>
  <c r="J512"/>
  <c r="V512" s="1"/>
  <c r="J503"/>
  <c r="V503" s="1"/>
  <c r="J495"/>
  <c r="V495" s="1"/>
  <c r="J487"/>
  <c r="V487" s="1"/>
  <c r="J484"/>
  <c r="V484" s="1"/>
  <c r="J481"/>
  <c r="V481" s="1"/>
  <c r="J468"/>
  <c r="V468" s="1"/>
  <c r="J465"/>
  <c r="V465" s="1"/>
  <c r="J452"/>
  <c r="V452" s="1"/>
  <c r="J449"/>
  <c r="V449" s="1"/>
  <c r="J436"/>
  <c r="V436" s="1"/>
  <c r="J433"/>
  <c r="V433" s="1"/>
  <c r="J421"/>
  <c r="V421" s="1"/>
  <c r="J418"/>
  <c r="V418" s="1"/>
  <c r="J412"/>
  <c r="V412" s="1"/>
  <c r="J409"/>
  <c r="V409" s="1"/>
  <c r="J396"/>
  <c r="V396" s="1"/>
  <c r="J393"/>
  <c r="V393" s="1"/>
  <c r="J380"/>
  <c r="V380" s="1"/>
  <c r="J377"/>
  <c r="V377" s="1"/>
  <c r="J364"/>
  <c r="V364" s="1"/>
  <c r="J361"/>
  <c r="V361" s="1"/>
  <c r="J348"/>
  <c r="V348" s="1"/>
  <c r="J345"/>
  <c r="V345" s="1"/>
  <c r="J332"/>
  <c r="V332" s="1"/>
  <c r="J329"/>
  <c r="V329" s="1"/>
  <c r="J321"/>
  <c r="V321" s="1"/>
  <c r="J313"/>
  <c r="V313" s="1"/>
  <c r="J305"/>
  <c r="V305" s="1"/>
  <c r="J297"/>
  <c r="V297" s="1"/>
  <c r="J289"/>
  <c r="V289" s="1"/>
  <c r="J286"/>
  <c r="V286" s="1"/>
  <c r="J283"/>
  <c r="V283" s="1"/>
  <c r="J270"/>
  <c r="V270" s="1"/>
  <c r="J267"/>
  <c r="V267" s="1"/>
  <c r="J254"/>
  <c r="V254" s="1"/>
  <c r="J251"/>
  <c r="V251" s="1"/>
  <c r="J238"/>
  <c r="V238" s="1"/>
  <c r="J235"/>
  <c r="V235" s="1"/>
  <c r="J222"/>
  <c r="V222" s="1"/>
  <c r="J219"/>
  <c r="V219" s="1"/>
  <c r="J204"/>
  <c r="V204" s="1"/>
  <c r="J162"/>
  <c r="V162" s="1"/>
  <c r="J159"/>
  <c r="V159" s="1"/>
  <c r="J146"/>
  <c r="V146" s="1"/>
  <c r="J143"/>
  <c r="V143" s="1"/>
  <c r="J130"/>
  <c r="V130" s="1"/>
  <c r="J127"/>
  <c r="V127" s="1"/>
  <c r="J114"/>
  <c r="V114" s="1"/>
  <c r="J111"/>
  <c r="V111" s="1"/>
  <c r="J104"/>
  <c r="V104" s="1"/>
  <c r="J94"/>
  <c r="V94" s="1"/>
  <c r="J87"/>
  <c r="V87" s="1"/>
  <c r="J70"/>
  <c r="V70" s="1"/>
  <c r="J67"/>
  <c r="V67" s="1"/>
  <c r="J54"/>
  <c r="V54" s="1"/>
  <c r="J51"/>
  <c r="V51" s="1"/>
  <c r="J38"/>
  <c r="V38" s="1"/>
  <c r="J35"/>
  <c r="V35" s="1"/>
  <c r="J22"/>
  <c r="V22" s="1"/>
  <c r="J19"/>
  <c r="V19" s="1"/>
  <c r="J696"/>
  <c r="V696" s="1"/>
  <c r="J688"/>
  <c r="V688" s="1"/>
  <c r="J680"/>
  <c r="V680" s="1"/>
  <c r="J672"/>
  <c r="V672" s="1"/>
  <c r="J664"/>
  <c r="V664" s="1"/>
  <c r="J656"/>
  <c r="V656" s="1"/>
  <c r="J648"/>
  <c r="V648" s="1"/>
  <c r="J640"/>
  <c r="V640" s="1"/>
  <c r="J632"/>
  <c r="V632" s="1"/>
  <c r="J624"/>
  <c r="V624" s="1"/>
  <c r="J616"/>
  <c r="V616" s="1"/>
  <c r="J608"/>
  <c r="V608" s="1"/>
  <c r="J600"/>
  <c r="V600" s="1"/>
  <c r="J521"/>
  <c r="V521" s="1"/>
  <c r="J510"/>
  <c r="V510" s="1"/>
  <c r="J498"/>
  <c r="V498" s="1"/>
  <c r="J490"/>
  <c r="V490" s="1"/>
  <c r="J478"/>
  <c r="V478" s="1"/>
  <c r="J475"/>
  <c r="V475" s="1"/>
  <c r="J462"/>
  <c r="V462" s="1"/>
  <c r="J459"/>
  <c r="V459" s="1"/>
  <c r="J446"/>
  <c r="V446" s="1"/>
  <c r="J443"/>
  <c r="V443" s="1"/>
  <c r="J430"/>
  <c r="V430" s="1"/>
  <c r="J427"/>
  <c r="V427" s="1"/>
  <c r="J406"/>
  <c r="V406" s="1"/>
  <c r="J403"/>
  <c r="V403" s="1"/>
  <c r="J390"/>
  <c r="V390" s="1"/>
  <c r="J387"/>
  <c r="V387" s="1"/>
  <c r="J374"/>
  <c r="V374" s="1"/>
  <c r="J371"/>
  <c r="V371" s="1"/>
  <c r="J358"/>
  <c r="V358" s="1"/>
  <c r="J355"/>
  <c r="V355" s="1"/>
  <c r="J342"/>
  <c r="V342" s="1"/>
  <c r="J339"/>
  <c r="V339" s="1"/>
  <c r="J324"/>
  <c r="V324" s="1"/>
  <c r="J316"/>
  <c r="V316" s="1"/>
  <c r="J308"/>
  <c r="V308" s="1"/>
  <c r="J300"/>
  <c r="V300" s="1"/>
  <c r="J292"/>
  <c r="V292" s="1"/>
  <c r="J280"/>
  <c r="V280" s="1"/>
  <c r="J277"/>
  <c r="V277" s="1"/>
  <c r="J264"/>
  <c r="V264" s="1"/>
  <c r="J261"/>
  <c r="V261" s="1"/>
  <c r="J248"/>
  <c r="V248" s="1"/>
  <c r="J245"/>
  <c r="V245" s="1"/>
  <c r="J232"/>
  <c r="V232" s="1"/>
  <c r="J229"/>
  <c r="V229" s="1"/>
  <c r="J199"/>
  <c r="V199" s="1"/>
  <c r="J196"/>
  <c r="V196" s="1"/>
  <c r="J191"/>
  <c r="V191" s="1"/>
  <c r="J188"/>
  <c r="V188" s="1"/>
  <c r="J183"/>
  <c r="V183" s="1"/>
  <c r="J180"/>
  <c r="V180" s="1"/>
  <c r="J175"/>
  <c r="V175" s="1"/>
  <c r="J172"/>
  <c r="V172" s="1"/>
  <c r="J169"/>
  <c r="V169" s="1"/>
  <c r="J156"/>
  <c r="V156" s="1"/>
  <c r="J153"/>
  <c r="V153" s="1"/>
  <c r="J140"/>
  <c r="V140" s="1"/>
  <c r="J137"/>
  <c r="V137" s="1"/>
  <c r="J124"/>
  <c r="V124" s="1"/>
  <c r="J121"/>
  <c r="V121" s="1"/>
  <c r="J108"/>
  <c r="V108" s="1"/>
  <c r="J98"/>
  <c r="V98" s="1"/>
  <c r="J91"/>
  <c r="V91" s="1"/>
  <c r="J84"/>
  <c r="V84" s="1"/>
  <c r="J80"/>
  <c r="V80" s="1"/>
  <c r="J77"/>
  <c r="V77" s="1"/>
  <c r="J64"/>
  <c r="V64" s="1"/>
  <c r="J61"/>
  <c r="V61" s="1"/>
  <c r="J48"/>
  <c r="V48" s="1"/>
  <c r="J45"/>
  <c r="V45" s="1"/>
  <c r="J32"/>
  <c r="V32" s="1"/>
  <c r="J29"/>
  <c r="V29" s="1"/>
  <c r="J16"/>
  <c r="V16" s="1"/>
  <c r="J13"/>
  <c r="V13" s="1"/>
  <c r="J699"/>
  <c r="V699" s="1"/>
  <c r="J691"/>
  <c r="V691" s="1"/>
  <c r="J683"/>
  <c r="V683" s="1"/>
  <c r="J675"/>
  <c r="V675" s="1"/>
  <c r="J667"/>
  <c r="V667" s="1"/>
  <c r="J659"/>
  <c r="V659" s="1"/>
  <c r="J651"/>
  <c r="V651" s="1"/>
  <c r="J643"/>
  <c r="V643" s="1"/>
  <c r="J635"/>
  <c r="V635" s="1"/>
  <c r="J627"/>
  <c r="V627" s="1"/>
  <c r="J619"/>
  <c r="V619" s="1"/>
  <c r="J611"/>
  <c r="V611" s="1"/>
  <c r="J603"/>
  <c r="V603" s="1"/>
  <c r="J597"/>
  <c r="V597" s="1"/>
  <c r="J593"/>
  <c r="V593" s="1"/>
  <c r="J589"/>
  <c r="V589" s="1"/>
  <c r="J585"/>
  <c r="V585" s="1"/>
  <c r="J581"/>
  <c r="V581" s="1"/>
  <c r="J577"/>
  <c r="V577" s="1"/>
  <c r="J573"/>
  <c r="V573" s="1"/>
  <c r="J569"/>
  <c r="V569" s="1"/>
  <c r="J565"/>
  <c r="V565" s="1"/>
  <c r="J561"/>
  <c r="V561" s="1"/>
  <c r="J557"/>
  <c r="V557" s="1"/>
  <c r="J553"/>
  <c r="V553" s="1"/>
  <c r="J549"/>
  <c r="V549" s="1"/>
  <c r="J545"/>
  <c r="V545" s="1"/>
  <c r="J541"/>
  <c r="V541" s="1"/>
  <c r="J537"/>
  <c r="V537" s="1"/>
  <c r="J533"/>
  <c r="V533" s="1"/>
  <c r="J529"/>
  <c r="V529" s="1"/>
  <c r="J525"/>
  <c r="V525" s="1"/>
  <c r="J515"/>
  <c r="V515" s="1"/>
  <c r="J508"/>
  <c r="V508" s="1"/>
  <c r="J501"/>
  <c r="V501" s="1"/>
  <c r="J493"/>
  <c r="V493" s="1"/>
  <c r="J485"/>
  <c r="V485" s="1"/>
  <c r="J472"/>
  <c r="V472" s="1"/>
  <c r="J469"/>
  <c r="V469" s="1"/>
  <c r="J456"/>
  <c r="V456" s="1"/>
  <c r="J453"/>
  <c r="V453" s="1"/>
  <c r="J440"/>
  <c r="V440" s="1"/>
  <c r="J437"/>
  <c r="V437" s="1"/>
  <c r="J424"/>
  <c r="V424" s="1"/>
  <c r="J419"/>
  <c r="V419" s="1"/>
  <c r="J416"/>
  <c r="V416" s="1"/>
  <c r="J413"/>
  <c r="V413" s="1"/>
  <c r="J400"/>
  <c r="V400" s="1"/>
  <c r="J397"/>
  <c r="V397" s="1"/>
  <c r="J384"/>
  <c r="V384" s="1"/>
  <c r="J381"/>
  <c r="V381" s="1"/>
  <c r="J368"/>
  <c r="V368" s="1"/>
  <c r="J365"/>
  <c r="V365" s="1"/>
  <c r="J352"/>
  <c r="V352" s="1"/>
  <c r="J349"/>
  <c r="V349" s="1"/>
  <c r="J336"/>
  <c r="V336" s="1"/>
  <c r="J333"/>
  <c r="V333" s="1"/>
  <c r="J327"/>
  <c r="V327" s="1"/>
  <c r="J319"/>
  <c r="V319" s="1"/>
  <c r="J311"/>
  <c r="V311" s="1"/>
  <c r="J303"/>
  <c r="V303" s="1"/>
  <c r="J295"/>
  <c r="V295" s="1"/>
  <c r="J287"/>
  <c r="V287" s="1"/>
  <c r="J274"/>
  <c r="V274" s="1"/>
  <c r="J271"/>
  <c r="V271" s="1"/>
  <c r="J258"/>
  <c r="V258" s="1"/>
  <c r="J255"/>
  <c r="V255" s="1"/>
  <c r="J242"/>
  <c r="V242" s="1"/>
  <c r="J239"/>
  <c r="V239" s="1"/>
  <c r="J226"/>
  <c r="V226" s="1"/>
  <c r="J223"/>
  <c r="V223" s="1"/>
  <c r="J217"/>
  <c r="V217" s="1"/>
  <c r="J214"/>
  <c r="V214" s="1"/>
  <c r="J211"/>
  <c r="V211" s="1"/>
  <c r="J208"/>
  <c r="V208" s="1"/>
  <c r="J205"/>
  <c r="V205" s="1"/>
  <c r="J166"/>
  <c r="V166" s="1"/>
  <c r="J163"/>
  <c r="V163" s="1"/>
  <c r="J150"/>
  <c r="V150" s="1"/>
  <c r="J147"/>
  <c r="V147" s="1"/>
  <c r="J134"/>
  <c r="V134" s="1"/>
  <c r="J131"/>
  <c r="V131" s="1"/>
  <c r="J118"/>
  <c r="V118" s="1"/>
  <c r="J115"/>
  <c r="V115" s="1"/>
  <c r="J105"/>
  <c r="V105" s="1"/>
  <c r="J102"/>
  <c r="V102" s="1"/>
  <c r="J95"/>
  <c r="V95" s="1"/>
  <c r="J74"/>
  <c r="V74" s="1"/>
  <c r="J71"/>
  <c r="V71" s="1"/>
  <c r="J58"/>
  <c r="V58" s="1"/>
  <c r="J55"/>
  <c r="V55" s="1"/>
  <c r="J42"/>
  <c r="V42" s="1"/>
  <c r="J39"/>
  <c r="V39" s="1"/>
  <c r="J26"/>
  <c r="V26" s="1"/>
  <c r="J23"/>
  <c r="V23" s="1"/>
  <c r="J10"/>
  <c r="V10" s="1"/>
  <c r="J694"/>
  <c r="V694" s="1"/>
  <c r="J686"/>
  <c r="V686" s="1"/>
  <c r="J678"/>
  <c r="V678" s="1"/>
  <c r="J670"/>
  <c r="V670" s="1"/>
  <c r="J662"/>
  <c r="V662" s="1"/>
  <c r="J654"/>
  <c r="V654" s="1"/>
  <c r="J646"/>
  <c r="V646" s="1"/>
  <c r="J638"/>
  <c r="V638" s="1"/>
  <c r="J630"/>
  <c r="V630" s="1"/>
  <c r="J622"/>
  <c r="V622" s="1"/>
  <c r="J614"/>
  <c r="V614" s="1"/>
  <c r="J606"/>
  <c r="V606" s="1"/>
  <c r="J601"/>
  <c r="V601" s="1"/>
  <c r="J522"/>
  <c r="V522" s="1"/>
  <c r="J519"/>
  <c r="V519" s="1"/>
  <c r="J513"/>
  <c r="V513" s="1"/>
  <c r="J506"/>
  <c r="V506" s="1"/>
  <c r="J496"/>
  <c r="V496" s="1"/>
  <c r="J488"/>
  <c r="V488" s="1"/>
  <c r="J482"/>
  <c r="V482" s="1"/>
  <c r="J479"/>
  <c r="V479" s="1"/>
  <c r="J466"/>
  <c r="V466" s="1"/>
  <c r="J463"/>
  <c r="V463" s="1"/>
  <c r="J450"/>
  <c r="V450" s="1"/>
  <c r="J447"/>
  <c r="V447" s="1"/>
  <c r="J434"/>
  <c r="V434" s="1"/>
  <c r="J431"/>
  <c r="V431" s="1"/>
  <c r="J410"/>
  <c r="V410" s="1"/>
  <c r="J407"/>
  <c r="V407" s="1"/>
  <c r="J394"/>
  <c r="V394" s="1"/>
  <c r="J391"/>
  <c r="V391" s="1"/>
  <c r="J378"/>
  <c r="V378" s="1"/>
  <c r="J375"/>
  <c r="V375" s="1"/>
  <c r="J362"/>
  <c r="V362" s="1"/>
  <c r="J359"/>
  <c r="V359" s="1"/>
  <c r="J346"/>
  <c r="V346" s="1"/>
  <c r="J343"/>
  <c r="V343" s="1"/>
  <c r="J330"/>
  <c r="V330" s="1"/>
  <c r="J322"/>
  <c r="V322" s="1"/>
  <c r="J314"/>
  <c r="V314" s="1"/>
  <c r="J306"/>
  <c r="V306" s="1"/>
  <c r="J298"/>
  <c r="V298" s="1"/>
  <c r="J290"/>
  <c r="V290" s="1"/>
  <c r="J284"/>
  <c r="V284" s="1"/>
  <c r="J281"/>
  <c r="V281" s="1"/>
  <c r="J268"/>
  <c r="V268" s="1"/>
  <c r="J265"/>
  <c r="V265" s="1"/>
  <c r="J252"/>
  <c r="V252" s="1"/>
  <c r="J249"/>
  <c r="V249" s="1"/>
  <c r="J236"/>
  <c r="V236" s="1"/>
  <c r="J233"/>
  <c r="V233" s="1"/>
  <c r="J220"/>
  <c r="V220" s="1"/>
  <c r="J202"/>
  <c r="V202" s="1"/>
  <c r="J197"/>
  <c r="V197" s="1"/>
  <c r="J194"/>
  <c r="V194" s="1"/>
  <c r="J189"/>
  <c r="V189" s="1"/>
  <c r="J186"/>
  <c r="V186" s="1"/>
  <c r="J181"/>
  <c r="V181" s="1"/>
  <c r="J178"/>
  <c r="V178" s="1"/>
  <c r="J173"/>
  <c r="V173" s="1"/>
  <c r="J160"/>
  <c r="V160" s="1"/>
  <c r="J157"/>
  <c r="V157" s="1"/>
  <c r="J144"/>
  <c r="V144" s="1"/>
  <c r="J141"/>
  <c r="V141" s="1"/>
  <c r="J128"/>
  <c r="V128" s="1"/>
  <c r="J125"/>
  <c r="V125" s="1"/>
  <c r="J112"/>
  <c r="V112" s="1"/>
  <c r="J109"/>
  <c r="V109" s="1"/>
  <c r="J99"/>
  <c r="V99" s="1"/>
  <c r="J92"/>
  <c r="V92" s="1"/>
  <c r="J88"/>
  <c r="V88" s="1"/>
  <c r="J85"/>
  <c r="V85" s="1"/>
  <c r="J81"/>
  <c r="V81" s="1"/>
  <c r="J68"/>
  <c r="V68" s="1"/>
  <c r="J65"/>
  <c r="V65" s="1"/>
  <c r="J52"/>
  <c r="V52" s="1"/>
  <c r="J49"/>
  <c r="V49" s="1"/>
  <c r="J36"/>
  <c r="V36" s="1"/>
  <c r="J33"/>
  <c r="V33" s="1"/>
  <c r="J20"/>
  <c r="V20" s="1"/>
  <c r="J17"/>
  <c r="V17" s="1"/>
  <c r="J697"/>
  <c r="V697" s="1"/>
  <c r="J689"/>
  <c r="V689" s="1"/>
  <c r="J681"/>
  <c r="V681" s="1"/>
  <c r="J673"/>
  <c r="V673" s="1"/>
  <c r="J665"/>
  <c r="V665" s="1"/>
  <c r="J657"/>
  <c r="V657" s="1"/>
  <c r="J649"/>
  <c r="V649" s="1"/>
  <c r="J641"/>
  <c r="V641" s="1"/>
  <c r="J633"/>
  <c r="V633" s="1"/>
  <c r="J625"/>
  <c r="V625" s="1"/>
  <c r="J617"/>
  <c r="V617" s="1"/>
  <c r="J609"/>
  <c r="V609" s="1"/>
  <c r="J598"/>
  <c r="V598" s="1"/>
  <c r="J594"/>
  <c r="V594" s="1"/>
  <c r="J590"/>
  <c r="V590" s="1"/>
  <c r="J586"/>
  <c r="V586" s="1"/>
  <c r="J582"/>
  <c r="V582" s="1"/>
  <c r="J578"/>
  <c r="V578" s="1"/>
  <c r="J574"/>
  <c r="V574" s="1"/>
  <c r="J570"/>
  <c r="V570" s="1"/>
  <c r="J566"/>
  <c r="V566" s="1"/>
  <c r="J562"/>
  <c r="V562" s="1"/>
  <c r="J558"/>
  <c r="V558" s="1"/>
  <c r="J554"/>
  <c r="V554" s="1"/>
  <c r="J550"/>
  <c r="V550" s="1"/>
  <c r="J546"/>
  <c r="V546" s="1"/>
  <c r="J542"/>
  <c r="V542" s="1"/>
  <c r="J538"/>
  <c r="V538" s="1"/>
  <c r="J534"/>
  <c r="V534" s="1"/>
  <c r="J530"/>
  <c r="V530" s="1"/>
  <c r="J526"/>
  <c r="V526" s="1"/>
  <c r="J516"/>
  <c r="V516" s="1"/>
  <c r="J511"/>
  <c r="V511" s="1"/>
  <c r="J504"/>
  <c r="V504" s="1"/>
  <c r="J499"/>
  <c r="V499" s="1"/>
  <c r="J491"/>
  <c r="V491" s="1"/>
  <c r="J476"/>
  <c r="V476" s="1"/>
  <c r="J473"/>
  <c r="V473" s="1"/>
  <c r="J460"/>
  <c r="V460" s="1"/>
  <c r="J457"/>
  <c r="V457" s="1"/>
  <c r="J444"/>
  <c r="V444" s="1"/>
  <c r="J441"/>
  <c r="V441" s="1"/>
  <c r="J428"/>
  <c r="V428" s="1"/>
  <c r="J425"/>
  <c r="V425" s="1"/>
  <c r="J422"/>
  <c r="V422" s="1"/>
  <c r="J417"/>
  <c r="V417" s="1"/>
  <c r="J404"/>
  <c r="V404" s="1"/>
  <c r="J401"/>
  <c r="V401" s="1"/>
  <c r="J388"/>
  <c r="V388" s="1"/>
  <c r="J385"/>
  <c r="V385" s="1"/>
  <c r="J372"/>
  <c r="V372" s="1"/>
  <c r="J369"/>
  <c r="V369" s="1"/>
  <c r="J356"/>
  <c r="V356" s="1"/>
  <c r="J353"/>
  <c r="V353" s="1"/>
  <c r="J340"/>
  <c r="V340" s="1"/>
  <c r="J337"/>
  <c r="V337" s="1"/>
  <c r="J325"/>
  <c r="V325" s="1"/>
  <c r="J317"/>
  <c r="V317" s="1"/>
  <c r="J309"/>
  <c r="V309" s="1"/>
  <c r="J301"/>
  <c r="V301" s="1"/>
  <c r="J293"/>
  <c r="V293" s="1"/>
  <c r="J278"/>
  <c r="V278" s="1"/>
  <c r="J275"/>
  <c r="V275" s="1"/>
  <c r="J262"/>
  <c r="V262" s="1"/>
  <c r="J259"/>
  <c r="V259" s="1"/>
  <c r="J246"/>
  <c r="V246" s="1"/>
  <c r="J243"/>
  <c r="V243" s="1"/>
  <c r="J230"/>
  <c r="V230" s="1"/>
  <c r="J227"/>
  <c r="V227" s="1"/>
  <c r="J215"/>
  <c r="V215" s="1"/>
  <c r="J170"/>
  <c r="V170" s="1"/>
  <c r="J167"/>
  <c r="V167" s="1"/>
  <c r="J154"/>
  <c r="V154" s="1"/>
  <c r="J151"/>
  <c r="V151" s="1"/>
  <c r="J138"/>
  <c r="V138" s="1"/>
  <c r="J135"/>
  <c r="V135" s="1"/>
  <c r="J122"/>
  <c r="V122" s="1"/>
  <c r="J119"/>
  <c r="V119" s="1"/>
  <c r="J106"/>
  <c r="V106" s="1"/>
  <c r="J103"/>
  <c r="V103" s="1"/>
  <c r="J78"/>
  <c r="V78" s="1"/>
  <c r="J75"/>
  <c r="V75" s="1"/>
  <c r="J62"/>
  <c r="V62" s="1"/>
  <c r="J59"/>
  <c r="V59" s="1"/>
  <c r="J46"/>
  <c r="V46" s="1"/>
  <c r="J43"/>
  <c r="V43" s="1"/>
  <c r="J30"/>
  <c r="V30" s="1"/>
  <c r="J27"/>
  <c r="V27" s="1"/>
  <c r="J14"/>
  <c r="V14" s="1"/>
  <c r="J11"/>
  <c r="V11" s="1"/>
  <c r="J700"/>
  <c r="V700" s="1"/>
  <c r="J692"/>
  <c r="V692" s="1"/>
  <c r="J684"/>
  <c r="V684" s="1"/>
  <c r="J676"/>
  <c r="V676" s="1"/>
  <c r="J668"/>
  <c r="V668" s="1"/>
  <c r="J660"/>
  <c r="V660" s="1"/>
  <c r="J652"/>
  <c r="V652" s="1"/>
  <c r="J644"/>
  <c r="V644" s="1"/>
  <c r="J636"/>
  <c r="V636" s="1"/>
  <c r="J628"/>
  <c r="V628" s="1"/>
  <c r="J620"/>
  <c r="V620" s="1"/>
  <c r="J612"/>
  <c r="V612" s="1"/>
  <c r="J520"/>
  <c r="V520" s="1"/>
  <c r="J509"/>
  <c r="V509" s="1"/>
  <c r="J502"/>
  <c r="V502" s="1"/>
  <c r="J494"/>
  <c r="V494" s="1"/>
  <c r="J486"/>
  <c r="V486" s="1"/>
  <c r="J483"/>
  <c r="V483" s="1"/>
  <c r="J470"/>
  <c r="V470" s="1"/>
  <c r="J467"/>
  <c r="V467" s="1"/>
  <c r="J454"/>
  <c r="V454" s="1"/>
  <c r="J451"/>
  <c r="V451" s="1"/>
  <c r="J438"/>
  <c r="V438" s="1"/>
  <c r="J435"/>
  <c r="V435" s="1"/>
  <c r="J414"/>
  <c r="V414" s="1"/>
  <c r="J411"/>
  <c r="V411" s="1"/>
  <c r="J398"/>
  <c r="V398" s="1"/>
  <c r="J395"/>
  <c r="V395" s="1"/>
  <c r="J382"/>
  <c r="V382" s="1"/>
  <c r="J379"/>
  <c r="V379" s="1"/>
  <c r="J366"/>
  <c r="V366" s="1"/>
  <c r="J363"/>
  <c r="V363" s="1"/>
  <c r="J350"/>
  <c r="V350" s="1"/>
  <c r="J347"/>
  <c r="V347" s="1"/>
  <c r="J334"/>
  <c r="V334" s="1"/>
  <c r="J331"/>
  <c r="V331" s="1"/>
  <c r="J328"/>
  <c r="V328" s="1"/>
  <c r="J320"/>
  <c r="V320" s="1"/>
  <c r="J312"/>
  <c r="V312" s="1"/>
  <c r="J304"/>
  <c r="V304" s="1"/>
  <c r="J296"/>
  <c r="V296" s="1"/>
  <c r="J288"/>
  <c r="V288" s="1"/>
  <c r="J285"/>
  <c r="V285" s="1"/>
  <c r="J272"/>
  <c r="V272" s="1"/>
  <c r="J269"/>
  <c r="V269" s="1"/>
  <c r="J256"/>
  <c r="V256" s="1"/>
  <c r="J253"/>
  <c r="V253" s="1"/>
  <c r="J240"/>
  <c r="V240" s="1"/>
  <c r="J237"/>
  <c r="V237" s="1"/>
  <c r="J224"/>
  <c r="V224" s="1"/>
  <c r="J221"/>
  <c r="V221" s="1"/>
  <c r="J218"/>
  <c r="V218" s="1"/>
  <c r="J212"/>
  <c r="V212" s="1"/>
  <c r="J209"/>
  <c r="V209" s="1"/>
  <c r="J206"/>
  <c r="V206" s="1"/>
  <c r="J200"/>
  <c r="V200" s="1"/>
  <c r="J195"/>
  <c r="V195" s="1"/>
  <c r="J192"/>
  <c r="V192" s="1"/>
  <c r="J187"/>
  <c r="V187" s="1"/>
  <c r="J184"/>
  <c r="V184" s="1"/>
  <c r="J179"/>
  <c r="V179" s="1"/>
  <c r="J176"/>
  <c r="V176" s="1"/>
  <c r="J164"/>
  <c r="V164" s="1"/>
  <c r="J161"/>
  <c r="V161" s="1"/>
  <c r="J148"/>
  <c r="V148" s="1"/>
  <c r="J145"/>
  <c r="V145" s="1"/>
  <c r="J132"/>
  <c r="V132" s="1"/>
  <c r="J129"/>
  <c r="V129" s="1"/>
  <c r="J116"/>
  <c r="V116" s="1"/>
  <c r="J113"/>
  <c r="V113" s="1"/>
  <c r="J100"/>
  <c r="V100" s="1"/>
  <c r="J96"/>
  <c r="V96" s="1"/>
  <c r="J93"/>
  <c r="V93" s="1"/>
  <c r="J89"/>
  <c r="V89" s="1"/>
  <c r="J82"/>
  <c r="V82" s="1"/>
  <c r="J72"/>
  <c r="V72" s="1"/>
  <c r="J69"/>
  <c r="V69" s="1"/>
  <c r="J56"/>
  <c r="V56" s="1"/>
  <c r="J53"/>
  <c r="V53" s="1"/>
  <c r="J40"/>
  <c r="V40" s="1"/>
  <c r="J37"/>
  <c r="V37" s="1"/>
  <c r="J24"/>
  <c r="V24" s="1"/>
  <c r="J21"/>
  <c r="V21" s="1"/>
  <c r="J8"/>
  <c r="V8" s="1"/>
  <c r="J695"/>
  <c r="V695" s="1"/>
  <c r="J687"/>
  <c r="V687" s="1"/>
  <c r="J679"/>
  <c r="V679" s="1"/>
  <c r="J671"/>
  <c r="V671" s="1"/>
  <c r="J663"/>
  <c r="V663" s="1"/>
  <c r="J655"/>
  <c r="V655" s="1"/>
  <c r="J647"/>
  <c r="V647" s="1"/>
  <c r="J639"/>
  <c r="V639" s="1"/>
  <c r="J631"/>
  <c r="V631" s="1"/>
  <c r="J623"/>
  <c r="V623" s="1"/>
  <c r="J615"/>
  <c r="V615" s="1"/>
  <c r="J607"/>
  <c r="V607" s="1"/>
  <c r="J604"/>
  <c r="V604" s="1"/>
  <c r="J599"/>
  <c r="V599" s="1"/>
  <c r="J595"/>
  <c r="V595" s="1"/>
  <c r="J591"/>
  <c r="V591" s="1"/>
  <c r="J587"/>
  <c r="V587" s="1"/>
  <c r="J583"/>
  <c r="V583" s="1"/>
  <c r="J579"/>
  <c r="V579" s="1"/>
  <c r="J575"/>
  <c r="V575" s="1"/>
  <c r="J571"/>
  <c r="V571" s="1"/>
  <c r="J567"/>
  <c r="V567" s="1"/>
  <c r="J563"/>
  <c r="V563" s="1"/>
  <c r="J559"/>
  <c r="V559" s="1"/>
  <c r="J555"/>
  <c r="V555" s="1"/>
  <c r="J551"/>
  <c r="V551" s="1"/>
  <c r="J547"/>
  <c r="V547" s="1"/>
  <c r="J543"/>
  <c r="V543" s="1"/>
  <c r="J539"/>
  <c r="V539" s="1"/>
  <c r="J535"/>
  <c r="V535" s="1"/>
  <c r="J531"/>
  <c r="V531" s="1"/>
  <c r="J527"/>
  <c r="V527" s="1"/>
  <c r="J523"/>
  <c r="V523" s="1"/>
  <c r="J517"/>
  <c r="V517" s="1"/>
  <c r="J507"/>
  <c r="V507" s="1"/>
  <c r="J497"/>
  <c r="V497" s="1"/>
  <c r="J489"/>
  <c r="V489" s="1"/>
  <c r="J480"/>
  <c r="V480" s="1"/>
  <c r="J477"/>
  <c r="V477" s="1"/>
  <c r="J464"/>
  <c r="V464" s="1"/>
  <c r="J461"/>
  <c r="V461" s="1"/>
  <c r="J448"/>
  <c r="V448" s="1"/>
  <c r="J445"/>
  <c r="V445" s="1"/>
  <c r="J432"/>
  <c r="V432" s="1"/>
  <c r="J429"/>
  <c r="V429" s="1"/>
  <c r="J420"/>
  <c r="V420" s="1"/>
  <c r="J408"/>
  <c r="V408" s="1"/>
  <c r="J405"/>
  <c r="V405" s="1"/>
  <c r="J392"/>
  <c r="V392" s="1"/>
  <c r="J389"/>
  <c r="V389" s="1"/>
  <c r="J376"/>
  <c r="V376" s="1"/>
  <c r="J373"/>
  <c r="V373" s="1"/>
  <c r="J360"/>
  <c r="V360" s="1"/>
  <c r="J357"/>
  <c r="V357" s="1"/>
  <c r="J344"/>
  <c r="V344" s="1"/>
  <c r="J341"/>
  <c r="V341" s="1"/>
  <c r="J323"/>
  <c r="V323" s="1"/>
  <c r="J315"/>
  <c r="V315" s="1"/>
  <c r="J307"/>
  <c r="V307" s="1"/>
  <c r="J299"/>
  <c r="V299" s="1"/>
  <c r="J291"/>
  <c r="V291" s="1"/>
  <c r="J282"/>
  <c r="V282" s="1"/>
  <c r="J279"/>
  <c r="V279" s="1"/>
  <c r="J266"/>
  <c r="V266" s="1"/>
  <c r="J263"/>
  <c r="V263" s="1"/>
  <c r="J250"/>
  <c r="V250" s="1"/>
  <c r="J247"/>
  <c r="V247" s="1"/>
  <c r="J234"/>
  <c r="V234" s="1"/>
  <c r="J231"/>
  <c r="V231" s="1"/>
  <c r="J203"/>
  <c r="V203" s="1"/>
  <c r="J171"/>
  <c r="V171" s="1"/>
  <c r="J158"/>
  <c r="V158" s="1"/>
  <c r="J155"/>
  <c r="V155" s="1"/>
  <c r="J142"/>
  <c r="V142" s="1"/>
  <c r="J139"/>
  <c r="V139" s="1"/>
  <c r="J126"/>
  <c r="V126" s="1"/>
  <c r="J123"/>
  <c r="V123" s="1"/>
  <c r="J110"/>
  <c r="V110" s="1"/>
  <c r="J107"/>
  <c r="V107" s="1"/>
  <c r="J86"/>
  <c r="V86" s="1"/>
  <c r="J79"/>
  <c r="V79" s="1"/>
  <c r="J66"/>
  <c r="V66" s="1"/>
  <c r="J63"/>
  <c r="V63" s="1"/>
  <c r="J50"/>
  <c r="V50" s="1"/>
  <c r="J47"/>
  <c r="V47" s="1"/>
  <c r="J34"/>
  <c r="V34" s="1"/>
  <c r="J31"/>
  <c r="V31" s="1"/>
  <c r="J18"/>
  <c r="V18" s="1"/>
  <c r="J15"/>
  <c r="V15" s="1"/>
  <c r="J7"/>
  <c r="J6"/>
  <c r="O6"/>
  <c r="X6" s="1"/>
  <c r="V7" l="1"/>
  <c r="U6"/>
  <c r="V6"/>
  <c r="S6"/>
  <c r="Y6" l="1"/>
  <c r="AA6"/>
  <c r="AE6" l="1"/>
  <c r="AB6"/>
  <c r="AD6"/>
  <c r="AG6"/>
  <c r="AH6" l="1"/>
  <c r="AJ6"/>
  <c r="AK6" l="1"/>
  <c r="AM6" s="1"/>
  <c r="AL6" l="1"/>
  <c r="I7" l="1"/>
  <c r="I8" l="1"/>
  <c r="R7"/>
  <c r="O7"/>
  <c r="I9" l="1"/>
  <c r="R8"/>
  <c r="O8"/>
  <c r="X7"/>
  <c r="U7"/>
  <c r="S7"/>
  <c r="S8" l="1"/>
  <c r="U8"/>
  <c r="X8"/>
  <c r="I10"/>
  <c r="R9"/>
  <c r="O9"/>
  <c r="AA7"/>
  <c r="Y7"/>
  <c r="I11" l="1"/>
  <c r="Y8"/>
  <c r="AA8"/>
  <c r="AD7"/>
  <c r="AG7"/>
  <c r="U9"/>
  <c r="S9"/>
  <c r="X9"/>
  <c r="R10"/>
  <c r="O10"/>
  <c r="AE7"/>
  <c r="AB7"/>
  <c r="Y9" l="1"/>
  <c r="AA9"/>
  <c r="R11"/>
  <c r="O11"/>
  <c r="AD8"/>
  <c r="AG8"/>
  <c r="AE8"/>
  <c r="AB8"/>
  <c r="AJ7"/>
  <c r="AH7"/>
  <c r="I12"/>
  <c r="U10"/>
  <c r="X10"/>
  <c r="S10"/>
  <c r="AB9" l="1"/>
  <c r="AE9"/>
  <c r="AD9"/>
  <c r="AG9"/>
  <c r="Y10"/>
  <c r="AA10"/>
  <c r="I13"/>
  <c r="AH8"/>
  <c r="AJ8"/>
  <c r="U11"/>
  <c r="X11"/>
  <c r="S11"/>
  <c r="AK7"/>
  <c r="AM7" s="1"/>
  <c r="R12"/>
  <c r="O12"/>
  <c r="AK8" l="1"/>
  <c r="AM8" s="1"/>
  <c r="AJ9"/>
  <c r="AH9"/>
  <c r="I14"/>
  <c r="AE10"/>
  <c r="AB10"/>
  <c r="AD10"/>
  <c r="AG10"/>
  <c r="U12"/>
  <c r="S12"/>
  <c r="X12"/>
  <c r="AA11"/>
  <c r="Y11"/>
  <c r="R13"/>
  <c r="O13"/>
  <c r="AL7"/>
  <c r="AL8" l="1"/>
  <c r="Y12"/>
  <c r="AA12"/>
  <c r="AH10"/>
  <c r="AJ10"/>
  <c r="I15"/>
  <c r="AK9"/>
  <c r="AM9" s="1"/>
  <c r="AD11"/>
  <c r="AG11"/>
  <c r="AB11"/>
  <c r="AE11"/>
  <c r="X13"/>
  <c r="S13"/>
  <c r="U13"/>
  <c r="R14"/>
  <c r="O14"/>
  <c r="AK10" l="1"/>
  <c r="AM10" s="1"/>
  <c r="Y13"/>
  <c r="AA13"/>
  <c r="I16"/>
  <c r="AL9"/>
  <c r="R15"/>
  <c r="O15"/>
  <c r="U14"/>
  <c r="S14"/>
  <c r="X14"/>
  <c r="AB12"/>
  <c r="AE12"/>
  <c r="AJ11"/>
  <c r="AH11"/>
  <c r="AD12"/>
  <c r="AG12"/>
  <c r="AL10" l="1"/>
  <c r="AK11"/>
  <c r="AM11" s="1"/>
  <c r="AA14"/>
  <c r="Y14"/>
  <c r="R16"/>
  <c r="O16"/>
  <c r="AH12"/>
  <c r="AJ12"/>
  <c r="U15"/>
  <c r="X15"/>
  <c r="S15"/>
  <c r="AB13"/>
  <c r="AE13"/>
  <c r="I17"/>
  <c r="AD13"/>
  <c r="AG13"/>
  <c r="AK12" l="1"/>
  <c r="AM12" s="1"/>
  <c r="AL11"/>
  <c r="S16"/>
  <c r="U16"/>
  <c r="X16"/>
  <c r="R17"/>
  <c r="O17"/>
  <c r="AA15"/>
  <c r="Y15"/>
  <c r="AD14"/>
  <c r="AG14"/>
  <c r="AE14"/>
  <c r="AB14"/>
  <c r="I18"/>
  <c r="AH13"/>
  <c r="AJ13"/>
  <c r="AL12" l="1"/>
  <c r="I19"/>
  <c r="X17"/>
  <c r="U17"/>
  <c r="S17"/>
  <c r="AH14"/>
  <c r="AJ14"/>
  <c r="AD15"/>
  <c r="AG15"/>
  <c r="AB15"/>
  <c r="AE15"/>
  <c r="AA16"/>
  <c r="Y16"/>
  <c r="R18"/>
  <c r="O18"/>
  <c r="AK13"/>
  <c r="AM13" s="1"/>
  <c r="I20" l="1"/>
  <c r="AD16"/>
  <c r="AG16"/>
  <c r="AE16"/>
  <c r="AB16"/>
  <c r="Y17"/>
  <c r="AA17"/>
  <c r="R19"/>
  <c r="O19"/>
  <c r="S18"/>
  <c r="U18"/>
  <c r="X18"/>
  <c r="AJ15"/>
  <c r="AH15"/>
  <c r="AL13"/>
  <c r="AK14"/>
  <c r="AM14" s="1"/>
  <c r="R20" l="1"/>
  <c r="O20"/>
  <c r="AL14"/>
  <c r="AK15"/>
  <c r="AM15" s="1"/>
  <c r="AH16"/>
  <c r="AJ16"/>
  <c r="S19"/>
  <c r="X19"/>
  <c r="U19"/>
  <c r="I21"/>
  <c r="Y18"/>
  <c r="AA18"/>
  <c r="AE17"/>
  <c r="AB17"/>
  <c r="AD17"/>
  <c r="AG17"/>
  <c r="AK16" l="1"/>
  <c r="AM16" s="1"/>
  <c r="AL15"/>
  <c r="AD18"/>
  <c r="AG18"/>
  <c r="U20"/>
  <c r="S20"/>
  <c r="X20"/>
  <c r="AJ17"/>
  <c r="AH17"/>
  <c r="I22"/>
  <c r="AE18"/>
  <c r="AB18"/>
  <c r="AA19"/>
  <c r="Y19"/>
  <c r="R21"/>
  <c r="O21"/>
  <c r="AL16" l="1"/>
  <c r="AH18"/>
  <c r="AJ18"/>
  <c r="X21"/>
  <c r="U21"/>
  <c r="S21"/>
  <c r="R22"/>
  <c r="O22"/>
  <c r="AD19"/>
  <c r="AG19"/>
  <c r="I23"/>
  <c r="AB19"/>
  <c r="AE19"/>
  <c r="AA20"/>
  <c r="Y20"/>
  <c r="AK17"/>
  <c r="AM17" s="1"/>
  <c r="AK18" l="1"/>
  <c r="AM18" s="1"/>
  <c r="AL17"/>
  <c r="AE20"/>
  <c r="AB20"/>
  <c r="Y21"/>
  <c r="AA21"/>
  <c r="R23"/>
  <c r="O23"/>
  <c r="I24"/>
  <c r="AD20"/>
  <c r="AG20"/>
  <c r="AJ19"/>
  <c r="AH19"/>
  <c r="X22"/>
  <c r="U22"/>
  <c r="S22"/>
  <c r="AL18" l="1"/>
  <c r="I25"/>
  <c r="AH20"/>
  <c r="AJ20"/>
  <c r="AA22"/>
  <c r="Y22"/>
  <c r="S23"/>
  <c r="X23"/>
  <c r="U23"/>
  <c r="AE21"/>
  <c r="AB21"/>
  <c r="AD21"/>
  <c r="AG21"/>
  <c r="R24"/>
  <c r="O24"/>
  <c r="AK19"/>
  <c r="AM19" s="1"/>
  <c r="AL19" l="1"/>
  <c r="AK20"/>
  <c r="AM20" s="1"/>
  <c r="AD22"/>
  <c r="AG22"/>
  <c r="I26"/>
  <c r="Y23"/>
  <c r="AA23"/>
  <c r="AE22"/>
  <c r="AB22"/>
  <c r="R25"/>
  <c r="O25"/>
  <c r="AH21"/>
  <c r="AJ21"/>
  <c r="S24"/>
  <c r="U24"/>
  <c r="X24"/>
  <c r="AL20" l="1"/>
  <c r="AE23"/>
  <c r="AB23"/>
  <c r="AD23"/>
  <c r="AG23"/>
  <c r="R26"/>
  <c r="O26"/>
  <c r="AA24"/>
  <c r="Y24"/>
  <c r="X25"/>
  <c r="U25"/>
  <c r="S25"/>
  <c r="AH22"/>
  <c r="AJ22"/>
  <c r="I27"/>
  <c r="AK21"/>
  <c r="AM21" s="1"/>
  <c r="AK22" l="1"/>
  <c r="AM22" s="1"/>
  <c r="Y25"/>
  <c r="AA25"/>
  <c r="AE24"/>
  <c r="AB24"/>
  <c r="AJ23"/>
  <c r="AH23"/>
  <c r="AL21"/>
  <c r="S26"/>
  <c r="U26"/>
  <c r="X26"/>
  <c r="R27"/>
  <c r="O27"/>
  <c r="I28"/>
  <c r="AD24"/>
  <c r="AG24"/>
  <c r="AL22" l="1"/>
  <c r="AB25"/>
  <c r="AE25"/>
  <c r="AD25"/>
  <c r="AG25"/>
  <c r="X27"/>
  <c r="U27"/>
  <c r="S27"/>
  <c r="R28"/>
  <c r="O28"/>
  <c r="Y26"/>
  <c r="AA26"/>
  <c r="AJ24"/>
  <c r="AH24"/>
  <c r="I29"/>
  <c r="AK23"/>
  <c r="AM23" s="1"/>
  <c r="S28" l="1"/>
  <c r="U28"/>
  <c r="X28"/>
  <c r="R29"/>
  <c r="O29"/>
  <c r="AE26"/>
  <c r="AB26"/>
  <c r="AJ25"/>
  <c r="AH25"/>
  <c r="AD26"/>
  <c r="AG26"/>
  <c r="I30"/>
  <c r="Y27"/>
  <c r="AA27"/>
  <c r="AL23"/>
  <c r="AK24"/>
  <c r="AM24" s="1"/>
  <c r="AK25" l="1"/>
  <c r="AM25" s="1"/>
  <c r="X29"/>
  <c r="U29"/>
  <c r="S29"/>
  <c r="AE27"/>
  <c r="AB27"/>
  <c r="Y28"/>
  <c r="AA28"/>
  <c r="AG27"/>
  <c r="AD27"/>
  <c r="R30"/>
  <c r="O30"/>
  <c r="I31"/>
  <c r="AH26"/>
  <c r="AJ26"/>
  <c r="AL24"/>
  <c r="AL25" l="1"/>
  <c r="AJ27"/>
  <c r="AH27"/>
  <c r="AE28"/>
  <c r="AB28"/>
  <c r="AK26"/>
  <c r="AM26" s="1"/>
  <c r="R31"/>
  <c r="O31"/>
  <c r="AD28"/>
  <c r="AG28"/>
  <c r="Y29"/>
  <c r="AA29"/>
  <c r="S30"/>
  <c r="U30"/>
  <c r="X30"/>
  <c r="I32"/>
  <c r="AJ28" l="1"/>
  <c r="AH28"/>
  <c r="I33"/>
  <c r="Y30"/>
  <c r="AA30"/>
  <c r="AB29"/>
  <c r="AE29"/>
  <c r="AD29"/>
  <c r="AG29"/>
  <c r="AK27"/>
  <c r="AM27" s="1"/>
  <c r="AL26"/>
  <c r="X31"/>
  <c r="U31"/>
  <c r="S31"/>
  <c r="R32"/>
  <c r="O32"/>
  <c r="Y31" l="1"/>
  <c r="AE31" s="1"/>
  <c r="AD30"/>
  <c r="AG30"/>
  <c r="AJ29"/>
  <c r="AH29"/>
  <c r="AA31"/>
  <c r="R33"/>
  <c r="O33"/>
  <c r="AL27"/>
  <c r="AK28"/>
  <c r="AM28" s="1"/>
  <c r="I34"/>
  <c r="U32"/>
  <c r="X32"/>
  <c r="S32"/>
  <c r="AE30"/>
  <c r="AB30"/>
  <c r="AK29" l="1"/>
  <c r="AM29" s="1"/>
  <c r="Y32"/>
  <c r="AA32"/>
  <c r="I35"/>
  <c r="AH30"/>
  <c r="AJ30"/>
  <c r="X33"/>
  <c r="U33"/>
  <c r="S33"/>
  <c r="AL28"/>
  <c r="AB31"/>
  <c r="AD31"/>
  <c r="AG31"/>
  <c r="R34"/>
  <c r="O34"/>
  <c r="AL29" l="1"/>
  <c r="AK30"/>
  <c r="AM30" s="1"/>
  <c r="R35"/>
  <c r="O35"/>
  <c r="AE32"/>
  <c r="AB32"/>
  <c r="AD32"/>
  <c r="AG32"/>
  <c r="AJ31"/>
  <c r="AH31"/>
  <c r="I36"/>
  <c r="S34"/>
  <c r="U34"/>
  <c r="X34"/>
  <c r="Y33"/>
  <c r="AA33"/>
  <c r="AL30" l="1"/>
  <c r="R36"/>
  <c r="O36"/>
  <c r="X35"/>
  <c r="U35"/>
  <c r="S35"/>
  <c r="I37"/>
  <c r="AD33"/>
  <c r="AG33"/>
  <c r="AJ32"/>
  <c r="AH32"/>
  <c r="AE33"/>
  <c r="AB33"/>
  <c r="Y34"/>
  <c r="AA34"/>
  <c r="AK31"/>
  <c r="AM31" s="1"/>
  <c r="AD34" l="1"/>
  <c r="AG34"/>
  <c r="R37"/>
  <c r="O37"/>
  <c r="U36"/>
  <c r="S36"/>
  <c r="X36"/>
  <c r="AK32"/>
  <c r="AM32" s="1"/>
  <c r="I38"/>
  <c r="AL31"/>
  <c r="AJ33"/>
  <c r="AH33"/>
  <c r="Y35"/>
  <c r="AA35"/>
  <c r="AE34"/>
  <c r="AB34"/>
  <c r="AK33" l="1"/>
  <c r="AM33" s="1"/>
  <c r="AL32"/>
  <c r="I39"/>
  <c r="AA36"/>
  <c r="Y36"/>
  <c r="AH34"/>
  <c r="AJ34"/>
  <c r="U37"/>
  <c r="S37"/>
  <c r="X37"/>
  <c r="AB35"/>
  <c r="AE35"/>
  <c r="R38"/>
  <c r="O38"/>
  <c r="AD35"/>
  <c r="AG35"/>
  <c r="AL33" l="1"/>
  <c r="AK34"/>
  <c r="AM34" s="1"/>
  <c r="Y37"/>
  <c r="AA37"/>
  <c r="AD36"/>
  <c r="AG36"/>
  <c r="AB36"/>
  <c r="AE36"/>
  <c r="R39"/>
  <c r="O39"/>
  <c r="S38"/>
  <c r="U38"/>
  <c r="X38"/>
  <c r="AJ35"/>
  <c r="AH35"/>
  <c r="I40"/>
  <c r="AL34" l="1"/>
  <c r="Y38"/>
  <c r="AA38"/>
  <c r="AB37"/>
  <c r="AE37"/>
  <c r="AD37"/>
  <c r="AG37"/>
  <c r="I41"/>
  <c r="AJ36"/>
  <c r="AH36"/>
  <c r="AK35"/>
  <c r="AM35" s="1"/>
  <c r="R40"/>
  <c r="O40"/>
  <c r="X39"/>
  <c r="U39"/>
  <c r="S39"/>
  <c r="AL35" l="1"/>
  <c r="AK36"/>
  <c r="AM36" s="1"/>
  <c r="S40"/>
  <c r="U40"/>
  <c r="X40"/>
  <c r="AB38"/>
  <c r="AE38"/>
  <c r="AD38"/>
  <c r="AG38"/>
  <c r="R41"/>
  <c r="O41"/>
  <c r="AJ37"/>
  <c r="AH37"/>
  <c r="Y39"/>
  <c r="AA39"/>
  <c r="I42"/>
  <c r="AL36" l="1"/>
  <c r="AA40"/>
  <c r="Y40"/>
  <c r="I43"/>
  <c r="AB39"/>
  <c r="AE39"/>
  <c r="AD39"/>
  <c r="AG39"/>
  <c r="AH38"/>
  <c r="AJ38"/>
  <c r="X41"/>
  <c r="U41"/>
  <c r="S41"/>
  <c r="R42"/>
  <c r="O42"/>
  <c r="AK37"/>
  <c r="AM37" s="1"/>
  <c r="AK38" l="1"/>
  <c r="AM38" s="1"/>
  <c r="I44"/>
  <c r="AJ39"/>
  <c r="AH39"/>
  <c r="AD40"/>
  <c r="AG40"/>
  <c r="AE40"/>
  <c r="AB40"/>
  <c r="Y41"/>
  <c r="AA41"/>
  <c r="R43"/>
  <c r="O43"/>
  <c r="AL37"/>
  <c r="S42"/>
  <c r="U42"/>
  <c r="X42"/>
  <c r="AL38" l="1"/>
  <c r="AH40"/>
  <c r="AJ40"/>
  <c r="AK39"/>
  <c r="AM39" s="1"/>
  <c r="R44"/>
  <c r="O44"/>
  <c r="X43"/>
  <c r="U43"/>
  <c r="S43"/>
  <c r="AB41"/>
  <c r="AE41"/>
  <c r="Y42"/>
  <c r="AA42"/>
  <c r="AD41"/>
  <c r="AG41"/>
  <c r="I45"/>
  <c r="AJ41" l="1"/>
  <c r="AH41"/>
  <c r="I46"/>
  <c r="AL39"/>
  <c r="R45"/>
  <c r="O45"/>
  <c r="AE42"/>
  <c r="AB42"/>
  <c r="Y43"/>
  <c r="AA43"/>
  <c r="AK40"/>
  <c r="AM40" s="1"/>
  <c r="AD42"/>
  <c r="AG42"/>
  <c r="S44"/>
  <c r="U44"/>
  <c r="X44"/>
  <c r="R46" l="1"/>
  <c r="O46"/>
  <c r="AH42"/>
  <c r="AJ42"/>
  <c r="AB43"/>
  <c r="AE43"/>
  <c r="AD43"/>
  <c r="AG43"/>
  <c r="AK41"/>
  <c r="AM41" s="1"/>
  <c r="I47"/>
  <c r="AL40"/>
  <c r="Y44"/>
  <c r="AA44"/>
  <c r="U45"/>
  <c r="S45"/>
  <c r="X45"/>
  <c r="AK42" l="1"/>
  <c r="AM42" s="1"/>
  <c r="R47"/>
  <c r="O47"/>
  <c r="AJ43"/>
  <c r="AH43"/>
  <c r="U46"/>
  <c r="X46"/>
  <c r="S46"/>
  <c r="AD44"/>
  <c r="AG44"/>
  <c r="I48"/>
  <c r="AL41"/>
  <c r="AE44"/>
  <c r="AB44"/>
  <c r="AA45"/>
  <c r="Y45"/>
  <c r="AL42" l="1"/>
  <c r="AD45"/>
  <c r="AG45"/>
  <c r="AB45"/>
  <c r="AE45"/>
  <c r="X47"/>
  <c r="U47"/>
  <c r="S47"/>
  <c r="R48"/>
  <c r="O48"/>
  <c r="AH44"/>
  <c r="AJ44"/>
  <c r="AA46"/>
  <c r="Y46"/>
  <c r="AK43"/>
  <c r="AM43" s="1"/>
  <c r="I49"/>
  <c r="AA47" l="1"/>
  <c r="Y47"/>
  <c r="AJ45"/>
  <c r="AH45"/>
  <c r="AD46"/>
  <c r="AG46"/>
  <c r="R49"/>
  <c r="O49"/>
  <c r="AB46"/>
  <c r="AE46"/>
  <c r="S48"/>
  <c r="U48"/>
  <c r="X48"/>
  <c r="AL43"/>
  <c r="I50"/>
  <c r="AK44"/>
  <c r="AM44" s="1"/>
  <c r="AK45" l="1"/>
  <c r="AM45" s="1"/>
  <c r="AD47"/>
  <c r="AG47"/>
  <c r="R50"/>
  <c r="O50"/>
  <c r="Y48"/>
  <c r="AA48"/>
  <c r="U49"/>
  <c r="S49"/>
  <c r="X49"/>
  <c r="AB47"/>
  <c r="AE47"/>
  <c r="AH46"/>
  <c r="AJ46"/>
  <c r="AL44"/>
  <c r="I51"/>
  <c r="AK46" l="1"/>
  <c r="AM46" s="1"/>
  <c r="AL45"/>
  <c r="AJ47"/>
  <c r="AH47"/>
  <c r="S50"/>
  <c r="U50"/>
  <c r="X50"/>
  <c r="AB48"/>
  <c r="AE48"/>
  <c r="I52"/>
  <c r="AD48"/>
  <c r="AG48"/>
  <c r="R51"/>
  <c r="O51"/>
  <c r="Y49"/>
  <c r="AA49"/>
  <c r="AL46" l="1"/>
  <c r="I53"/>
  <c r="AH48"/>
  <c r="AJ48"/>
  <c r="R52"/>
  <c r="O52"/>
  <c r="AA50"/>
  <c r="Y50"/>
  <c r="AK47"/>
  <c r="AM47" s="1"/>
  <c r="AB49"/>
  <c r="AE49"/>
  <c r="S51"/>
  <c r="X51"/>
  <c r="U51"/>
  <c r="AD49"/>
  <c r="AG49"/>
  <c r="AK48" l="1"/>
  <c r="AM48" s="1"/>
  <c r="R53"/>
  <c r="O53"/>
  <c r="Y51"/>
  <c r="AA51"/>
  <c r="AJ49"/>
  <c r="AH49"/>
  <c r="S52"/>
  <c r="U52"/>
  <c r="X52"/>
  <c r="AD50"/>
  <c r="AG50"/>
  <c r="I54"/>
  <c r="AE50"/>
  <c r="AB50"/>
  <c r="AL47"/>
  <c r="AL48" l="1"/>
  <c r="I55"/>
  <c r="X53"/>
  <c r="U53"/>
  <c r="S53"/>
  <c r="AB51"/>
  <c r="AE51"/>
  <c r="AD51"/>
  <c r="AG51"/>
  <c r="AH50"/>
  <c r="AJ50"/>
  <c r="R54"/>
  <c r="O54"/>
  <c r="AK49"/>
  <c r="AM49" s="1"/>
  <c r="Y52"/>
  <c r="AA52"/>
  <c r="AK50" l="1"/>
  <c r="AM50" s="1"/>
  <c r="AB52"/>
  <c r="AE52"/>
  <c r="AD52"/>
  <c r="AG52"/>
  <c r="Y53"/>
  <c r="AA53"/>
  <c r="AG53" s="1"/>
  <c r="R55"/>
  <c r="O55"/>
  <c r="S54"/>
  <c r="U54"/>
  <c r="X54"/>
  <c r="AJ51"/>
  <c r="AH51"/>
  <c r="I56"/>
  <c r="AL49"/>
  <c r="AL50" l="1"/>
  <c r="R56"/>
  <c r="O56"/>
  <c r="X55"/>
  <c r="U55"/>
  <c r="S55"/>
  <c r="Y54"/>
  <c r="AA54"/>
  <c r="AH52"/>
  <c r="AJ52"/>
  <c r="AD53"/>
  <c r="AB53"/>
  <c r="AE53"/>
  <c r="AK51"/>
  <c r="AM51" s="1"/>
  <c r="I57"/>
  <c r="AL51" l="1"/>
  <c r="AK52"/>
  <c r="AM52" s="1"/>
  <c r="I58"/>
  <c r="AD54"/>
  <c r="AG54"/>
  <c r="S56"/>
  <c r="U56"/>
  <c r="X56"/>
  <c r="R57"/>
  <c r="O57"/>
  <c r="AH53"/>
  <c r="AJ53"/>
  <c r="Y55"/>
  <c r="AA55"/>
  <c r="AE54"/>
  <c r="AB54"/>
  <c r="AL52" l="1"/>
  <c r="Y56"/>
  <c r="AA56"/>
  <c r="R58"/>
  <c r="O58"/>
  <c r="AD55"/>
  <c r="AG55"/>
  <c r="AB55"/>
  <c r="AE55"/>
  <c r="I59"/>
  <c r="AH54"/>
  <c r="AJ54"/>
  <c r="X57"/>
  <c r="S57"/>
  <c r="U57"/>
  <c r="AK53"/>
  <c r="AM53" s="1"/>
  <c r="AK54" l="1"/>
  <c r="AM54" s="1"/>
  <c r="AE56"/>
  <c r="AB56"/>
  <c r="I60"/>
  <c r="AD56"/>
  <c r="AG56"/>
  <c r="U58"/>
  <c r="X58"/>
  <c r="S58"/>
  <c r="Y57"/>
  <c r="AA57"/>
  <c r="AJ55"/>
  <c r="AH55"/>
  <c r="AL53"/>
  <c r="R59"/>
  <c r="O59"/>
  <c r="AL54" l="1"/>
  <c r="AK55"/>
  <c r="AM55" s="1"/>
  <c r="S59"/>
  <c r="X59"/>
  <c r="U59"/>
  <c r="AB57"/>
  <c r="AE57"/>
  <c r="AH56"/>
  <c r="AJ56"/>
  <c r="AD57"/>
  <c r="AG57"/>
  <c r="R60"/>
  <c r="O60"/>
  <c r="Y58"/>
  <c r="AA58"/>
  <c r="I61"/>
  <c r="AK56" l="1"/>
  <c r="AM56" s="1"/>
  <c r="AL55"/>
  <c r="AJ57"/>
  <c r="AH57"/>
  <c r="R61"/>
  <c r="O61"/>
  <c r="U60"/>
  <c r="X60"/>
  <c r="S60"/>
  <c r="Y59"/>
  <c r="AA59"/>
  <c r="AD58"/>
  <c r="AG58"/>
  <c r="I62"/>
  <c r="AE58"/>
  <c r="AB58"/>
  <c r="AL56" l="1"/>
  <c r="S61"/>
  <c r="U61"/>
  <c r="X61"/>
  <c r="R62"/>
  <c r="O62"/>
  <c r="Y60"/>
  <c r="AA60"/>
  <c r="AB59"/>
  <c r="AE59"/>
  <c r="AD59"/>
  <c r="AG59"/>
  <c r="AK57"/>
  <c r="AM57" s="1"/>
  <c r="I63"/>
  <c r="AH58"/>
  <c r="AJ58"/>
  <c r="AK58" l="1"/>
  <c r="AM58" s="1"/>
  <c r="AL57"/>
  <c r="Y61"/>
  <c r="AA61"/>
  <c r="I64"/>
  <c r="S62"/>
  <c r="U62"/>
  <c r="X62"/>
  <c r="R63"/>
  <c r="O63"/>
  <c r="AJ59"/>
  <c r="AH59"/>
  <c r="AB60"/>
  <c r="AE60"/>
  <c r="AD60"/>
  <c r="AG60"/>
  <c r="AL58" l="1"/>
  <c r="AB61"/>
  <c r="AE61"/>
  <c r="X63"/>
  <c r="U63"/>
  <c r="S63"/>
  <c r="AD61"/>
  <c r="AG61"/>
  <c r="AK59"/>
  <c r="AM59" s="1"/>
  <c r="AH60"/>
  <c r="AJ60"/>
  <c r="R64"/>
  <c r="O64"/>
  <c r="Y62"/>
  <c r="AA62"/>
  <c r="I65"/>
  <c r="AK60" l="1"/>
  <c r="AM60" s="1"/>
  <c r="AJ61"/>
  <c r="AH61"/>
  <c r="I66"/>
  <c r="U64"/>
  <c r="S64"/>
  <c r="X64"/>
  <c r="AB62"/>
  <c r="AE62"/>
  <c r="AD62"/>
  <c r="AG62"/>
  <c r="R65"/>
  <c r="O65"/>
  <c r="AA63"/>
  <c r="Y63"/>
  <c r="AE63" s="1"/>
  <c r="AL59"/>
  <c r="AL60" l="1"/>
  <c r="I67"/>
  <c r="AK61"/>
  <c r="AM61" s="1"/>
  <c r="Y64"/>
  <c r="AA64"/>
  <c r="X65"/>
  <c r="S65"/>
  <c r="U65"/>
  <c r="AH62"/>
  <c r="AJ62"/>
  <c r="R66"/>
  <c r="O66"/>
  <c r="AB63"/>
  <c r="AD63"/>
  <c r="AG63"/>
  <c r="AK62" l="1"/>
  <c r="AM62" s="1"/>
  <c r="AA65"/>
  <c r="Y65"/>
  <c r="R67"/>
  <c r="O67"/>
  <c r="AE64"/>
  <c r="AB64"/>
  <c r="AD64"/>
  <c r="AG64"/>
  <c r="U66"/>
  <c r="S66"/>
  <c r="X66"/>
  <c r="I68"/>
  <c r="AJ63"/>
  <c r="AH63"/>
  <c r="AL61"/>
  <c r="AL62" l="1"/>
  <c r="AK63"/>
  <c r="AM63" s="1"/>
  <c r="AD65"/>
  <c r="AG65"/>
  <c r="AB65"/>
  <c r="AE65"/>
  <c r="R68"/>
  <c r="O68"/>
  <c r="I69"/>
  <c r="S67"/>
  <c r="X67"/>
  <c r="U67"/>
  <c r="Y66"/>
  <c r="AA66"/>
  <c r="AH64"/>
  <c r="AJ64"/>
  <c r="AL63" l="1"/>
  <c r="R69"/>
  <c r="O69"/>
  <c r="AJ65"/>
  <c r="AH65"/>
  <c r="I70"/>
  <c r="AE66"/>
  <c r="AB66"/>
  <c r="AA67"/>
  <c r="Y67"/>
  <c r="AD66"/>
  <c r="AG66"/>
  <c r="U68"/>
  <c r="X68"/>
  <c r="S68"/>
  <c r="AK64"/>
  <c r="AM64" s="1"/>
  <c r="AK65" l="1"/>
  <c r="AM65" s="1"/>
  <c r="AL64"/>
  <c r="AH66"/>
  <c r="AJ66"/>
  <c r="R70"/>
  <c r="O70"/>
  <c r="AD67"/>
  <c r="AG67"/>
  <c r="X69"/>
  <c r="U69"/>
  <c r="S69"/>
  <c r="AB67"/>
  <c r="AE67"/>
  <c r="Y68"/>
  <c r="AA68"/>
  <c r="I71"/>
  <c r="AL65" l="1"/>
  <c r="AK66"/>
  <c r="AM66" s="1"/>
  <c r="AJ67"/>
  <c r="AH67"/>
  <c r="AD68"/>
  <c r="AG68"/>
  <c r="R71"/>
  <c r="O71"/>
  <c r="S70"/>
  <c r="U70"/>
  <c r="X70"/>
  <c r="Y69"/>
  <c r="AA69"/>
  <c r="AE68"/>
  <c r="AB68"/>
  <c r="I72"/>
  <c r="AL66" l="1"/>
  <c r="Y70"/>
  <c r="AA70"/>
  <c r="R72"/>
  <c r="O72"/>
  <c r="AB69"/>
  <c r="AE69"/>
  <c r="X71"/>
  <c r="U71"/>
  <c r="S71"/>
  <c r="AK67"/>
  <c r="AM67" s="1"/>
  <c r="I73"/>
  <c r="AD69"/>
  <c r="AG69"/>
  <c r="AH68"/>
  <c r="AJ68"/>
  <c r="AK68" l="1"/>
  <c r="AM68" s="1"/>
  <c r="AL67"/>
  <c r="AD70"/>
  <c r="AG70"/>
  <c r="AH69"/>
  <c r="AJ69"/>
  <c r="R73"/>
  <c r="O73"/>
  <c r="Y71"/>
  <c r="AA71"/>
  <c r="S72"/>
  <c r="U72"/>
  <c r="X72"/>
  <c r="I74"/>
  <c r="AB70"/>
  <c r="AE70"/>
  <c r="AL68" l="1"/>
  <c r="AK69"/>
  <c r="AM69" s="1"/>
  <c r="U73"/>
  <c r="S73"/>
  <c r="X73"/>
  <c r="AA72"/>
  <c r="Y72"/>
  <c r="I75"/>
  <c r="AB71"/>
  <c r="AE71"/>
  <c r="AH70"/>
  <c r="AJ70"/>
  <c r="R74"/>
  <c r="O74"/>
  <c r="AD71"/>
  <c r="AG71"/>
  <c r="AL69" l="1"/>
  <c r="AK70"/>
  <c r="AM70" s="1"/>
  <c r="AE72"/>
  <c r="AB72"/>
  <c r="I76"/>
  <c r="AA73"/>
  <c r="Y73"/>
  <c r="AJ71"/>
  <c r="AH71"/>
  <c r="U74"/>
  <c r="X74"/>
  <c r="S74"/>
  <c r="R75"/>
  <c r="O75"/>
  <c r="AD72"/>
  <c r="AG72"/>
  <c r="AL70" l="1"/>
  <c r="R76"/>
  <c r="O76"/>
  <c r="AD73"/>
  <c r="AG73"/>
  <c r="AB73"/>
  <c r="AE73"/>
  <c r="AH72"/>
  <c r="AJ72"/>
  <c r="Y74"/>
  <c r="AA74"/>
  <c r="I77"/>
  <c r="S75"/>
  <c r="X75"/>
  <c r="U75"/>
  <c r="AK71"/>
  <c r="AM71" s="1"/>
  <c r="AK72" l="1"/>
  <c r="AM72" s="1"/>
  <c r="R77"/>
  <c r="O77"/>
  <c r="AE74"/>
  <c r="AB74"/>
  <c r="AD74"/>
  <c r="AG74"/>
  <c r="AJ73"/>
  <c r="AH73"/>
  <c r="I78"/>
  <c r="AL71"/>
  <c r="S76"/>
  <c r="U76"/>
  <c r="X76"/>
  <c r="AA75"/>
  <c r="AG75" s="1"/>
  <c r="Y75"/>
  <c r="AL72" l="1"/>
  <c r="AK73"/>
  <c r="AM73" s="1"/>
  <c r="R78"/>
  <c r="O78"/>
  <c r="S77"/>
  <c r="X77"/>
  <c r="U77"/>
  <c r="I79"/>
  <c r="AD75"/>
  <c r="AB75"/>
  <c r="AE75"/>
  <c r="Y76"/>
  <c r="AA76"/>
  <c r="AH74"/>
  <c r="AJ74"/>
  <c r="AL73" l="1"/>
  <c r="AK74"/>
  <c r="AM74" s="1"/>
  <c r="AJ75"/>
  <c r="AH75"/>
  <c r="R79"/>
  <c r="O79"/>
  <c r="AE76"/>
  <c r="AB76"/>
  <c r="S78"/>
  <c r="U78"/>
  <c r="X78"/>
  <c r="AD76"/>
  <c r="AG76"/>
  <c r="Y77"/>
  <c r="AA77"/>
  <c r="I80"/>
  <c r="AL74" l="1"/>
  <c r="AK75"/>
  <c r="AM75" s="1"/>
  <c r="Y78"/>
  <c r="AA78"/>
  <c r="R80"/>
  <c r="O80"/>
  <c r="AH76"/>
  <c r="AJ76"/>
  <c r="I81"/>
  <c r="AB77"/>
  <c r="AE77"/>
  <c r="AD77"/>
  <c r="AG77"/>
  <c r="X79"/>
  <c r="U79"/>
  <c r="S79"/>
  <c r="AK76" l="1"/>
  <c r="AM76" s="1"/>
  <c r="AL75"/>
  <c r="Y79"/>
  <c r="AE79" s="1"/>
  <c r="AA79"/>
  <c r="S80"/>
  <c r="U80"/>
  <c r="X80"/>
  <c r="AE78"/>
  <c r="AB78"/>
  <c r="AJ77"/>
  <c r="AH77"/>
  <c r="I82"/>
  <c r="AD78"/>
  <c r="AG78"/>
  <c r="R81"/>
  <c r="O81"/>
  <c r="AL76" l="1"/>
  <c r="I83"/>
  <c r="AH78"/>
  <c r="AJ78"/>
  <c r="AB79"/>
  <c r="AD79"/>
  <c r="AG79"/>
  <c r="AK77"/>
  <c r="AM77" s="1"/>
  <c r="X81"/>
  <c r="U81"/>
  <c r="S81"/>
  <c r="R82"/>
  <c r="O82"/>
  <c r="Y80"/>
  <c r="AA80"/>
  <c r="AJ79" l="1"/>
  <c r="R83"/>
  <c r="O83"/>
  <c r="AB80"/>
  <c r="AE80"/>
  <c r="Y81"/>
  <c r="AA81"/>
  <c r="AD80"/>
  <c r="AG80"/>
  <c r="AL77"/>
  <c r="I84"/>
  <c r="AH79"/>
  <c r="X82"/>
  <c r="U82"/>
  <c r="S82"/>
  <c r="AK78"/>
  <c r="AM78" s="1"/>
  <c r="AK79" l="1"/>
  <c r="AM79" s="1"/>
  <c r="R84"/>
  <c r="O84"/>
  <c r="AL78"/>
  <c r="AH80"/>
  <c r="AJ80"/>
  <c r="AB81"/>
  <c r="AE81"/>
  <c r="AG81"/>
  <c r="AD81"/>
  <c r="I85"/>
  <c r="U83"/>
  <c r="X83"/>
  <c r="S83"/>
  <c r="Y82"/>
  <c r="AA82"/>
  <c r="AL79" l="1"/>
  <c r="AH81"/>
  <c r="AJ81"/>
  <c r="AE82"/>
  <c r="AB82"/>
  <c r="U84"/>
  <c r="S84"/>
  <c r="X84"/>
  <c r="R85"/>
  <c r="O85"/>
  <c r="AD82"/>
  <c r="AG82"/>
  <c r="I86"/>
  <c r="AA83"/>
  <c r="Y83"/>
  <c r="AK80"/>
  <c r="AM80" s="1"/>
  <c r="AK81" l="1"/>
  <c r="AM81" s="1"/>
  <c r="X85"/>
  <c r="U85"/>
  <c r="S85"/>
  <c r="AL80"/>
  <c r="AD83"/>
  <c r="AG83"/>
  <c r="R86"/>
  <c r="O86"/>
  <c r="AB83"/>
  <c r="AE83"/>
  <c r="Y84"/>
  <c r="AA84"/>
  <c r="AJ82"/>
  <c r="AH82"/>
  <c r="I87"/>
  <c r="AL81" l="1"/>
  <c r="AK82"/>
  <c r="AM82" s="1"/>
  <c r="AE84"/>
  <c r="AB84"/>
  <c r="Y85"/>
  <c r="AA85"/>
  <c r="R87"/>
  <c r="O87"/>
  <c r="AD84"/>
  <c r="AG84"/>
  <c r="U86"/>
  <c r="S86"/>
  <c r="X86"/>
  <c r="I88"/>
  <c r="AJ83"/>
  <c r="AH83"/>
  <c r="AL82" l="1"/>
  <c r="AK83"/>
  <c r="AM83" s="1"/>
  <c r="R88"/>
  <c r="O88"/>
  <c r="AH84"/>
  <c r="AJ84"/>
  <c r="I89"/>
  <c r="AB85"/>
  <c r="AE85"/>
  <c r="AD85"/>
  <c r="AG85"/>
  <c r="S87"/>
  <c r="X87"/>
  <c r="U87"/>
  <c r="AA86"/>
  <c r="Y86"/>
  <c r="AL83" l="1"/>
  <c r="AK84"/>
  <c r="AM84" s="1"/>
  <c r="AD86"/>
  <c r="AG86"/>
  <c r="U88"/>
  <c r="S88"/>
  <c r="X88"/>
  <c r="I90"/>
  <c r="AJ85"/>
  <c r="AH85"/>
  <c r="AE86"/>
  <c r="AB86"/>
  <c r="R89"/>
  <c r="O89"/>
  <c r="AA87"/>
  <c r="Y87"/>
  <c r="AL84" l="1"/>
  <c r="AB87"/>
  <c r="AE87"/>
  <c r="AH86"/>
  <c r="AJ86"/>
  <c r="R90"/>
  <c r="O90"/>
  <c r="U89"/>
  <c r="S89"/>
  <c r="X89"/>
  <c r="AA88"/>
  <c r="Y88"/>
  <c r="AD87"/>
  <c r="AG87"/>
  <c r="I91"/>
  <c r="AK85"/>
  <c r="AM85" s="1"/>
  <c r="AK86" l="1"/>
  <c r="AM86" s="1"/>
  <c r="U90"/>
  <c r="X90"/>
  <c r="S90"/>
  <c r="AH87"/>
  <c r="AJ87"/>
  <c r="AA89"/>
  <c r="AG89" s="1"/>
  <c r="Y89"/>
  <c r="R91"/>
  <c r="O91"/>
  <c r="AD88"/>
  <c r="AG88"/>
  <c r="AE88"/>
  <c r="AB88"/>
  <c r="I92"/>
  <c r="AL85"/>
  <c r="AL86" l="1"/>
  <c r="AK87"/>
  <c r="AM87" s="1"/>
  <c r="S91"/>
  <c r="X91"/>
  <c r="U91"/>
  <c r="R92"/>
  <c r="O92"/>
  <c r="AA90"/>
  <c r="Y90"/>
  <c r="AH88"/>
  <c r="AJ88"/>
  <c r="I93"/>
  <c r="AD89"/>
  <c r="AB89"/>
  <c r="AE89"/>
  <c r="AL87" l="1"/>
  <c r="AK88"/>
  <c r="AM88" s="1"/>
  <c r="S92"/>
  <c r="U92"/>
  <c r="X92"/>
  <c r="R93"/>
  <c r="O93"/>
  <c r="Y91"/>
  <c r="AA91"/>
  <c r="AD90"/>
  <c r="AG90"/>
  <c r="I94"/>
  <c r="AH89"/>
  <c r="AJ89"/>
  <c r="AE90"/>
  <c r="AB90"/>
  <c r="AK89" l="1"/>
  <c r="AM89" s="1"/>
  <c r="AL88"/>
  <c r="AB91"/>
  <c r="AE91"/>
  <c r="AH90"/>
  <c r="AJ90"/>
  <c r="AD91"/>
  <c r="AG91"/>
  <c r="R94"/>
  <c r="O94"/>
  <c r="X93"/>
  <c r="U93"/>
  <c r="S93"/>
  <c r="I95"/>
  <c r="Y92"/>
  <c r="AA92"/>
  <c r="AL89" l="1"/>
  <c r="AK90"/>
  <c r="AM90" s="1"/>
  <c r="AD92"/>
  <c r="AG92"/>
  <c r="AA93"/>
  <c r="Y93"/>
  <c r="R95"/>
  <c r="O95"/>
  <c r="AJ91"/>
  <c r="AH91"/>
  <c r="I96"/>
  <c r="AE92"/>
  <c r="AB92"/>
  <c r="U94"/>
  <c r="S94"/>
  <c r="X94"/>
  <c r="AL90" l="1"/>
  <c r="AK91"/>
  <c r="AM91" s="1"/>
  <c r="R96"/>
  <c r="O96"/>
  <c r="AH92"/>
  <c r="AJ92"/>
  <c r="AD93"/>
  <c r="AG93"/>
  <c r="AE93"/>
  <c r="AB93"/>
  <c r="AA94"/>
  <c r="Y94"/>
  <c r="I97"/>
  <c r="S95"/>
  <c r="X95"/>
  <c r="U95"/>
  <c r="AL91" l="1"/>
  <c r="Y95"/>
  <c r="AA95"/>
  <c r="AH93"/>
  <c r="AJ93"/>
  <c r="U96"/>
  <c r="S96"/>
  <c r="X96"/>
  <c r="AK92"/>
  <c r="AM92" s="1"/>
  <c r="R97"/>
  <c r="O97"/>
  <c r="AD94"/>
  <c r="AG94"/>
  <c r="AE94"/>
  <c r="AB94"/>
  <c r="I98"/>
  <c r="AK93" l="1"/>
  <c r="AM93" s="1"/>
  <c r="AB95"/>
  <c r="AE95"/>
  <c r="AJ94"/>
  <c r="AH94"/>
  <c r="AD95"/>
  <c r="AG95"/>
  <c r="U97"/>
  <c r="S97"/>
  <c r="X97"/>
  <c r="I99"/>
  <c r="Y96"/>
  <c r="AA96"/>
  <c r="AL92"/>
  <c r="R98"/>
  <c r="O98"/>
  <c r="AL93" l="1"/>
  <c r="AD96"/>
  <c r="AG96"/>
  <c r="AE96"/>
  <c r="AB96"/>
  <c r="R99"/>
  <c r="O99"/>
  <c r="AH95"/>
  <c r="AJ95"/>
  <c r="U98"/>
  <c r="S98"/>
  <c r="X98"/>
  <c r="AA97"/>
  <c r="Y97"/>
  <c r="I100"/>
  <c r="AK94"/>
  <c r="AM94" s="1"/>
  <c r="AK95" l="1"/>
  <c r="AM95" s="1"/>
  <c r="AL94"/>
  <c r="R100"/>
  <c r="O100"/>
  <c r="AH96"/>
  <c r="AJ96"/>
  <c r="AB97"/>
  <c r="AE97"/>
  <c r="Y98"/>
  <c r="AA98"/>
  <c r="X99"/>
  <c r="S99"/>
  <c r="U99"/>
  <c r="I101"/>
  <c r="AD97"/>
  <c r="AG97"/>
  <c r="AL95" l="1"/>
  <c r="AK96"/>
  <c r="AM96" s="1"/>
  <c r="AH97"/>
  <c r="AJ97"/>
  <c r="R101"/>
  <c r="O101"/>
  <c r="AA99"/>
  <c r="Y99"/>
  <c r="AE98"/>
  <c r="AB98"/>
  <c r="I102"/>
  <c r="AD98"/>
  <c r="AG98"/>
  <c r="U100"/>
  <c r="S100"/>
  <c r="X100"/>
  <c r="AK97" l="1"/>
  <c r="AM97" s="1"/>
  <c r="AL96"/>
  <c r="AJ98"/>
  <c r="AH98"/>
  <c r="Y100"/>
  <c r="AA100"/>
  <c r="R102"/>
  <c r="O102"/>
  <c r="AD99"/>
  <c r="AG99"/>
  <c r="AB99"/>
  <c r="AE99"/>
  <c r="I103"/>
  <c r="X101"/>
  <c r="U101"/>
  <c r="S101"/>
  <c r="AL97" l="1"/>
  <c r="AK98"/>
  <c r="AM98" s="1"/>
  <c r="AJ99"/>
  <c r="AH99"/>
  <c r="Y101"/>
  <c r="AA101"/>
  <c r="R103"/>
  <c r="O103"/>
  <c r="S102"/>
  <c r="U102"/>
  <c r="X102"/>
  <c r="AE100"/>
  <c r="AB100"/>
  <c r="AD100"/>
  <c r="AG100"/>
  <c r="I104"/>
  <c r="AL98" l="1"/>
  <c r="S103"/>
  <c r="X103"/>
  <c r="U103"/>
  <c r="AA102"/>
  <c r="Y102"/>
  <c r="AE102" s="1"/>
  <c r="AK99"/>
  <c r="AM99" s="1"/>
  <c r="R104"/>
  <c r="O104"/>
  <c r="AH100"/>
  <c r="AJ100"/>
  <c r="I105"/>
  <c r="AE101"/>
  <c r="AB101"/>
  <c r="AD101"/>
  <c r="AG101"/>
  <c r="AB102" l="1"/>
  <c r="AD102"/>
  <c r="AG102"/>
  <c r="Y103"/>
  <c r="AA103"/>
  <c r="I106"/>
  <c r="S104"/>
  <c r="U104"/>
  <c r="X104"/>
  <c r="AH101"/>
  <c r="AJ101"/>
  <c r="R105"/>
  <c r="O105"/>
  <c r="AK100"/>
  <c r="AM100" s="1"/>
  <c r="AL99"/>
  <c r="U105" l="1"/>
  <c r="S105"/>
  <c r="X105"/>
  <c r="I107"/>
  <c r="AJ102"/>
  <c r="AH102"/>
  <c r="AK101"/>
  <c r="AM101" s="1"/>
  <c r="AB103"/>
  <c r="AE103"/>
  <c r="AD103"/>
  <c r="AG103"/>
  <c r="AL100"/>
  <c r="Y104"/>
  <c r="AA104"/>
  <c r="R106"/>
  <c r="O106"/>
  <c r="AL101" l="1"/>
  <c r="R107"/>
  <c r="O107"/>
  <c r="AA105"/>
  <c r="Y105"/>
  <c r="AD104"/>
  <c r="AG104"/>
  <c r="AK102"/>
  <c r="AM102" s="1"/>
  <c r="I108"/>
  <c r="AE104"/>
  <c r="AB104"/>
  <c r="S106"/>
  <c r="U106"/>
  <c r="X106"/>
  <c r="AH103"/>
  <c r="AJ103"/>
  <c r="Y106" l="1"/>
  <c r="AA106"/>
  <c r="U107"/>
  <c r="X107"/>
  <c r="S107"/>
  <c r="AH104"/>
  <c r="AJ104"/>
  <c r="AD105"/>
  <c r="AG105"/>
  <c r="AK103"/>
  <c r="AM103" s="1"/>
  <c r="R108"/>
  <c r="O108"/>
  <c r="AE105"/>
  <c r="AB105"/>
  <c r="AL102"/>
  <c r="I109"/>
  <c r="AK104" l="1"/>
  <c r="AM104" s="1"/>
  <c r="AA107"/>
  <c r="Y107"/>
  <c r="X108"/>
  <c r="U108"/>
  <c r="S108"/>
  <c r="AE106"/>
  <c r="AB106"/>
  <c r="AH105"/>
  <c r="AJ105"/>
  <c r="AD106"/>
  <c r="AG106"/>
  <c r="R109"/>
  <c r="O109"/>
  <c r="AL103"/>
  <c r="I110"/>
  <c r="AK105" l="1"/>
  <c r="AM105" s="1"/>
  <c r="AL104"/>
  <c r="AH106"/>
  <c r="AK106" s="1"/>
  <c r="AM106" s="1"/>
  <c r="AJ106"/>
  <c r="AA108"/>
  <c r="Y108"/>
  <c r="AD107"/>
  <c r="AG107"/>
  <c r="AB107"/>
  <c r="AE107"/>
  <c r="X109"/>
  <c r="U109"/>
  <c r="S109"/>
  <c r="R110"/>
  <c r="O110"/>
  <c r="I111"/>
  <c r="AL105" l="1"/>
  <c r="AH107"/>
  <c r="AJ107"/>
  <c r="AL106"/>
  <c r="R111"/>
  <c r="O111"/>
  <c r="AD108"/>
  <c r="AG108"/>
  <c r="AE108"/>
  <c r="AB108"/>
  <c r="I112"/>
  <c r="Y109"/>
  <c r="X110"/>
  <c r="U110"/>
  <c r="S110"/>
  <c r="AA109"/>
  <c r="AK107" l="1"/>
  <c r="AM107" s="1"/>
  <c r="X111"/>
  <c r="U111"/>
  <c r="S111"/>
  <c r="AE109"/>
  <c r="AB109"/>
  <c r="AJ108"/>
  <c r="AH108"/>
  <c r="Y110"/>
  <c r="AA110"/>
  <c r="R112"/>
  <c r="O112"/>
  <c r="AD109"/>
  <c r="AG109"/>
  <c r="I113"/>
  <c r="AL107" l="1"/>
  <c r="AG110"/>
  <c r="AD110"/>
  <c r="Y111"/>
  <c r="AA111"/>
  <c r="AK108"/>
  <c r="AM108" s="1"/>
  <c r="I114"/>
  <c r="AH109"/>
  <c r="AJ109"/>
  <c r="R113"/>
  <c r="O113"/>
  <c r="U112"/>
  <c r="S112"/>
  <c r="X112"/>
  <c r="AE110"/>
  <c r="AB110"/>
  <c r="AK109" l="1"/>
  <c r="AM109" s="1"/>
  <c r="AL108"/>
  <c r="AE111"/>
  <c r="AB111"/>
  <c r="AH110"/>
  <c r="AJ110"/>
  <c r="I115"/>
  <c r="AD111"/>
  <c r="AG111"/>
  <c r="U113"/>
  <c r="X113"/>
  <c r="S113"/>
  <c r="AA112"/>
  <c r="Y112"/>
  <c r="R114"/>
  <c r="O114"/>
  <c r="AL109" l="1"/>
  <c r="AK110"/>
  <c r="AM110" s="1"/>
  <c r="R115"/>
  <c r="O115"/>
  <c r="Y113"/>
  <c r="AA113"/>
  <c r="I116"/>
  <c r="AD112"/>
  <c r="AG112"/>
  <c r="AJ111"/>
  <c r="AH111"/>
  <c r="U114"/>
  <c r="S114"/>
  <c r="X114"/>
  <c r="AB112"/>
  <c r="AE112"/>
  <c r="AL110" l="1"/>
  <c r="Y114"/>
  <c r="AA114"/>
  <c r="I117"/>
  <c r="U115"/>
  <c r="X115"/>
  <c r="S115"/>
  <c r="AH112"/>
  <c r="AJ112"/>
  <c r="AB113"/>
  <c r="AE113"/>
  <c r="AD113"/>
  <c r="AG113"/>
  <c r="AK111"/>
  <c r="AM111" s="1"/>
  <c r="R116"/>
  <c r="O116"/>
  <c r="AK112" l="1"/>
  <c r="AM112" s="1"/>
  <c r="AH113"/>
  <c r="AJ113"/>
  <c r="AE114"/>
  <c r="AB114"/>
  <c r="AD114"/>
  <c r="AG114"/>
  <c r="Y115"/>
  <c r="AA115"/>
  <c r="S116"/>
  <c r="U116"/>
  <c r="X116"/>
  <c r="R117"/>
  <c r="O117"/>
  <c r="AL111"/>
  <c r="I118"/>
  <c r="AL112" l="1"/>
  <c r="AK113"/>
  <c r="AM113" s="1"/>
  <c r="I119"/>
  <c r="AB115"/>
  <c r="AE115"/>
  <c r="X117"/>
  <c r="S117"/>
  <c r="U117"/>
  <c r="AG115"/>
  <c r="AD115"/>
  <c r="AH114"/>
  <c r="AJ114"/>
  <c r="R118"/>
  <c r="O118"/>
  <c r="AA116"/>
  <c r="Y116"/>
  <c r="AL113" l="1"/>
  <c r="AK114"/>
  <c r="AM114" s="1"/>
  <c r="AA117"/>
  <c r="Y117"/>
  <c r="I120"/>
  <c r="AH115"/>
  <c r="AJ115"/>
  <c r="S118"/>
  <c r="U118"/>
  <c r="X118"/>
  <c r="AD116"/>
  <c r="AG116"/>
  <c r="R119"/>
  <c r="O119"/>
  <c r="AE116"/>
  <c r="AB116"/>
  <c r="AK115" l="1"/>
  <c r="AM115" s="1"/>
  <c r="AL114"/>
  <c r="I121"/>
  <c r="AD117"/>
  <c r="AG117"/>
  <c r="AB117"/>
  <c r="AE117"/>
  <c r="S119"/>
  <c r="X119"/>
  <c r="U119"/>
  <c r="AH116"/>
  <c r="AJ116"/>
  <c r="R120"/>
  <c r="O120"/>
  <c r="Y118"/>
  <c r="AA118"/>
  <c r="AL115" l="1"/>
  <c r="AK116"/>
  <c r="AM116" s="1"/>
  <c r="AH117"/>
  <c r="AJ117"/>
  <c r="R121"/>
  <c r="O121"/>
  <c r="X120"/>
  <c r="S120"/>
  <c r="U120"/>
  <c r="AE118"/>
  <c r="AB118"/>
  <c r="Y119"/>
  <c r="AA119"/>
  <c r="I122"/>
  <c r="AD118"/>
  <c r="AG118"/>
  <c r="AK117" l="1"/>
  <c r="AM117" s="1"/>
  <c r="AL116"/>
  <c r="Y120"/>
  <c r="AA120"/>
  <c r="I123"/>
  <c r="AH118"/>
  <c r="AJ118"/>
  <c r="AB119"/>
  <c r="AE119"/>
  <c r="S121"/>
  <c r="X121"/>
  <c r="U121"/>
  <c r="AD119"/>
  <c r="AG119"/>
  <c r="R122"/>
  <c r="O122"/>
  <c r="AL117" l="1"/>
  <c r="AK118"/>
  <c r="AM118" s="1"/>
  <c r="I124"/>
  <c r="AD120"/>
  <c r="AG120"/>
  <c r="R123"/>
  <c r="O123"/>
  <c r="AJ119"/>
  <c r="AH119"/>
  <c r="Y121"/>
  <c r="AA121"/>
  <c r="U122"/>
  <c r="X122"/>
  <c r="S122"/>
  <c r="AB120"/>
  <c r="AE120"/>
  <c r="AL118" l="1"/>
  <c r="X123"/>
  <c r="S123"/>
  <c r="U123"/>
  <c r="R124"/>
  <c r="O124"/>
  <c r="AK119"/>
  <c r="AM119" s="1"/>
  <c r="AA122"/>
  <c r="Y122"/>
  <c r="AB121"/>
  <c r="AE121"/>
  <c r="AH120"/>
  <c r="AJ120"/>
  <c r="AD121"/>
  <c r="AG121"/>
  <c r="I125"/>
  <c r="AL119" l="1"/>
  <c r="AK120"/>
  <c r="AM120" s="1"/>
  <c r="Y123"/>
  <c r="AA123"/>
  <c r="AD122"/>
  <c r="AG122"/>
  <c r="I126"/>
  <c r="AE122"/>
  <c r="AB122"/>
  <c r="R125"/>
  <c r="O125"/>
  <c r="AJ121"/>
  <c r="AH121"/>
  <c r="X124"/>
  <c r="S124"/>
  <c r="U124"/>
  <c r="AL120" l="1"/>
  <c r="AK121"/>
  <c r="AM121" s="1"/>
  <c r="R126"/>
  <c r="O126"/>
  <c r="AB123"/>
  <c r="AE123"/>
  <c r="AD123"/>
  <c r="AG123"/>
  <c r="Y124"/>
  <c r="AA124"/>
  <c r="X125"/>
  <c r="S125"/>
  <c r="U125"/>
  <c r="I127"/>
  <c r="AH122"/>
  <c r="AJ122"/>
  <c r="AK122" l="1"/>
  <c r="AM122" s="1"/>
  <c r="AL121"/>
  <c r="AJ123"/>
  <c r="AH123"/>
  <c r="AE124"/>
  <c r="AB124"/>
  <c r="AD124"/>
  <c r="AG124"/>
  <c r="R127"/>
  <c r="O127"/>
  <c r="AA125"/>
  <c r="Y125"/>
  <c r="I128"/>
  <c r="U126"/>
  <c r="S126"/>
  <c r="X126"/>
  <c r="AL122" l="1"/>
  <c r="AK123"/>
  <c r="AM123" s="1"/>
  <c r="I129"/>
  <c r="AH124"/>
  <c r="AJ124"/>
  <c r="AD125"/>
  <c r="AG125"/>
  <c r="R128"/>
  <c r="O128"/>
  <c r="AB125"/>
  <c r="AE125"/>
  <c r="X127"/>
  <c r="S127"/>
  <c r="U127"/>
  <c r="Y126"/>
  <c r="AA126"/>
  <c r="AL123" l="1"/>
  <c r="AK124"/>
  <c r="AM124" s="1"/>
  <c r="AJ125"/>
  <c r="AH125"/>
  <c r="AE126"/>
  <c r="AB126"/>
  <c r="I130"/>
  <c r="AD126"/>
  <c r="AG126"/>
  <c r="Y127"/>
  <c r="AA127"/>
  <c r="X128"/>
  <c r="S128"/>
  <c r="U128"/>
  <c r="R129"/>
  <c r="O129"/>
  <c r="AL124" l="1"/>
  <c r="AK125"/>
  <c r="AM125" s="1"/>
  <c r="R130"/>
  <c r="O130"/>
  <c r="Y128"/>
  <c r="AA128"/>
  <c r="AD127"/>
  <c r="AG127"/>
  <c r="I131"/>
  <c r="X129"/>
  <c r="S129"/>
  <c r="U129"/>
  <c r="AH126"/>
  <c r="AJ126"/>
  <c r="AB127"/>
  <c r="AE127"/>
  <c r="AK126" l="1"/>
  <c r="AM126" s="1"/>
  <c r="AL125"/>
  <c r="R131"/>
  <c r="O131"/>
  <c r="S130"/>
  <c r="U130"/>
  <c r="X130"/>
  <c r="I132"/>
  <c r="AE128"/>
  <c r="AB128"/>
  <c r="AD128"/>
  <c r="AG128"/>
  <c r="AA129"/>
  <c r="Y129"/>
  <c r="AJ127"/>
  <c r="AH127"/>
  <c r="AL126" l="1"/>
  <c r="AD129"/>
  <c r="AG129"/>
  <c r="X131"/>
  <c r="S131"/>
  <c r="U131"/>
  <c r="AE129"/>
  <c r="AB129"/>
  <c r="Y130"/>
  <c r="AA130"/>
  <c r="R132"/>
  <c r="O132"/>
  <c r="I133"/>
  <c r="AK127"/>
  <c r="AM127" s="1"/>
  <c r="AH128"/>
  <c r="AJ128"/>
  <c r="AK128" l="1"/>
  <c r="AM128" s="1"/>
  <c r="AJ129"/>
  <c r="AH129"/>
  <c r="AB130"/>
  <c r="AE130"/>
  <c r="I134"/>
  <c r="AD130"/>
  <c r="AG130"/>
  <c r="AA131"/>
  <c r="Y131"/>
  <c r="R133"/>
  <c r="O133"/>
  <c r="AL127"/>
  <c r="X132"/>
  <c r="S132"/>
  <c r="U132"/>
  <c r="AL128" l="1"/>
  <c r="AD131"/>
  <c r="AG131"/>
  <c r="AB131"/>
  <c r="AE131"/>
  <c r="R134"/>
  <c r="O134"/>
  <c r="AK129"/>
  <c r="AM129" s="1"/>
  <c r="Y132"/>
  <c r="AA132"/>
  <c r="I135"/>
  <c r="X133"/>
  <c r="S133"/>
  <c r="U133"/>
  <c r="AJ130"/>
  <c r="AH130"/>
  <c r="AJ131" l="1"/>
  <c r="AH131"/>
  <c r="I136"/>
  <c r="AB132"/>
  <c r="AE132"/>
  <c r="AD132"/>
  <c r="AG132"/>
  <c r="U134"/>
  <c r="S134"/>
  <c r="X134"/>
  <c r="AA133"/>
  <c r="Y133"/>
  <c r="AL129"/>
  <c r="R135"/>
  <c r="O135"/>
  <c r="AK130"/>
  <c r="AM130" s="1"/>
  <c r="R136" l="1"/>
  <c r="O136"/>
  <c r="AK131"/>
  <c r="AM131" s="1"/>
  <c r="I137"/>
  <c r="Y134"/>
  <c r="AA134"/>
  <c r="AH132"/>
  <c r="AJ132"/>
  <c r="AL130"/>
  <c r="X135"/>
  <c r="S135"/>
  <c r="U135"/>
  <c r="AD133"/>
  <c r="AG133"/>
  <c r="AB133"/>
  <c r="AE133"/>
  <c r="AK132" l="1"/>
  <c r="AM132" s="1"/>
  <c r="AL131"/>
  <c r="AD134"/>
  <c r="AG134"/>
  <c r="R137"/>
  <c r="O137"/>
  <c r="S136"/>
  <c r="U136"/>
  <c r="X136"/>
  <c r="I138"/>
  <c r="AJ133"/>
  <c r="AH133"/>
  <c r="Y135"/>
  <c r="AA135"/>
  <c r="AE134"/>
  <c r="AB134"/>
  <c r="AL132" l="1"/>
  <c r="AK133"/>
  <c r="AM133" s="1"/>
  <c r="I139"/>
  <c r="S137"/>
  <c r="U137"/>
  <c r="X137"/>
  <c r="Y136"/>
  <c r="AA136"/>
  <c r="AB135"/>
  <c r="AE135"/>
  <c r="AD135"/>
  <c r="AG135"/>
  <c r="R138"/>
  <c r="O138"/>
  <c r="AH134"/>
  <c r="AJ134"/>
  <c r="AK134" l="1"/>
  <c r="AM134" s="1"/>
  <c r="AL133"/>
  <c r="R139"/>
  <c r="O139"/>
  <c r="AJ135"/>
  <c r="AH135"/>
  <c r="AE136"/>
  <c r="AB136"/>
  <c r="AD136"/>
  <c r="AG136"/>
  <c r="I140"/>
  <c r="S138"/>
  <c r="U138"/>
  <c r="X138"/>
  <c r="AA137"/>
  <c r="Y137"/>
  <c r="AL134" l="1"/>
  <c r="AB137"/>
  <c r="AE137"/>
  <c r="Y138"/>
  <c r="AA138"/>
  <c r="AJ136"/>
  <c r="AH136"/>
  <c r="X139"/>
  <c r="S139"/>
  <c r="U139"/>
  <c r="R140"/>
  <c r="O140"/>
  <c r="AD137"/>
  <c r="AG137"/>
  <c r="I141"/>
  <c r="AK135"/>
  <c r="AM135" s="1"/>
  <c r="AJ137" l="1"/>
  <c r="AH137"/>
  <c r="X140"/>
  <c r="S140"/>
  <c r="U140"/>
  <c r="R141"/>
  <c r="O141"/>
  <c r="AE138"/>
  <c r="AB138"/>
  <c r="AD138"/>
  <c r="AG138"/>
  <c r="AK136"/>
  <c r="AM136" s="1"/>
  <c r="Y139"/>
  <c r="AA139"/>
  <c r="I142"/>
  <c r="AL135"/>
  <c r="Y140" l="1"/>
  <c r="AA140"/>
  <c r="AB139"/>
  <c r="AE139"/>
  <c r="AD139"/>
  <c r="AG139"/>
  <c r="AH138"/>
  <c r="AJ138"/>
  <c r="AK137"/>
  <c r="AM137" s="1"/>
  <c r="AL136"/>
  <c r="R142"/>
  <c r="O142"/>
  <c r="I143"/>
  <c r="X141"/>
  <c r="S141"/>
  <c r="U141"/>
  <c r="AK138" l="1"/>
  <c r="AM138" s="1"/>
  <c r="AE140"/>
  <c r="AB140"/>
  <c r="AA141"/>
  <c r="Y141"/>
  <c r="R143"/>
  <c r="O143"/>
  <c r="AD140"/>
  <c r="AG140"/>
  <c r="AJ139"/>
  <c r="AH139"/>
  <c r="I144"/>
  <c r="AL137"/>
  <c r="X142"/>
  <c r="U142"/>
  <c r="S142"/>
  <c r="AL138" l="1"/>
  <c r="AH140"/>
  <c r="AJ140"/>
  <c r="AD141"/>
  <c r="AG141"/>
  <c r="R144"/>
  <c r="O144"/>
  <c r="AE141"/>
  <c r="AB141"/>
  <c r="Y142"/>
  <c r="AA142"/>
  <c r="I145"/>
  <c r="X143"/>
  <c r="S143"/>
  <c r="U143"/>
  <c r="AK139"/>
  <c r="AM139" s="1"/>
  <c r="AK140" l="1"/>
  <c r="AM140" s="1"/>
  <c r="R145"/>
  <c r="O145"/>
  <c r="AE142"/>
  <c r="AB142"/>
  <c r="AD142"/>
  <c r="AG142"/>
  <c r="S144"/>
  <c r="U144"/>
  <c r="X144"/>
  <c r="I146"/>
  <c r="AL139"/>
  <c r="Y143"/>
  <c r="AA143"/>
  <c r="AJ141"/>
  <c r="AH141"/>
  <c r="AL140" l="1"/>
  <c r="AK141"/>
  <c r="AM141" s="1"/>
  <c r="X145"/>
  <c r="S145"/>
  <c r="U145"/>
  <c r="AH142"/>
  <c r="AJ142"/>
  <c r="I147"/>
  <c r="Y144"/>
  <c r="AA144"/>
  <c r="AE143"/>
  <c r="AB143"/>
  <c r="R146"/>
  <c r="O146"/>
  <c r="AD143"/>
  <c r="AG143"/>
  <c r="AL141" l="1"/>
  <c r="AK142"/>
  <c r="AM142" s="1"/>
  <c r="AD144"/>
  <c r="AG144"/>
  <c r="Y145"/>
  <c r="AA145"/>
  <c r="S146"/>
  <c r="U146"/>
  <c r="X146"/>
  <c r="R147"/>
  <c r="O147"/>
  <c r="AJ143"/>
  <c r="AH143"/>
  <c r="I148"/>
  <c r="AE144"/>
  <c r="AB144"/>
  <c r="AL142" l="1"/>
  <c r="AK143"/>
  <c r="AM143" s="1"/>
  <c r="X147"/>
  <c r="S147"/>
  <c r="U147"/>
  <c r="AD145"/>
  <c r="AG145"/>
  <c r="R148"/>
  <c r="O148"/>
  <c r="Y146"/>
  <c r="AA146"/>
  <c r="AH144"/>
  <c r="AJ144"/>
  <c r="I149"/>
  <c r="AB145"/>
  <c r="AE145"/>
  <c r="AL143" l="1"/>
  <c r="AK144"/>
  <c r="AM144" s="1"/>
  <c r="R149"/>
  <c r="O149"/>
  <c r="Y147"/>
  <c r="AA147"/>
  <c r="I150"/>
  <c r="S148"/>
  <c r="U148"/>
  <c r="X148"/>
  <c r="AH145"/>
  <c r="AJ145"/>
  <c r="AE146"/>
  <c r="AB146"/>
  <c r="AD146"/>
  <c r="AG146"/>
  <c r="AL144" l="1"/>
  <c r="AK145"/>
  <c r="AM145" s="1"/>
  <c r="I151"/>
  <c r="AH146"/>
  <c r="AJ146"/>
  <c r="Y148"/>
  <c r="AA148"/>
  <c r="AE147"/>
  <c r="AB147"/>
  <c r="AD147"/>
  <c r="AG147"/>
  <c r="R150"/>
  <c r="O150"/>
  <c r="U149"/>
  <c r="X149"/>
  <c r="S149"/>
  <c r="AL145" l="1"/>
  <c r="AD148"/>
  <c r="AG148"/>
  <c r="U150"/>
  <c r="S150"/>
  <c r="X150"/>
  <c r="AJ147"/>
  <c r="AH147"/>
  <c r="AB148"/>
  <c r="AE148"/>
  <c r="I152"/>
  <c r="AA149"/>
  <c r="Y149"/>
  <c r="R151"/>
  <c r="O151"/>
  <c r="AK146"/>
  <c r="AM146" s="1"/>
  <c r="AL146" l="1"/>
  <c r="I153"/>
  <c r="AJ148"/>
  <c r="AH148"/>
  <c r="AD149"/>
  <c r="AG149"/>
  <c r="AA150"/>
  <c r="Y150"/>
  <c r="AK147"/>
  <c r="AM147" s="1"/>
  <c r="X151"/>
  <c r="S151"/>
  <c r="U151"/>
  <c r="AE149"/>
  <c r="AB149"/>
  <c r="R152"/>
  <c r="O152"/>
  <c r="AL147" l="1"/>
  <c r="AK148"/>
  <c r="AM148" s="1"/>
  <c r="R153"/>
  <c r="O153"/>
  <c r="S152"/>
  <c r="U152"/>
  <c r="X152"/>
  <c r="AD150"/>
  <c r="AG150"/>
  <c r="Y151"/>
  <c r="AA151"/>
  <c r="AE150"/>
  <c r="AB150"/>
  <c r="AJ149"/>
  <c r="AH149"/>
  <c r="I154"/>
  <c r="AL148" l="1"/>
  <c r="X153"/>
  <c r="S153"/>
  <c r="U153"/>
  <c r="AB151"/>
  <c r="AE151"/>
  <c r="AA152"/>
  <c r="Y152"/>
  <c r="I155"/>
  <c r="AH150"/>
  <c r="AJ150"/>
  <c r="AD151"/>
  <c r="AG151"/>
  <c r="R154"/>
  <c r="O154"/>
  <c r="AK149"/>
  <c r="AM149" s="1"/>
  <c r="AK150" l="1"/>
  <c r="AM150" s="1"/>
  <c r="AL149"/>
  <c r="AE152"/>
  <c r="AB152"/>
  <c r="S154"/>
  <c r="U154"/>
  <c r="X154"/>
  <c r="R155"/>
  <c r="O155"/>
  <c r="AH151"/>
  <c r="AJ151"/>
  <c r="I156"/>
  <c r="AD152"/>
  <c r="AG152"/>
  <c r="Y153"/>
  <c r="AA153"/>
  <c r="AL150" l="1"/>
  <c r="AK151"/>
  <c r="AM151" s="1"/>
  <c r="AA154"/>
  <c r="Y154"/>
  <c r="I157"/>
  <c r="X155"/>
  <c r="S155"/>
  <c r="U155"/>
  <c r="AD153"/>
  <c r="AG153"/>
  <c r="AJ152"/>
  <c r="AH152"/>
  <c r="R156"/>
  <c r="O156"/>
  <c r="AB153"/>
  <c r="AE153"/>
  <c r="AL151" l="1"/>
  <c r="AD154"/>
  <c r="AG154"/>
  <c r="AK152"/>
  <c r="AM152" s="1"/>
  <c r="AB154"/>
  <c r="AE154"/>
  <c r="Y155"/>
  <c r="AA155"/>
  <c r="R157"/>
  <c r="O157"/>
  <c r="I158"/>
  <c r="S156"/>
  <c r="U156"/>
  <c r="X156"/>
  <c r="AJ153"/>
  <c r="AH153"/>
  <c r="AL152" l="1"/>
  <c r="R158"/>
  <c r="O158"/>
  <c r="AD155"/>
  <c r="AG155"/>
  <c r="AB155"/>
  <c r="AE155"/>
  <c r="X157"/>
  <c r="S157"/>
  <c r="U157"/>
  <c r="I159"/>
  <c r="AA156"/>
  <c r="Y156"/>
  <c r="AH154"/>
  <c r="AJ154"/>
  <c r="AK153"/>
  <c r="AM153" s="1"/>
  <c r="R159" l="1"/>
  <c r="O159"/>
  <c r="AE156"/>
  <c r="AB156"/>
  <c r="Y157"/>
  <c r="AA157"/>
  <c r="AJ155"/>
  <c r="AH155"/>
  <c r="I160"/>
  <c r="S158"/>
  <c r="U158"/>
  <c r="X158"/>
  <c r="AL153"/>
  <c r="AD156"/>
  <c r="AG156"/>
  <c r="AK154"/>
  <c r="AM154" s="1"/>
  <c r="AK155" l="1"/>
  <c r="AM155" s="1"/>
  <c r="AE157"/>
  <c r="AB157"/>
  <c r="Y158"/>
  <c r="AA158"/>
  <c r="AD157"/>
  <c r="AG157"/>
  <c r="S159"/>
  <c r="U159"/>
  <c r="X159"/>
  <c r="I161"/>
  <c r="R160"/>
  <c r="O160"/>
  <c r="AH156"/>
  <c r="AJ156"/>
  <c r="AL154"/>
  <c r="AL155" l="1"/>
  <c r="AK156"/>
  <c r="AM156" s="1"/>
  <c r="Y159"/>
  <c r="AA159"/>
  <c r="AD158"/>
  <c r="AG158"/>
  <c r="R161"/>
  <c r="O161"/>
  <c r="S160"/>
  <c r="U160"/>
  <c r="X160"/>
  <c r="AJ157"/>
  <c r="AH157"/>
  <c r="AB158"/>
  <c r="AE158"/>
  <c r="I162"/>
  <c r="AL156" l="1"/>
  <c r="AJ158"/>
  <c r="AH158"/>
  <c r="AB159"/>
  <c r="AE159"/>
  <c r="AD159"/>
  <c r="AG159"/>
  <c r="X161"/>
  <c r="S161"/>
  <c r="U161"/>
  <c r="I163"/>
  <c r="R162"/>
  <c r="O162"/>
  <c r="Y160"/>
  <c r="AA160"/>
  <c r="AK157"/>
  <c r="AM157" s="1"/>
  <c r="AK158" l="1"/>
  <c r="AM158" s="1"/>
  <c r="X162"/>
  <c r="S162"/>
  <c r="U162"/>
  <c r="AJ159"/>
  <c r="AH159"/>
  <c r="AE160"/>
  <c r="AB160"/>
  <c r="R163"/>
  <c r="O163"/>
  <c r="AL157"/>
  <c r="AD160"/>
  <c r="AG160"/>
  <c r="Y161"/>
  <c r="AA161"/>
  <c r="I164"/>
  <c r="AK159" l="1"/>
  <c r="AM159" s="1"/>
  <c r="R164"/>
  <c r="O164"/>
  <c r="AB161"/>
  <c r="AE161"/>
  <c r="AD161"/>
  <c r="AG161"/>
  <c r="AH160"/>
  <c r="AJ160"/>
  <c r="Y162"/>
  <c r="AA162"/>
  <c r="I165"/>
  <c r="U163"/>
  <c r="X163"/>
  <c r="S163"/>
  <c r="AL158"/>
  <c r="AK160" l="1"/>
  <c r="AM160" s="1"/>
  <c r="AL159"/>
  <c r="AJ161"/>
  <c r="AH161"/>
  <c r="AA163"/>
  <c r="Y163"/>
  <c r="R165"/>
  <c r="O165"/>
  <c r="I166"/>
  <c r="AE162"/>
  <c r="AB162"/>
  <c r="AD162"/>
  <c r="AG162"/>
  <c r="U164"/>
  <c r="X164"/>
  <c r="S164"/>
  <c r="AL160" l="1"/>
  <c r="AA164"/>
  <c r="Y164"/>
  <c r="AK161"/>
  <c r="AM161" s="1"/>
  <c r="AD163"/>
  <c r="AG163"/>
  <c r="AH162"/>
  <c r="AJ162"/>
  <c r="AB163"/>
  <c r="AE163"/>
  <c r="R166"/>
  <c r="O166"/>
  <c r="X165"/>
  <c r="S165"/>
  <c r="U165"/>
  <c r="I167"/>
  <c r="AL161" l="1"/>
  <c r="AK162"/>
  <c r="AM162" s="1"/>
  <c r="AD164"/>
  <c r="AG164"/>
  <c r="Y165"/>
  <c r="AA165"/>
  <c r="AJ163"/>
  <c r="AH163"/>
  <c r="AE164"/>
  <c r="AB164"/>
  <c r="I168"/>
  <c r="R167"/>
  <c r="O167"/>
  <c r="S166"/>
  <c r="U166"/>
  <c r="X166"/>
  <c r="AK163" l="1"/>
  <c r="AM163" s="1"/>
  <c r="AL162"/>
  <c r="AH164"/>
  <c r="AJ164"/>
  <c r="U167"/>
  <c r="X167"/>
  <c r="S167"/>
  <c r="Y166"/>
  <c r="AA166"/>
  <c r="AB165"/>
  <c r="AE165"/>
  <c r="I169"/>
  <c r="R168"/>
  <c r="O168"/>
  <c r="AD165"/>
  <c r="AG165"/>
  <c r="AL163" l="1"/>
  <c r="AK164"/>
  <c r="AM164" s="1"/>
  <c r="AA167"/>
  <c r="Y167"/>
  <c r="S168"/>
  <c r="U168"/>
  <c r="X168"/>
  <c r="R169"/>
  <c r="O169"/>
  <c r="AE166"/>
  <c r="AB166"/>
  <c r="AD166"/>
  <c r="AG166"/>
  <c r="I170"/>
  <c r="AH165"/>
  <c r="AJ165"/>
  <c r="AL164" l="1"/>
  <c r="AK165"/>
  <c r="AM165" s="1"/>
  <c r="AJ166"/>
  <c r="AH166"/>
  <c r="AD167"/>
  <c r="AG167"/>
  <c r="AB167"/>
  <c r="AE167"/>
  <c r="R170"/>
  <c r="O170"/>
  <c r="X169"/>
  <c r="S169"/>
  <c r="U169"/>
  <c r="I171"/>
  <c r="AA168"/>
  <c r="Y168"/>
  <c r="AL165" l="1"/>
  <c r="R171"/>
  <c r="O171"/>
  <c r="S170"/>
  <c r="U170"/>
  <c r="X170"/>
  <c r="AJ167"/>
  <c r="AH167"/>
  <c r="AD168"/>
  <c r="AG168"/>
  <c r="I172"/>
  <c r="AA169"/>
  <c r="Y169"/>
  <c r="AE168"/>
  <c r="AB168"/>
  <c r="AK166"/>
  <c r="AM166" s="1"/>
  <c r="AD169" l="1"/>
  <c r="AG169"/>
  <c r="I173"/>
  <c r="AE169"/>
  <c r="AB169"/>
  <c r="S171"/>
  <c r="U171"/>
  <c r="X171"/>
  <c r="Y170"/>
  <c r="AA170"/>
  <c r="R172"/>
  <c r="O172"/>
  <c r="AK167"/>
  <c r="AM167" s="1"/>
  <c r="AH168"/>
  <c r="AJ168"/>
  <c r="AL166"/>
  <c r="AK168" l="1"/>
  <c r="AM168" s="1"/>
  <c r="AL167"/>
  <c r="Y171"/>
  <c r="AA171"/>
  <c r="I174"/>
  <c r="AH169"/>
  <c r="AJ169"/>
  <c r="AE170"/>
  <c r="AB170"/>
  <c r="R173"/>
  <c r="O173"/>
  <c r="S172"/>
  <c r="U172"/>
  <c r="X172"/>
  <c r="AD170"/>
  <c r="AG170"/>
  <c r="AL168" l="1"/>
  <c r="AK169"/>
  <c r="AM169" s="1"/>
  <c r="I175"/>
  <c r="X173"/>
  <c r="S173"/>
  <c r="U173"/>
  <c r="Y172"/>
  <c r="AA172"/>
  <c r="R174"/>
  <c r="O174"/>
  <c r="AB171"/>
  <c r="AE171"/>
  <c r="AH170"/>
  <c r="AJ170"/>
  <c r="AD171"/>
  <c r="AG171"/>
  <c r="AK170" l="1"/>
  <c r="AM170" s="1"/>
  <c r="AL169"/>
  <c r="I176"/>
  <c r="S174"/>
  <c r="U174"/>
  <c r="X174"/>
  <c r="Y173"/>
  <c r="AA173"/>
  <c r="AE172"/>
  <c r="AB172"/>
  <c r="R175"/>
  <c r="O175"/>
  <c r="AD172"/>
  <c r="AG172"/>
  <c r="AH171"/>
  <c r="AJ171"/>
  <c r="AL170" l="1"/>
  <c r="Y174"/>
  <c r="AA174"/>
  <c r="R176"/>
  <c r="O176"/>
  <c r="AB173"/>
  <c r="AE173"/>
  <c r="I177"/>
  <c r="X175"/>
  <c r="S175"/>
  <c r="U175"/>
  <c r="AD173"/>
  <c r="AG173"/>
  <c r="AK171"/>
  <c r="AM171" s="1"/>
  <c r="AH172"/>
  <c r="AJ172"/>
  <c r="AK172" l="1"/>
  <c r="AM172" s="1"/>
  <c r="AL171"/>
  <c r="AJ173"/>
  <c r="AH173"/>
  <c r="AE174"/>
  <c r="AB174"/>
  <c r="Y175"/>
  <c r="AA175"/>
  <c r="R177"/>
  <c r="O177"/>
  <c r="S176"/>
  <c r="U176"/>
  <c r="X176"/>
  <c r="AD174"/>
  <c r="AG174"/>
  <c r="I178"/>
  <c r="AL172" l="1"/>
  <c r="AA176"/>
  <c r="Y176"/>
  <c r="AK173"/>
  <c r="AM173" s="1"/>
  <c r="R178"/>
  <c r="O178"/>
  <c r="AB175"/>
  <c r="AE175"/>
  <c r="I179"/>
  <c r="AD175"/>
  <c r="AG175"/>
  <c r="AH174"/>
  <c r="AJ174"/>
  <c r="X177"/>
  <c r="S177"/>
  <c r="U177"/>
  <c r="AK174" l="1"/>
  <c r="AM174" s="1"/>
  <c r="Y177"/>
  <c r="AA177"/>
  <c r="X178"/>
  <c r="S178"/>
  <c r="U178"/>
  <c r="AD176"/>
  <c r="AG176"/>
  <c r="AJ175"/>
  <c r="AH175"/>
  <c r="AE176"/>
  <c r="AB176"/>
  <c r="R179"/>
  <c r="O179"/>
  <c r="AL173"/>
  <c r="I180"/>
  <c r="AL174" l="1"/>
  <c r="AB177"/>
  <c r="AE177"/>
  <c r="AD177"/>
  <c r="AG177"/>
  <c r="X179"/>
  <c r="S179"/>
  <c r="U179"/>
  <c r="AK175"/>
  <c r="AM175" s="1"/>
  <c r="AH176"/>
  <c r="AJ176"/>
  <c r="Y178"/>
  <c r="AA178"/>
  <c r="I181"/>
  <c r="R180"/>
  <c r="O180"/>
  <c r="AK176" l="1"/>
  <c r="AM176" s="1"/>
  <c r="Y179"/>
  <c r="AA179"/>
  <c r="AE178"/>
  <c r="AB178"/>
  <c r="AJ177"/>
  <c r="AH177"/>
  <c r="AD178"/>
  <c r="AG178"/>
  <c r="R181"/>
  <c r="O181"/>
  <c r="S180"/>
  <c r="U180"/>
  <c r="X180"/>
  <c r="I182"/>
  <c r="AL175"/>
  <c r="AL176" l="1"/>
  <c r="R182"/>
  <c r="O182"/>
  <c r="AH178"/>
  <c r="AJ178"/>
  <c r="I183"/>
  <c r="AB179"/>
  <c r="AE179"/>
  <c r="X181"/>
  <c r="S181"/>
  <c r="U181"/>
  <c r="AD179"/>
  <c r="AG179"/>
  <c r="AK177"/>
  <c r="AM177" s="1"/>
  <c r="Y180"/>
  <c r="AA180"/>
  <c r="AL177" l="1"/>
  <c r="AK178"/>
  <c r="AM178" s="1"/>
  <c r="AJ179"/>
  <c r="AH179"/>
  <c r="S182"/>
  <c r="U182"/>
  <c r="X182"/>
  <c r="AD180"/>
  <c r="AG180"/>
  <c r="R183"/>
  <c r="O183"/>
  <c r="Y181"/>
  <c r="AA181"/>
  <c r="AE180"/>
  <c r="AB180"/>
  <c r="I184"/>
  <c r="AL178" l="1"/>
  <c r="U183"/>
  <c r="X183"/>
  <c r="S183"/>
  <c r="AH180"/>
  <c r="AJ180"/>
  <c r="AB181"/>
  <c r="AE181"/>
  <c r="AD181"/>
  <c r="AG181"/>
  <c r="AK179"/>
  <c r="AM179" s="1"/>
  <c r="Y182"/>
  <c r="AA182"/>
  <c r="R184"/>
  <c r="O184"/>
  <c r="I185"/>
  <c r="AK180" l="1"/>
  <c r="AM180" s="1"/>
  <c r="AD182"/>
  <c r="AG182"/>
  <c r="AJ181"/>
  <c r="AH181"/>
  <c r="S184"/>
  <c r="U184"/>
  <c r="X184"/>
  <c r="R185"/>
  <c r="O185"/>
  <c r="I186"/>
  <c r="Y183"/>
  <c r="AA183"/>
  <c r="AL179"/>
  <c r="AB182"/>
  <c r="AE182"/>
  <c r="AL180" l="1"/>
  <c r="R186"/>
  <c r="O186"/>
  <c r="AB183"/>
  <c r="AE183"/>
  <c r="AD183"/>
  <c r="AG183"/>
  <c r="I187"/>
  <c r="AK181"/>
  <c r="AM181" s="1"/>
  <c r="X185"/>
  <c r="S185"/>
  <c r="U185"/>
  <c r="AH182"/>
  <c r="AJ182"/>
  <c r="AA184"/>
  <c r="Y184"/>
  <c r="AK182" l="1"/>
  <c r="AM182" s="1"/>
  <c r="X186"/>
  <c r="S186"/>
  <c r="U186"/>
  <c r="AJ183"/>
  <c r="AH183"/>
  <c r="AE184"/>
  <c r="AB184"/>
  <c r="I188"/>
  <c r="Y185"/>
  <c r="AA185"/>
  <c r="AL181"/>
  <c r="AD184"/>
  <c r="AG184"/>
  <c r="R187"/>
  <c r="O187"/>
  <c r="AL182" l="1"/>
  <c r="AK183"/>
  <c r="AM183" s="1"/>
  <c r="X187"/>
  <c r="S187"/>
  <c r="U187"/>
  <c r="AH184"/>
  <c r="AJ184"/>
  <c r="Y186"/>
  <c r="AA186"/>
  <c r="AB185"/>
  <c r="AE185"/>
  <c r="R188"/>
  <c r="O188"/>
  <c r="AD185"/>
  <c r="AG185"/>
  <c r="I189"/>
  <c r="AL183" l="1"/>
  <c r="AK184"/>
  <c r="AM184" s="1"/>
  <c r="S188"/>
  <c r="U188"/>
  <c r="X188"/>
  <c r="AE186"/>
  <c r="AB186"/>
  <c r="AD186"/>
  <c r="AG186"/>
  <c r="AJ185"/>
  <c r="AH185"/>
  <c r="R189"/>
  <c r="O189"/>
  <c r="I190"/>
  <c r="AA187"/>
  <c r="Y187"/>
  <c r="AL184" l="1"/>
  <c r="R190"/>
  <c r="O190"/>
  <c r="Y188"/>
  <c r="AA188"/>
  <c r="AH186"/>
  <c r="AJ186"/>
  <c r="I191"/>
  <c r="AK185"/>
  <c r="AM185" s="1"/>
  <c r="AD187"/>
  <c r="AG187"/>
  <c r="X189"/>
  <c r="S189"/>
  <c r="U189"/>
  <c r="AB187"/>
  <c r="AE187"/>
  <c r="AK186" l="1"/>
  <c r="AM186" s="1"/>
  <c r="I192"/>
  <c r="U190"/>
  <c r="X190"/>
  <c r="S190"/>
  <c r="AJ187"/>
  <c r="AH187"/>
  <c r="AB188"/>
  <c r="AE188"/>
  <c r="AD188"/>
  <c r="AG188"/>
  <c r="AL185"/>
  <c r="AA189"/>
  <c r="Y189"/>
  <c r="R191"/>
  <c r="O191"/>
  <c r="AL186" l="1"/>
  <c r="AJ188"/>
  <c r="AH188"/>
  <c r="AA190"/>
  <c r="Y190"/>
  <c r="AD189"/>
  <c r="AG189"/>
  <c r="AK187"/>
  <c r="AM187" s="1"/>
  <c r="AB189"/>
  <c r="AE189"/>
  <c r="R192"/>
  <c r="O192"/>
  <c r="X191"/>
  <c r="S191"/>
  <c r="U191"/>
  <c r="I193"/>
  <c r="Y191" l="1"/>
  <c r="AA191"/>
  <c r="R193"/>
  <c r="O193"/>
  <c r="AJ189"/>
  <c r="AH189"/>
  <c r="AL187"/>
  <c r="AK188"/>
  <c r="AM188" s="1"/>
  <c r="X192"/>
  <c r="S192"/>
  <c r="U192"/>
  <c r="AD190"/>
  <c r="AG190"/>
  <c r="I194"/>
  <c r="AE190"/>
  <c r="AB190"/>
  <c r="AB191" l="1"/>
  <c r="AE191"/>
  <c r="AD191"/>
  <c r="AG191"/>
  <c r="R194"/>
  <c r="O194"/>
  <c r="X193"/>
  <c r="S193"/>
  <c r="U193"/>
  <c r="Y192"/>
  <c r="AA192"/>
  <c r="AH190"/>
  <c r="AJ190"/>
  <c r="AL188"/>
  <c r="I195"/>
  <c r="AK189"/>
  <c r="AM189" s="1"/>
  <c r="AK190" l="1"/>
  <c r="AM190" s="1"/>
  <c r="AD192"/>
  <c r="AG192"/>
  <c r="S194"/>
  <c r="U194"/>
  <c r="X194"/>
  <c r="R195"/>
  <c r="O195"/>
  <c r="AJ191"/>
  <c r="AH191"/>
  <c r="Y193"/>
  <c r="AA193"/>
  <c r="I196"/>
  <c r="AE192"/>
  <c r="AB192"/>
  <c r="AL189"/>
  <c r="AL190" l="1"/>
  <c r="X195"/>
  <c r="S195"/>
  <c r="U195"/>
  <c r="R196"/>
  <c r="O196"/>
  <c r="AB193"/>
  <c r="AE193"/>
  <c r="AD193"/>
  <c r="AG193"/>
  <c r="AA194"/>
  <c r="Y194"/>
  <c r="I197"/>
  <c r="AH192"/>
  <c r="AJ192"/>
  <c r="AK191"/>
  <c r="AM191" s="1"/>
  <c r="AK192" l="1"/>
  <c r="AM192" s="1"/>
  <c r="AD194"/>
  <c r="AG194"/>
  <c r="X196"/>
  <c r="S196"/>
  <c r="U196"/>
  <c r="AE194"/>
  <c r="AB194"/>
  <c r="AH193"/>
  <c r="AJ193"/>
  <c r="AL191"/>
  <c r="R197"/>
  <c r="O197"/>
  <c r="I198"/>
  <c r="Y195"/>
  <c r="AA195"/>
  <c r="AL192" l="1"/>
  <c r="AK193"/>
  <c r="AM193" s="1"/>
  <c r="AH194"/>
  <c r="AJ194"/>
  <c r="AA196"/>
  <c r="Y196"/>
  <c r="I199"/>
  <c r="S197"/>
  <c r="X197"/>
  <c r="U197"/>
  <c r="AE195"/>
  <c r="AB195"/>
  <c r="R198"/>
  <c r="O198"/>
  <c r="AD195"/>
  <c r="AG195"/>
  <c r="AK194" l="1"/>
  <c r="AM194" s="1"/>
  <c r="AL193"/>
  <c r="S198"/>
  <c r="U198"/>
  <c r="X198"/>
  <c r="Y197"/>
  <c r="AA197"/>
  <c r="R199"/>
  <c r="O199"/>
  <c r="AD196"/>
  <c r="AG196"/>
  <c r="I200"/>
  <c r="AE196"/>
  <c r="AB196"/>
  <c r="AJ195"/>
  <c r="AH195"/>
  <c r="AL194" l="1"/>
  <c r="AK195"/>
  <c r="AM195" s="1"/>
  <c r="R200"/>
  <c r="O200"/>
  <c r="I201"/>
  <c r="AJ196"/>
  <c r="AH196"/>
  <c r="AB197"/>
  <c r="AE197"/>
  <c r="AD197"/>
  <c r="AG197"/>
  <c r="U199"/>
  <c r="X199"/>
  <c r="S199"/>
  <c r="Y198"/>
  <c r="AA198"/>
  <c r="AL195" l="1"/>
  <c r="AE198"/>
  <c r="AB198"/>
  <c r="I202"/>
  <c r="AD198"/>
  <c r="AG198"/>
  <c r="AK196"/>
  <c r="AM196" s="1"/>
  <c r="AJ197"/>
  <c r="AH197"/>
  <c r="R201"/>
  <c r="O201"/>
  <c r="X200"/>
  <c r="S200"/>
  <c r="U200"/>
  <c r="Y199"/>
  <c r="AA199"/>
  <c r="AK197" l="1"/>
  <c r="AM197" s="1"/>
  <c r="AL196"/>
  <c r="AH198"/>
  <c r="AJ198"/>
  <c r="R202"/>
  <c r="O202"/>
  <c r="Y200"/>
  <c r="AA200"/>
  <c r="AB199"/>
  <c r="AE199"/>
  <c r="X201"/>
  <c r="S201"/>
  <c r="U201"/>
  <c r="I203"/>
  <c r="AD199"/>
  <c r="AG199"/>
  <c r="AK198" l="1"/>
  <c r="AM198" s="1"/>
  <c r="AL197"/>
  <c r="U202"/>
  <c r="X202"/>
  <c r="S202"/>
  <c r="R203"/>
  <c r="O203"/>
  <c r="AE200"/>
  <c r="AB200"/>
  <c r="I204"/>
  <c r="AA201"/>
  <c r="Y201"/>
  <c r="AD200"/>
  <c r="AG200"/>
  <c r="AJ199"/>
  <c r="AH199"/>
  <c r="AL198" l="1"/>
  <c r="R204"/>
  <c r="O204"/>
  <c r="Y202"/>
  <c r="AA202"/>
  <c r="I205"/>
  <c r="AK199"/>
  <c r="AM199" s="1"/>
  <c r="AD201"/>
  <c r="AG201"/>
  <c r="AB201"/>
  <c r="AE201"/>
  <c r="X203"/>
  <c r="S203"/>
  <c r="U203"/>
  <c r="AH200"/>
  <c r="AJ200"/>
  <c r="AK200" l="1"/>
  <c r="AM200" s="1"/>
  <c r="AJ201"/>
  <c r="AH201"/>
  <c r="I206"/>
  <c r="S204"/>
  <c r="X204"/>
  <c r="U204"/>
  <c r="AE202"/>
  <c r="AB202"/>
  <c r="AD202"/>
  <c r="AG202"/>
  <c r="Y203"/>
  <c r="AA203"/>
  <c r="R205"/>
  <c r="O205"/>
  <c r="AL199"/>
  <c r="AL200" l="1"/>
  <c r="AB203"/>
  <c r="AE203"/>
  <c r="R206"/>
  <c r="O206"/>
  <c r="AD203"/>
  <c r="AG203"/>
  <c r="I207"/>
  <c r="AJ202"/>
  <c r="AH202"/>
  <c r="Y204"/>
  <c r="AA204"/>
  <c r="U205"/>
  <c r="S205"/>
  <c r="X205"/>
  <c r="AK201"/>
  <c r="AM201" s="1"/>
  <c r="AL201" l="1"/>
  <c r="AD204"/>
  <c r="AG204"/>
  <c r="AH203"/>
  <c r="AJ203"/>
  <c r="I208"/>
  <c r="AA205"/>
  <c r="Y205"/>
  <c r="U206"/>
  <c r="S206"/>
  <c r="X206"/>
  <c r="AK202"/>
  <c r="AM202" s="1"/>
  <c r="AE204"/>
  <c r="AB204"/>
  <c r="R207"/>
  <c r="O207"/>
  <c r="AK203" l="1"/>
  <c r="AM203" s="1"/>
  <c r="AL202"/>
  <c r="I209"/>
  <c r="S207"/>
  <c r="U207"/>
  <c r="X207"/>
  <c r="Y206"/>
  <c r="AA206"/>
  <c r="AD205"/>
  <c r="AG205"/>
  <c r="R208"/>
  <c r="O208"/>
  <c r="AH204"/>
  <c r="AJ204"/>
  <c r="AB205"/>
  <c r="AE205"/>
  <c r="AL203" l="1"/>
  <c r="AK204"/>
  <c r="AM204" s="1"/>
  <c r="AD206"/>
  <c r="AG206"/>
  <c r="R209"/>
  <c r="O209"/>
  <c r="AA207"/>
  <c r="Y207"/>
  <c r="AH205"/>
  <c r="AJ205"/>
  <c r="X208"/>
  <c r="S208"/>
  <c r="U208"/>
  <c r="I210"/>
  <c r="AB206"/>
  <c r="AE206"/>
  <c r="AL204" l="1"/>
  <c r="R210"/>
  <c r="O210"/>
  <c r="S209"/>
  <c r="U209"/>
  <c r="X209"/>
  <c r="AK205"/>
  <c r="AM205" s="1"/>
  <c r="AH206"/>
  <c r="AJ206"/>
  <c r="AA208"/>
  <c r="Y208"/>
  <c r="AD207"/>
  <c r="AG207"/>
  <c r="I211"/>
  <c r="AE207"/>
  <c r="AB207"/>
  <c r="AK206" l="1"/>
  <c r="AM206" s="1"/>
  <c r="U210"/>
  <c r="S210"/>
  <c r="X210"/>
  <c r="AA209"/>
  <c r="Y209"/>
  <c r="I212"/>
  <c r="AD208"/>
  <c r="AG208"/>
  <c r="R211"/>
  <c r="O211"/>
  <c r="AE208"/>
  <c r="AB208"/>
  <c r="AL205"/>
  <c r="AH207"/>
  <c r="AJ207"/>
  <c r="AK207" l="1"/>
  <c r="AM207" s="1"/>
  <c r="AL206"/>
  <c r="AJ208"/>
  <c r="AH208"/>
  <c r="R212"/>
  <c r="O212"/>
  <c r="AD209"/>
  <c r="AG209"/>
  <c r="Y210"/>
  <c r="AA210"/>
  <c r="I213"/>
  <c r="S211"/>
  <c r="U211"/>
  <c r="X211"/>
  <c r="AB209"/>
  <c r="AE209"/>
  <c r="AL207" l="1"/>
  <c r="AD210"/>
  <c r="AG210"/>
  <c r="AA211"/>
  <c r="Y211"/>
  <c r="R213"/>
  <c r="O213"/>
  <c r="X212"/>
  <c r="U212"/>
  <c r="S212"/>
  <c r="AJ209"/>
  <c r="AH209"/>
  <c r="I214"/>
  <c r="AB210"/>
  <c r="AE210"/>
  <c r="AK208"/>
  <c r="AM208" s="1"/>
  <c r="AB211" l="1"/>
  <c r="AE211"/>
  <c r="U213"/>
  <c r="X213"/>
  <c r="S213"/>
  <c r="R214"/>
  <c r="O214"/>
  <c r="AK209"/>
  <c r="AM209" s="1"/>
  <c r="Y212"/>
  <c r="AA212"/>
  <c r="I215"/>
  <c r="AH210"/>
  <c r="AJ210"/>
  <c r="AD211"/>
  <c r="AG211"/>
  <c r="AL208"/>
  <c r="AA213" l="1"/>
  <c r="AG213" s="1"/>
  <c r="AL209"/>
  <c r="AK210"/>
  <c r="AM210" s="1"/>
  <c r="AH211"/>
  <c r="AJ211"/>
  <c r="Y213"/>
  <c r="AB212"/>
  <c r="AE212"/>
  <c r="I216"/>
  <c r="AD212"/>
  <c r="AG212"/>
  <c r="X214"/>
  <c r="S214"/>
  <c r="U214"/>
  <c r="R215"/>
  <c r="O215"/>
  <c r="AK211" l="1"/>
  <c r="AM211" s="1"/>
  <c r="AL210"/>
  <c r="I217"/>
  <c r="AD213"/>
  <c r="AB213"/>
  <c r="AE213"/>
  <c r="U215"/>
  <c r="X215"/>
  <c r="S215"/>
  <c r="Y214"/>
  <c r="AA214"/>
  <c r="AH212"/>
  <c r="AJ212"/>
  <c r="R216"/>
  <c r="O216"/>
  <c r="AK212" l="1"/>
  <c r="AM212" s="1"/>
  <c r="AL211"/>
  <c r="R217"/>
  <c r="O217"/>
  <c r="S216"/>
  <c r="U216"/>
  <c r="X216"/>
  <c r="Y215"/>
  <c r="AA215"/>
  <c r="I218"/>
  <c r="AB214"/>
  <c r="AE214"/>
  <c r="AJ213"/>
  <c r="AH213"/>
  <c r="AD214"/>
  <c r="AG214"/>
  <c r="AL212" l="1"/>
  <c r="R218"/>
  <c r="O218"/>
  <c r="AB215"/>
  <c r="AE215"/>
  <c r="AG215"/>
  <c r="AD215"/>
  <c r="AA216"/>
  <c r="Y216"/>
  <c r="AH214"/>
  <c r="AJ214"/>
  <c r="X217"/>
  <c r="S217"/>
  <c r="U217"/>
  <c r="I219"/>
  <c r="AK213"/>
  <c r="AM213" s="1"/>
  <c r="AL213" l="1"/>
  <c r="I220"/>
  <c r="S218"/>
  <c r="U218"/>
  <c r="X218"/>
  <c r="Y217"/>
  <c r="AA217"/>
  <c r="AD216"/>
  <c r="AG216"/>
  <c r="AH215"/>
  <c r="AJ215"/>
  <c r="AB216"/>
  <c r="AE216"/>
  <c r="R219"/>
  <c r="O219"/>
  <c r="AK214"/>
  <c r="AM214" s="1"/>
  <c r="AK215" l="1"/>
  <c r="AM215" s="1"/>
  <c r="I221"/>
  <c r="Y218"/>
  <c r="AA218"/>
  <c r="AL214"/>
  <c r="X219"/>
  <c r="S219"/>
  <c r="U219"/>
  <c r="AE217"/>
  <c r="AB217"/>
  <c r="R220"/>
  <c r="O220"/>
  <c r="AH216"/>
  <c r="AJ216"/>
  <c r="AD217"/>
  <c r="AG217"/>
  <c r="AK216" l="1"/>
  <c r="AM216" s="1"/>
  <c r="AL215"/>
  <c r="I222"/>
  <c r="AH217"/>
  <c r="AJ217"/>
  <c r="Y219"/>
  <c r="AA219"/>
  <c r="AB218"/>
  <c r="AE218"/>
  <c r="AD218"/>
  <c r="AG218"/>
  <c r="S220"/>
  <c r="X220"/>
  <c r="U220"/>
  <c r="R221"/>
  <c r="O221"/>
  <c r="AK217" l="1"/>
  <c r="AM217" s="1"/>
  <c r="AL216"/>
  <c r="AD219"/>
  <c r="AG219"/>
  <c r="R222"/>
  <c r="O222"/>
  <c r="AH218"/>
  <c r="AJ218"/>
  <c r="X221"/>
  <c r="U221"/>
  <c r="S221"/>
  <c r="I223"/>
  <c r="AA220"/>
  <c r="Y220"/>
  <c r="AB219"/>
  <c r="AE219"/>
  <c r="AL217" l="1"/>
  <c r="AK218"/>
  <c r="AM218" s="1"/>
  <c r="AD220"/>
  <c r="AG220"/>
  <c r="R223"/>
  <c r="O223"/>
  <c r="AE220"/>
  <c r="AB220"/>
  <c r="I224"/>
  <c r="S222"/>
  <c r="X222"/>
  <c r="U222"/>
  <c r="AH219"/>
  <c r="AJ219"/>
  <c r="Y221"/>
  <c r="AA221"/>
  <c r="AK219" l="1"/>
  <c r="AM219" s="1"/>
  <c r="AL218"/>
  <c r="R224"/>
  <c r="O224"/>
  <c r="I225"/>
  <c r="Y222"/>
  <c r="AA222"/>
  <c r="X223"/>
  <c r="U223"/>
  <c r="S223"/>
  <c r="AB221"/>
  <c r="AE221"/>
  <c r="AD221"/>
  <c r="AG221"/>
  <c r="AH220"/>
  <c r="AJ220"/>
  <c r="AK220" l="1"/>
  <c r="AM220" s="1"/>
  <c r="AL219"/>
  <c r="U224"/>
  <c r="X224"/>
  <c r="S224"/>
  <c r="AJ221"/>
  <c r="AH221"/>
  <c r="AB222"/>
  <c r="AE222"/>
  <c r="R225"/>
  <c r="O225"/>
  <c r="AD222"/>
  <c r="AG222"/>
  <c r="AA223"/>
  <c r="Y223"/>
  <c r="I226"/>
  <c r="AL220" l="1"/>
  <c r="AK221"/>
  <c r="AM221" s="1"/>
  <c r="AD223"/>
  <c r="AG223"/>
  <c r="S225"/>
  <c r="X225"/>
  <c r="U225"/>
  <c r="AB223"/>
  <c r="AE223"/>
  <c r="AA224"/>
  <c r="Y224"/>
  <c r="R226"/>
  <c r="O226"/>
  <c r="I227"/>
  <c r="AH222"/>
  <c r="AJ222"/>
  <c r="AL221" l="1"/>
  <c r="AK222"/>
  <c r="AM222" s="1"/>
  <c r="Y225"/>
  <c r="AA225"/>
  <c r="I228"/>
  <c r="U226"/>
  <c r="X226"/>
  <c r="S226"/>
  <c r="AJ223"/>
  <c r="AH223"/>
  <c r="AD224"/>
  <c r="AG224"/>
  <c r="R227"/>
  <c r="O227"/>
  <c r="AB224"/>
  <c r="AE224"/>
  <c r="AL222" l="1"/>
  <c r="AB225"/>
  <c r="AE225"/>
  <c r="Y226"/>
  <c r="AA226"/>
  <c r="I229"/>
  <c r="AD225"/>
  <c r="AG225"/>
  <c r="AJ224"/>
  <c r="AH224"/>
  <c r="R228"/>
  <c r="O228"/>
  <c r="X227"/>
  <c r="U227"/>
  <c r="S227"/>
  <c r="AK223"/>
  <c r="AM223" s="1"/>
  <c r="AH225" l="1"/>
  <c r="AJ225"/>
  <c r="I230"/>
  <c r="X228"/>
  <c r="U228"/>
  <c r="S228"/>
  <c r="AB226"/>
  <c r="AE226"/>
  <c r="AD226"/>
  <c r="AG226"/>
  <c r="AL223"/>
  <c r="AK224"/>
  <c r="AM224" s="1"/>
  <c r="R229"/>
  <c r="O229"/>
  <c r="AA227"/>
  <c r="Y227"/>
  <c r="AK225" l="1"/>
  <c r="AM225" s="1"/>
  <c r="AL224"/>
  <c r="I231"/>
  <c r="AH226"/>
  <c r="AJ226"/>
  <c r="AB227"/>
  <c r="AE227"/>
  <c r="S229"/>
  <c r="X229"/>
  <c r="U229"/>
  <c r="R230"/>
  <c r="O230"/>
  <c r="AD227"/>
  <c r="AG227"/>
  <c r="AA228"/>
  <c r="Y228"/>
  <c r="AL225" l="1"/>
  <c r="AK226"/>
  <c r="AM226" s="1"/>
  <c r="I232"/>
  <c r="AA229"/>
  <c r="Y229"/>
  <c r="U230"/>
  <c r="X230"/>
  <c r="S230"/>
  <c r="AD228"/>
  <c r="AG228"/>
  <c r="R231"/>
  <c r="O231"/>
  <c r="AE228"/>
  <c r="AB228"/>
  <c r="AH227"/>
  <c r="AJ227"/>
  <c r="AK227" l="1"/>
  <c r="AM227" s="1"/>
  <c r="AL226"/>
  <c r="Y230"/>
  <c r="AA230"/>
  <c r="AH228"/>
  <c r="AJ228"/>
  <c r="AD229"/>
  <c r="AG229"/>
  <c r="R232"/>
  <c r="O232"/>
  <c r="AE229"/>
  <c r="AB229"/>
  <c r="S231"/>
  <c r="U231"/>
  <c r="X231"/>
  <c r="I233"/>
  <c r="AL227" l="1"/>
  <c r="AK228"/>
  <c r="AM228" s="1"/>
  <c r="Y231"/>
  <c r="AA231"/>
  <c r="AB230"/>
  <c r="AE230"/>
  <c r="AD230"/>
  <c r="AG230"/>
  <c r="AH229"/>
  <c r="AJ229"/>
  <c r="R233"/>
  <c r="O233"/>
  <c r="U232"/>
  <c r="S232"/>
  <c r="X232"/>
  <c r="I234"/>
  <c r="AK229" l="1"/>
  <c r="AM229" s="1"/>
  <c r="AL228"/>
  <c r="AB231"/>
  <c r="AE231"/>
  <c r="AD231"/>
  <c r="AG231"/>
  <c r="AH230"/>
  <c r="AJ230"/>
  <c r="I235"/>
  <c r="U233"/>
  <c r="S233"/>
  <c r="X233"/>
  <c r="R234"/>
  <c r="O234"/>
  <c r="Y232"/>
  <c r="AA232"/>
  <c r="AK230" l="1"/>
  <c r="AM230" s="1"/>
  <c r="AL229"/>
  <c r="AH231"/>
  <c r="AJ231"/>
  <c r="R235"/>
  <c r="O235"/>
  <c r="X234"/>
  <c r="S234"/>
  <c r="U234"/>
  <c r="I236"/>
  <c r="AB232"/>
  <c r="AE232"/>
  <c r="Y233"/>
  <c r="AA233"/>
  <c r="AD232"/>
  <c r="AG232"/>
  <c r="AL230" l="1"/>
  <c r="AK231"/>
  <c r="AM231" s="1"/>
  <c r="AE233"/>
  <c r="AB233"/>
  <c r="R236"/>
  <c r="O236"/>
  <c r="I237"/>
  <c r="Y234"/>
  <c r="AA234"/>
  <c r="AH232"/>
  <c r="AJ232"/>
  <c r="AD233"/>
  <c r="AG233"/>
  <c r="S235"/>
  <c r="U235"/>
  <c r="X235"/>
  <c r="AL231" l="1"/>
  <c r="AK232"/>
  <c r="AM232" s="1"/>
  <c r="AB234"/>
  <c r="AE234"/>
  <c r="AD234"/>
  <c r="AG234"/>
  <c r="Y235"/>
  <c r="AA235"/>
  <c r="R237"/>
  <c r="O237"/>
  <c r="AH233"/>
  <c r="AJ233"/>
  <c r="I238"/>
  <c r="S236"/>
  <c r="X236"/>
  <c r="U236"/>
  <c r="AL232" l="1"/>
  <c r="AK233"/>
  <c r="AM233" s="1"/>
  <c r="AJ234"/>
  <c r="AH234"/>
  <c r="R238"/>
  <c r="O238"/>
  <c r="U237"/>
  <c r="X237"/>
  <c r="S237"/>
  <c r="I239"/>
  <c r="AB235"/>
  <c r="AE235"/>
  <c r="Y236"/>
  <c r="AA236"/>
  <c r="AD235"/>
  <c r="AG235"/>
  <c r="AL233" l="1"/>
  <c r="I240"/>
  <c r="AH235"/>
  <c r="AJ235"/>
  <c r="AA237"/>
  <c r="Y237"/>
  <c r="AK234"/>
  <c r="AM234" s="1"/>
  <c r="AB236"/>
  <c r="AE236"/>
  <c r="R239"/>
  <c r="O239"/>
  <c r="AD236"/>
  <c r="AG236"/>
  <c r="S238"/>
  <c r="X238"/>
  <c r="U238"/>
  <c r="AK235" l="1"/>
  <c r="AM235" s="1"/>
  <c r="AL234"/>
  <c r="AH236"/>
  <c r="AJ236"/>
  <c r="AD237"/>
  <c r="AG237"/>
  <c r="AB237"/>
  <c r="AE237"/>
  <c r="R240"/>
  <c r="O240"/>
  <c r="X239"/>
  <c r="S239"/>
  <c r="U239"/>
  <c r="I241"/>
  <c r="Y238"/>
  <c r="AA238"/>
  <c r="AL235" l="1"/>
  <c r="I242"/>
  <c r="AH237"/>
  <c r="AJ237"/>
  <c r="AE238"/>
  <c r="AB238"/>
  <c r="AA239"/>
  <c r="Y239"/>
  <c r="AD238"/>
  <c r="AG238"/>
  <c r="U240"/>
  <c r="X240"/>
  <c r="S240"/>
  <c r="R241"/>
  <c r="O241"/>
  <c r="AK236"/>
  <c r="AM236" s="1"/>
  <c r="AK237" l="1"/>
  <c r="AM237" s="1"/>
  <c r="AL236"/>
  <c r="AJ238"/>
  <c r="AH238"/>
  <c r="R242"/>
  <c r="O242"/>
  <c r="S241"/>
  <c r="U241"/>
  <c r="X241"/>
  <c r="AD239"/>
  <c r="AG239"/>
  <c r="Y240"/>
  <c r="AA240"/>
  <c r="AB239"/>
  <c r="AE239"/>
  <c r="I243"/>
  <c r="AL237" l="1"/>
  <c r="AK238"/>
  <c r="AM238" s="1"/>
  <c r="I244"/>
  <c r="U242"/>
  <c r="X242"/>
  <c r="S242"/>
  <c r="AB240"/>
  <c r="AE240"/>
  <c r="Y241"/>
  <c r="AA241"/>
  <c r="AD240"/>
  <c r="AG240"/>
  <c r="R243"/>
  <c r="O243"/>
  <c r="AH239"/>
  <c r="AJ239"/>
  <c r="AL238" l="1"/>
  <c r="AB241"/>
  <c r="AE241"/>
  <c r="AD241"/>
  <c r="AG241"/>
  <c r="R244"/>
  <c r="O244"/>
  <c r="U243"/>
  <c r="S243"/>
  <c r="X243"/>
  <c r="Y242"/>
  <c r="AA242"/>
  <c r="AH240"/>
  <c r="AJ240"/>
  <c r="I245"/>
  <c r="AK239"/>
  <c r="AM239" s="1"/>
  <c r="AK240" l="1"/>
  <c r="AM240" s="1"/>
  <c r="AL239"/>
  <c r="AA243"/>
  <c r="Y243"/>
  <c r="U244"/>
  <c r="X244"/>
  <c r="S244"/>
  <c r="I246"/>
  <c r="R245"/>
  <c r="O245"/>
  <c r="AH241"/>
  <c r="AJ241"/>
  <c r="AB242"/>
  <c r="AE242"/>
  <c r="AD242"/>
  <c r="AG242"/>
  <c r="AL240" l="1"/>
  <c r="AK241"/>
  <c r="AM241" s="1"/>
  <c r="I247"/>
  <c r="X245"/>
  <c r="S245"/>
  <c r="U245"/>
  <c r="Y244"/>
  <c r="AA244"/>
  <c r="AH242"/>
  <c r="AJ242"/>
  <c r="R246"/>
  <c r="O246"/>
  <c r="AD243"/>
  <c r="AG243"/>
  <c r="AB243"/>
  <c r="AE243"/>
  <c r="AL241" l="1"/>
  <c r="AK242"/>
  <c r="AM242" s="1"/>
  <c r="R247"/>
  <c r="O247"/>
  <c r="AB244"/>
  <c r="AE244"/>
  <c r="AD244"/>
  <c r="AG244"/>
  <c r="I248"/>
  <c r="X246"/>
  <c r="S246"/>
  <c r="U246"/>
  <c r="AH243"/>
  <c r="AJ243"/>
  <c r="AA245"/>
  <c r="Y245"/>
  <c r="AL242" l="1"/>
  <c r="AK243"/>
  <c r="AM243" s="1"/>
  <c r="I249"/>
  <c r="AB245"/>
  <c r="AE245"/>
  <c r="S247"/>
  <c r="U247"/>
  <c r="X247"/>
  <c r="AD245"/>
  <c r="AG245"/>
  <c r="AH244"/>
  <c r="AJ244"/>
  <c r="Y246"/>
  <c r="AA246"/>
  <c r="R248"/>
  <c r="O248"/>
  <c r="AL243" l="1"/>
  <c r="AK244"/>
  <c r="AM244" s="1"/>
  <c r="R249"/>
  <c r="O249"/>
  <c r="Y247"/>
  <c r="AA247"/>
  <c r="AB246"/>
  <c r="AE246"/>
  <c r="I250"/>
  <c r="AD246"/>
  <c r="AG246"/>
  <c r="S248"/>
  <c r="U248"/>
  <c r="X248"/>
  <c r="AH245"/>
  <c r="AJ245"/>
  <c r="AL244" l="1"/>
  <c r="R250"/>
  <c r="O250"/>
  <c r="X249"/>
  <c r="S249"/>
  <c r="U249"/>
  <c r="Y248"/>
  <c r="AA248"/>
  <c r="I251"/>
  <c r="AB247"/>
  <c r="AE247"/>
  <c r="AD247"/>
  <c r="AG247"/>
  <c r="AH246"/>
  <c r="AJ246"/>
  <c r="AK245"/>
  <c r="AM245" s="1"/>
  <c r="AL245" l="1"/>
  <c r="AE248"/>
  <c r="AB248"/>
  <c r="AD248"/>
  <c r="AG248"/>
  <c r="Y249"/>
  <c r="AA249"/>
  <c r="AH247"/>
  <c r="AJ247"/>
  <c r="AK246"/>
  <c r="AM246" s="1"/>
  <c r="X250"/>
  <c r="U250"/>
  <c r="S250"/>
  <c r="I252"/>
  <c r="R251"/>
  <c r="O251"/>
  <c r="I253" l="1"/>
  <c r="AH248"/>
  <c r="AJ248"/>
  <c r="R252"/>
  <c r="O252"/>
  <c r="AE249"/>
  <c r="AB249"/>
  <c r="AD249"/>
  <c r="AG249"/>
  <c r="AL246"/>
  <c r="AA250"/>
  <c r="Y250"/>
  <c r="U251"/>
  <c r="X251"/>
  <c r="S251"/>
  <c r="AK247"/>
  <c r="AM247" s="1"/>
  <c r="AK248" l="1"/>
  <c r="AM248" s="1"/>
  <c r="R253"/>
  <c r="O253"/>
  <c r="AL247"/>
  <c r="AA251"/>
  <c r="Y251"/>
  <c r="X252"/>
  <c r="S252"/>
  <c r="U252"/>
  <c r="AD250"/>
  <c r="AG250"/>
  <c r="I254"/>
  <c r="AB250"/>
  <c r="AE250"/>
  <c r="AH249"/>
  <c r="AJ249"/>
  <c r="AL248" l="1"/>
  <c r="AK249"/>
  <c r="AM249" s="1"/>
  <c r="I255"/>
  <c r="Y252"/>
  <c r="AA252"/>
  <c r="S253"/>
  <c r="X253"/>
  <c r="U253"/>
  <c r="AH250"/>
  <c r="AJ250"/>
  <c r="R254"/>
  <c r="O254"/>
  <c r="AD251"/>
  <c r="AG251"/>
  <c r="AE251"/>
  <c r="AB251"/>
  <c r="AL249" l="1"/>
  <c r="AK250"/>
  <c r="AM250" s="1"/>
  <c r="R255"/>
  <c r="O255"/>
  <c r="AA253"/>
  <c r="X254"/>
  <c r="S254"/>
  <c r="U254"/>
  <c r="AH251"/>
  <c r="AJ251"/>
  <c r="I256"/>
  <c r="Y253"/>
  <c r="AB252"/>
  <c r="AE252"/>
  <c r="AD252"/>
  <c r="AG252"/>
  <c r="AK251" l="1"/>
  <c r="AM251" s="1"/>
  <c r="AL250"/>
  <c r="AB253"/>
  <c r="AE253"/>
  <c r="U255"/>
  <c r="X255"/>
  <c r="S255"/>
  <c r="AD253"/>
  <c r="AG253"/>
  <c r="AJ252"/>
  <c r="AH252"/>
  <c r="AA254"/>
  <c r="Y254"/>
  <c r="I257"/>
  <c r="R256"/>
  <c r="O256"/>
  <c r="AL251" l="1"/>
  <c r="AK252"/>
  <c r="AM252" s="1"/>
  <c r="I258"/>
  <c r="AD254"/>
  <c r="AG254"/>
  <c r="AJ253"/>
  <c r="AH253"/>
  <c r="AB254"/>
  <c r="AE254"/>
  <c r="U256"/>
  <c r="X256"/>
  <c r="S256"/>
  <c r="R257"/>
  <c r="O257"/>
  <c r="AA255"/>
  <c r="Y255"/>
  <c r="AK253" l="1"/>
  <c r="AM253" s="1"/>
  <c r="AL252"/>
  <c r="I259"/>
  <c r="AD255"/>
  <c r="AG255"/>
  <c r="Y256"/>
  <c r="AA256"/>
  <c r="AB255"/>
  <c r="AE255"/>
  <c r="R258"/>
  <c r="O258"/>
  <c r="AH254"/>
  <c r="AJ254"/>
  <c r="U257"/>
  <c r="S257"/>
  <c r="X257"/>
  <c r="AL253" l="1"/>
  <c r="AK254"/>
  <c r="AM254" s="1"/>
  <c r="AA257"/>
  <c r="Y257"/>
  <c r="AJ255"/>
  <c r="AH255"/>
  <c r="R259"/>
  <c r="O259"/>
  <c r="AE256"/>
  <c r="AB256"/>
  <c r="AD256"/>
  <c r="AG256"/>
  <c r="I260"/>
  <c r="X258"/>
  <c r="S258"/>
  <c r="U258"/>
  <c r="AL254" l="1"/>
  <c r="AD257"/>
  <c r="AG257"/>
  <c r="AB257"/>
  <c r="AE257"/>
  <c r="Y258"/>
  <c r="AA258"/>
  <c r="I261"/>
  <c r="AK255"/>
  <c r="AM255" s="1"/>
  <c r="R260"/>
  <c r="O260"/>
  <c r="X259"/>
  <c r="U259"/>
  <c r="S259"/>
  <c r="AH256"/>
  <c r="AJ256"/>
  <c r="AK256" l="1"/>
  <c r="AM256" s="1"/>
  <c r="I262"/>
  <c r="AB258"/>
  <c r="AE258"/>
  <c r="AD258"/>
  <c r="AG258"/>
  <c r="AL255"/>
  <c r="R261"/>
  <c r="O261"/>
  <c r="AH257"/>
  <c r="AJ257"/>
  <c r="AA259"/>
  <c r="Y259"/>
  <c r="X260"/>
  <c r="S260"/>
  <c r="U260"/>
  <c r="AL256" l="1"/>
  <c r="AK257"/>
  <c r="AM257" s="1"/>
  <c r="X261"/>
  <c r="U261"/>
  <c r="S261"/>
  <c r="R262"/>
  <c r="O262"/>
  <c r="AD259"/>
  <c r="AG259"/>
  <c r="I263"/>
  <c r="AB259"/>
  <c r="AE259"/>
  <c r="AA260"/>
  <c r="Y260"/>
  <c r="AH258"/>
  <c r="AJ258"/>
  <c r="AK258" l="1"/>
  <c r="AM258" s="1"/>
  <c r="AL257"/>
  <c r="I264"/>
  <c r="AH259"/>
  <c r="AJ259"/>
  <c r="Y261"/>
  <c r="S262"/>
  <c r="X262"/>
  <c r="U262"/>
  <c r="AA261"/>
  <c r="AD260"/>
  <c r="AG260"/>
  <c r="AB260"/>
  <c r="AE260"/>
  <c r="R263"/>
  <c r="O263"/>
  <c r="AL258" l="1"/>
  <c r="AK259"/>
  <c r="AM259" s="1"/>
  <c r="AE261"/>
  <c r="AB261"/>
  <c r="R264"/>
  <c r="O264"/>
  <c r="U263"/>
  <c r="X263"/>
  <c r="S263"/>
  <c r="Y262"/>
  <c r="AA262"/>
  <c r="AH260"/>
  <c r="AJ260"/>
  <c r="I265"/>
  <c r="AD261"/>
  <c r="AG261"/>
  <c r="AL259" l="1"/>
  <c r="Y263"/>
  <c r="AA263"/>
  <c r="AK260"/>
  <c r="AM260" s="1"/>
  <c r="AB262"/>
  <c r="AE262"/>
  <c r="AD262"/>
  <c r="AG262"/>
  <c r="AH261"/>
  <c r="AJ261"/>
  <c r="I266"/>
  <c r="R265"/>
  <c r="O265"/>
  <c r="U264"/>
  <c r="X264"/>
  <c r="S264"/>
  <c r="AL260" l="1"/>
  <c r="AE263"/>
  <c r="AB263"/>
  <c r="AK261"/>
  <c r="AM261" s="1"/>
  <c r="AD263"/>
  <c r="AG263"/>
  <c r="U265"/>
  <c r="X265"/>
  <c r="S265"/>
  <c r="I267"/>
  <c r="R266"/>
  <c r="O266"/>
  <c r="AA264"/>
  <c r="Y264"/>
  <c r="AH262"/>
  <c r="AJ262"/>
  <c r="AA265" l="1"/>
  <c r="AG265" s="1"/>
  <c r="S266"/>
  <c r="X266"/>
  <c r="U266"/>
  <c r="R267"/>
  <c r="O267"/>
  <c r="AH263"/>
  <c r="AJ263"/>
  <c r="Y265"/>
  <c r="AD264"/>
  <c r="AG264"/>
  <c r="I268"/>
  <c r="AB264"/>
  <c r="AE264"/>
  <c r="AL261"/>
  <c r="AK262"/>
  <c r="AM262" s="1"/>
  <c r="AK263" l="1"/>
  <c r="AM263" s="1"/>
  <c r="AJ264"/>
  <c r="AH264"/>
  <c r="AD265"/>
  <c r="AB265"/>
  <c r="AE265"/>
  <c r="I269"/>
  <c r="Y266"/>
  <c r="AA266"/>
  <c r="R268"/>
  <c r="O268"/>
  <c r="U267"/>
  <c r="X267"/>
  <c r="S267"/>
  <c r="AL262"/>
  <c r="AL263" l="1"/>
  <c r="AJ265"/>
  <c r="AH265"/>
  <c r="I270"/>
  <c r="AK264"/>
  <c r="AM264" s="1"/>
  <c r="R269"/>
  <c r="O269"/>
  <c r="X268"/>
  <c r="S268"/>
  <c r="U268"/>
  <c r="AB266"/>
  <c r="AE266"/>
  <c r="AD266"/>
  <c r="AG266"/>
  <c r="AA267"/>
  <c r="Y267"/>
  <c r="AK265" l="1"/>
  <c r="AM265" s="1"/>
  <c r="AL264"/>
  <c r="I271"/>
  <c r="AB267"/>
  <c r="AE267"/>
  <c r="AA268"/>
  <c r="Y268"/>
  <c r="AH266"/>
  <c r="AJ266"/>
  <c r="U269"/>
  <c r="X269"/>
  <c r="S269"/>
  <c r="R270"/>
  <c r="O270"/>
  <c r="AD267"/>
  <c r="AG267"/>
  <c r="AL265" l="1"/>
  <c r="AK266"/>
  <c r="AM266" s="1"/>
  <c r="R271"/>
  <c r="O271"/>
  <c r="AD268"/>
  <c r="AG268"/>
  <c r="AB268"/>
  <c r="AE268"/>
  <c r="I272"/>
  <c r="U270"/>
  <c r="X270"/>
  <c r="S270"/>
  <c r="AH267"/>
  <c r="AJ267"/>
  <c r="AA269"/>
  <c r="Y269"/>
  <c r="AL266" l="1"/>
  <c r="R272"/>
  <c r="O272"/>
  <c r="AD269"/>
  <c r="AG269"/>
  <c r="AA270"/>
  <c r="Y270"/>
  <c r="I273"/>
  <c r="U271"/>
  <c r="X271"/>
  <c r="S271"/>
  <c r="AH268"/>
  <c r="AJ268"/>
  <c r="AB269"/>
  <c r="AE269"/>
  <c r="AK267"/>
  <c r="AM267" s="1"/>
  <c r="I274" l="1"/>
  <c r="AD270"/>
  <c r="AG270"/>
  <c r="AH269"/>
  <c r="AJ269"/>
  <c r="AB270"/>
  <c r="AE270"/>
  <c r="X272"/>
  <c r="S272"/>
  <c r="U272"/>
  <c r="Y271"/>
  <c r="AA271"/>
  <c r="R273"/>
  <c r="O273"/>
  <c r="AL267"/>
  <c r="AK268"/>
  <c r="AM268" s="1"/>
  <c r="AK269" l="1"/>
  <c r="AM269" s="1"/>
  <c r="X273"/>
  <c r="U273"/>
  <c r="S273"/>
  <c r="R274"/>
  <c r="O274"/>
  <c r="AD271"/>
  <c r="AG271"/>
  <c r="AH270"/>
  <c r="AJ270"/>
  <c r="AB271"/>
  <c r="AE271"/>
  <c r="I275"/>
  <c r="AA272"/>
  <c r="Y272"/>
  <c r="AL268"/>
  <c r="AL269" l="1"/>
  <c r="Y273"/>
  <c r="AA273"/>
  <c r="I276"/>
  <c r="AH271"/>
  <c r="AJ271"/>
  <c r="AD272"/>
  <c r="AG272"/>
  <c r="X274"/>
  <c r="S274"/>
  <c r="U274"/>
  <c r="AB272"/>
  <c r="AE272"/>
  <c r="R275"/>
  <c r="O275"/>
  <c r="AK270"/>
  <c r="AM270" s="1"/>
  <c r="AK271" l="1"/>
  <c r="AM271" s="1"/>
  <c r="AL270"/>
  <c r="Y274"/>
  <c r="AA274"/>
  <c r="AB273"/>
  <c r="AE273"/>
  <c r="R276"/>
  <c r="O276"/>
  <c r="AD273"/>
  <c r="AG273"/>
  <c r="U275"/>
  <c r="S275"/>
  <c r="X275"/>
  <c r="AH272"/>
  <c r="AJ272"/>
  <c r="I277"/>
  <c r="AK272" l="1"/>
  <c r="AM272" s="1"/>
  <c r="AL271"/>
  <c r="AA275"/>
  <c r="Y275"/>
  <c r="AB274"/>
  <c r="AE274"/>
  <c r="AD274"/>
  <c r="AG274"/>
  <c r="R277"/>
  <c r="O277"/>
  <c r="AH273"/>
  <c r="AJ273"/>
  <c r="I278"/>
  <c r="U276"/>
  <c r="X276"/>
  <c r="S276"/>
  <c r="AL272" l="1"/>
  <c r="AK273"/>
  <c r="AM273" s="1"/>
  <c r="I279"/>
  <c r="AD275"/>
  <c r="AG275"/>
  <c r="AB275"/>
  <c r="AE275"/>
  <c r="Y276"/>
  <c r="AA276"/>
  <c r="R278"/>
  <c r="O278"/>
  <c r="S277"/>
  <c r="U277"/>
  <c r="X277"/>
  <c r="AH274"/>
  <c r="AJ274"/>
  <c r="AK274" l="1"/>
  <c r="AM274" s="1"/>
  <c r="AL273"/>
  <c r="R279"/>
  <c r="O279"/>
  <c r="AE276"/>
  <c r="AB276"/>
  <c r="I280"/>
  <c r="Y277"/>
  <c r="AA277"/>
  <c r="AD276"/>
  <c r="AG276"/>
  <c r="AH275"/>
  <c r="AJ275"/>
  <c r="S278"/>
  <c r="U278"/>
  <c r="X278"/>
  <c r="AL274" l="1"/>
  <c r="R280"/>
  <c r="O280"/>
  <c r="I281"/>
  <c r="U279"/>
  <c r="X279"/>
  <c r="S279"/>
  <c r="AH276"/>
  <c r="AJ276"/>
  <c r="Y278"/>
  <c r="AA278"/>
  <c r="AB277"/>
  <c r="AE277"/>
  <c r="AD277"/>
  <c r="AG277"/>
  <c r="AK275"/>
  <c r="AM275" s="1"/>
  <c r="AK276" l="1"/>
  <c r="AM276" s="1"/>
  <c r="R281"/>
  <c r="O281"/>
  <c r="S280"/>
  <c r="X280"/>
  <c r="U280"/>
  <c r="AJ277"/>
  <c r="AH277"/>
  <c r="I282"/>
  <c r="AL275"/>
  <c r="AB278"/>
  <c r="AE278"/>
  <c r="AD278"/>
  <c r="AG278"/>
  <c r="Y279"/>
  <c r="AA279"/>
  <c r="AL276" l="1"/>
  <c r="AB279"/>
  <c r="AE279"/>
  <c r="I283"/>
  <c r="S281"/>
  <c r="U281"/>
  <c r="X281"/>
  <c r="R282"/>
  <c r="O282"/>
  <c r="AK277"/>
  <c r="AM277" s="1"/>
  <c r="AH278"/>
  <c r="AJ278"/>
  <c r="AD279"/>
  <c r="AG279"/>
  <c r="Y280"/>
  <c r="AA280"/>
  <c r="AK278" l="1"/>
  <c r="AM278" s="1"/>
  <c r="AH279"/>
  <c r="AJ279"/>
  <c r="AB280"/>
  <c r="AE280"/>
  <c r="R283"/>
  <c r="O283"/>
  <c r="I284"/>
  <c r="AA281"/>
  <c r="Y281"/>
  <c r="AL277"/>
  <c r="AD280"/>
  <c r="AG280"/>
  <c r="X282"/>
  <c r="S282"/>
  <c r="U282"/>
  <c r="AK279" l="1"/>
  <c r="AM279" s="1"/>
  <c r="AL278"/>
  <c r="R284"/>
  <c r="O284"/>
  <c r="AH280"/>
  <c r="AJ280"/>
  <c r="Y282"/>
  <c r="AA282"/>
  <c r="AB281"/>
  <c r="AE281"/>
  <c r="I285"/>
  <c r="U283"/>
  <c r="X283"/>
  <c r="S283"/>
  <c r="AD281"/>
  <c r="AG281"/>
  <c r="AL279" l="1"/>
  <c r="AH281"/>
  <c r="AJ281"/>
  <c r="S284"/>
  <c r="U284"/>
  <c r="X284"/>
  <c r="R285"/>
  <c r="O285"/>
  <c r="I286"/>
  <c r="AB282"/>
  <c r="AE282"/>
  <c r="AA283"/>
  <c r="Y283"/>
  <c r="AD282"/>
  <c r="AG282"/>
  <c r="AK280"/>
  <c r="AM280" s="1"/>
  <c r="AK281" l="1"/>
  <c r="AM281" s="1"/>
  <c r="U285"/>
  <c r="X285"/>
  <c r="S285"/>
  <c r="AL280"/>
  <c r="AD283"/>
  <c r="AG283"/>
  <c r="Y284"/>
  <c r="AA284"/>
  <c r="I287"/>
  <c r="AB283"/>
  <c r="AE283"/>
  <c r="AH282"/>
  <c r="AJ282"/>
  <c r="R286"/>
  <c r="O286"/>
  <c r="AL281" l="1"/>
  <c r="AK282"/>
  <c r="AM282" s="1"/>
  <c r="I288"/>
  <c r="AJ283"/>
  <c r="AH283"/>
  <c r="Y285"/>
  <c r="AA285"/>
  <c r="AB284"/>
  <c r="AE284"/>
  <c r="AD284"/>
  <c r="AG284"/>
  <c r="X286"/>
  <c r="S286"/>
  <c r="U286"/>
  <c r="R287"/>
  <c r="O287"/>
  <c r="AL282" l="1"/>
  <c r="AE285"/>
  <c r="AB285"/>
  <c r="X287"/>
  <c r="S287"/>
  <c r="U287"/>
  <c r="AD285"/>
  <c r="AG285"/>
  <c r="R288"/>
  <c r="O288"/>
  <c r="AJ284"/>
  <c r="AH284"/>
  <c r="I289"/>
  <c r="Y286"/>
  <c r="AA286"/>
  <c r="AK283"/>
  <c r="AM283" s="1"/>
  <c r="AA287" l="1"/>
  <c r="Y287"/>
  <c r="AB286"/>
  <c r="AE286"/>
  <c r="AK284"/>
  <c r="AM284" s="1"/>
  <c r="R289"/>
  <c r="O289"/>
  <c r="AH285"/>
  <c r="AJ285"/>
  <c r="X288"/>
  <c r="U288"/>
  <c r="S288"/>
  <c r="AD286"/>
  <c r="AG286"/>
  <c r="I290"/>
  <c r="AL283"/>
  <c r="AL284" l="1"/>
  <c r="U289"/>
  <c r="X289"/>
  <c r="S289"/>
  <c r="AD287"/>
  <c r="AG287"/>
  <c r="R290"/>
  <c r="O290"/>
  <c r="Y288"/>
  <c r="AA288"/>
  <c r="AB287"/>
  <c r="AE287"/>
  <c r="AK285"/>
  <c r="AM285" s="1"/>
  <c r="AH286"/>
  <c r="AJ286"/>
  <c r="I291"/>
  <c r="AL285" l="1"/>
  <c r="AK286"/>
  <c r="AM286" s="1"/>
  <c r="AD288"/>
  <c r="AG288"/>
  <c r="AJ287"/>
  <c r="AH287"/>
  <c r="AA289"/>
  <c r="AG289" s="1"/>
  <c r="Y289"/>
  <c r="R291"/>
  <c r="O291"/>
  <c r="I292"/>
  <c r="X290"/>
  <c r="S290"/>
  <c r="U290"/>
  <c r="AB288"/>
  <c r="AE288"/>
  <c r="AL286" l="1"/>
  <c r="Y290"/>
  <c r="AA290"/>
  <c r="S291"/>
  <c r="U291"/>
  <c r="X291"/>
  <c r="R292"/>
  <c r="O292"/>
  <c r="AD289"/>
  <c r="AE289"/>
  <c r="AB289"/>
  <c r="AK287"/>
  <c r="AM287" s="1"/>
  <c r="AH288"/>
  <c r="AJ288"/>
  <c r="I293"/>
  <c r="AK288" l="1"/>
  <c r="AM288" s="1"/>
  <c r="S292"/>
  <c r="X292"/>
  <c r="U292"/>
  <c r="AB290"/>
  <c r="AE290"/>
  <c r="AD290"/>
  <c r="AG290"/>
  <c r="AH289"/>
  <c r="AJ289"/>
  <c r="R293"/>
  <c r="O293"/>
  <c r="AL287"/>
  <c r="AA291"/>
  <c r="Y291"/>
  <c r="I294"/>
  <c r="AL288" l="1"/>
  <c r="AK289"/>
  <c r="AM289" s="1"/>
  <c r="Y292"/>
  <c r="AA292"/>
  <c r="I295"/>
  <c r="AD291"/>
  <c r="AG291"/>
  <c r="AH290"/>
  <c r="AJ290"/>
  <c r="AB291"/>
  <c r="AE291"/>
  <c r="R294"/>
  <c r="O294"/>
  <c r="U293"/>
  <c r="X293"/>
  <c r="S293"/>
  <c r="AL289" l="1"/>
  <c r="AB292"/>
  <c r="AE292"/>
  <c r="AD292"/>
  <c r="AG292"/>
  <c r="I296"/>
  <c r="U294"/>
  <c r="X294"/>
  <c r="S294"/>
  <c r="AH291"/>
  <c r="AJ291"/>
  <c r="Y293"/>
  <c r="AA293"/>
  <c r="R295"/>
  <c r="O295"/>
  <c r="AK290"/>
  <c r="AM290" s="1"/>
  <c r="U295" l="1"/>
  <c r="X295"/>
  <c r="S295"/>
  <c r="R296"/>
  <c r="O296"/>
  <c r="AH292"/>
  <c r="AJ292"/>
  <c r="AK291"/>
  <c r="AM291" s="1"/>
  <c r="AL290"/>
  <c r="AB293"/>
  <c r="AE293"/>
  <c r="Y294"/>
  <c r="AA294"/>
  <c r="AD293"/>
  <c r="AG293"/>
  <c r="I297"/>
  <c r="AK292" l="1"/>
  <c r="AM292" s="1"/>
  <c r="AL291"/>
  <c r="AD294"/>
  <c r="AG294"/>
  <c r="AA295"/>
  <c r="Y295"/>
  <c r="AH293"/>
  <c r="AJ293"/>
  <c r="R297"/>
  <c r="O297"/>
  <c r="X296"/>
  <c r="U296"/>
  <c r="S296"/>
  <c r="I298"/>
  <c r="AB294"/>
  <c r="AE294"/>
  <c r="AL292" l="1"/>
  <c r="AK293"/>
  <c r="AM293" s="1"/>
  <c r="U297"/>
  <c r="X297"/>
  <c r="S297"/>
  <c r="AD295"/>
  <c r="AG295"/>
  <c r="R298"/>
  <c r="O298"/>
  <c r="I299"/>
  <c r="AE295"/>
  <c r="AB295"/>
  <c r="AH294"/>
  <c r="AJ294"/>
  <c r="Y296"/>
  <c r="AA296"/>
  <c r="AK294" l="1"/>
  <c r="AM294" s="1"/>
  <c r="AL293"/>
  <c r="I300"/>
  <c r="AH295"/>
  <c r="AJ295"/>
  <c r="X298"/>
  <c r="S298"/>
  <c r="U298"/>
  <c r="AB296"/>
  <c r="AE296"/>
  <c r="AD296"/>
  <c r="AG296"/>
  <c r="R299"/>
  <c r="O299"/>
  <c r="AA297"/>
  <c r="AG297" s="1"/>
  <c r="Y297"/>
  <c r="AL294" l="1"/>
  <c r="AK295"/>
  <c r="AM295" s="1"/>
  <c r="AD297"/>
  <c r="AE297"/>
  <c r="AB297"/>
  <c r="R300"/>
  <c r="O300"/>
  <c r="Y298"/>
  <c r="AA298"/>
  <c r="I301"/>
  <c r="AH296"/>
  <c r="AJ296"/>
  <c r="S299"/>
  <c r="U299"/>
  <c r="X299"/>
  <c r="AL295" l="1"/>
  <c r="AK296"/>
  <c r="AM296" s="1"/>
  <c r="I302"/>
  <c r="AE298"/>
  <c r="AB298"/>
  <c r="AD298"/>
  <c r="AG298"/>
  <c r="AA299"/>
  <c r="Y299"/>
  <c r="X300"/>
  <c r="S300"/>
  <c r="U300"/>
  <c r="AH297"/>
  <c r="AJ297"/>
  <c r="R301"/>
  <c r="O301"/>
  <c r="AL296" l="1"/>
  <c r="R302"/>
  <c r="O302"/>
  <c r="I303"/>
  <c r="AK297"/>
  <c r="AM297" s="1"/>
  <c r="AH298"/>
  <c r="AJ298"/>
  <c r="AD299"/>
  <c r="AG299"/>
  <c r="U301"/>
  <c r="X301"/>
  <c r="S301"/>
  <c r="Y300"/>
  <c r="AA300"/>
  <c r="AB299"/>
  <c r="AE299"/>
  <c r="AK298" l="1"/>
  <c r="AM298" s="1"/>
  <c r="AL297"/>
  <c r="AH299"/>
  <c r="AJ299"/>
  <c r="S302"/>
  <c r="U302"/>
  <c r="X302"/>
  <c r="R303"/>
  <c r="O303"/>
  <c r="AA301"/>
  <c r="Y301"/>
  <c r="AB300"/>
  <c r="AE300"/>
  <c r="AD300"/>
  <c r="AG300"/>
  <c r="I304"/>
  <c r="AL298" l="1"/>
  <c r="AK299"/>
  <c r="AM299" s="1"/>
  <c r="I305"/>
  <c r="R304"/>
  <c r="O304"/>
  <c r="AH300"/>
  <c r="AJ300"/>
  <c r="AD301"/>
  <c r="AG301"/>
  <c r="S303"/>
  <c r="U303"/>
  <c r="X303"/>
  <c r="Y302"/>
  <c r="AA302"/>
  <c r="AB301"/>
  <c r="AE301"/>
  <c r="AL299" l="1"/>
  <c r="AK300"/>
  <c r="AM300" s="1"/>
  <c r="AE302"/>
  <c r="AB302"/>
  <c r="U304"/>
  <c r="X304"/>
  <c r="S304"/>
  <c r="R305"/>
  <c r="O305"/>
  <c r="AD302"/>
  <c r="AG302"/>
  <c r="AJ301"/>
  <c r="AH301"/>
  <c r="I306"/>
  <c r="AA303"/>
  <c r="Y303"/>
  <c r="AL300" l="1"/>
  <c r="AK301"/>
  <c r="AM301" s="1"/>
  <c r="AH302"/>
  <c r="AJ302"/>
  <c r="R306"/>
  <c r="O306"/>
  <c r="U305"/>
  <c r="X305"/>
  <c r="S305"/>
  <c r="Y304"/>
  <c r="AA304"/>
  <c r="I307"/>
  <c r="AB303"/>
  <c r="AE303"/>
  <c r="AD303"/>
  <c r="AG303"/>
  <c r="AL301" l="1"/>
  <c r="AK302"/>
  <c r="AM302" s="1"/>
  <c r="R307"/>
  <c r="O307"/>
  <c r="Y305"/>
  <c r="AA305"/>
  <c r="I308"/>
  <c r="AB304"/>
  <c r="AE304"/>
  <c r="AJ303"/>
  <c r="AH303"/>
  <c r="AD304"/>
  <c r="AG304"/>
  <c r="X306"/>
  <c r="S306"/>
  <c r="U306"/>
  <c r="AL302" l="1"/>
  <c r="X307"/>
  <c r="S307"/>
  <c r="U307"/>
  <c r="AK303"/>
  <c r="AM303" s="1"/>
  <c r="R308"/>
  <c r="O308"/>
  <c r="I309"/>
  <c r="AH304"/>
  <c r="AJ304"/>
  <c r="AE305"/>
  <c r="AB305"/>
  <c r="AD305"/>
  <c r="AG305"/>
  <c r="AA306"/>
  <c r="Y306"/>
  <c r="AK304" l="1"/>
  <c r="AM304" s="1"/>
  <c r="AL303"/>
  <c r="X308"/>
  <c r="S308"/>
  <c r="U308"/>
  <c r="I310"/>
  <c r="AD306"/>
  <c r="AG306"/>
  <c r="AH305"/>
  <c r="AJ305"/>
  <c r="AA307"/>
  <c r="Y307"/>
  <c r="AE306"/>
  <c r="AB306"/>
  <c r="R309"/>
  <c r="O309"/>
  <c r="AL304" l="1"/>
  <c r="R310"/>
  <c r="O310"/>
  <c r="S309"/>
  <c r="U309"/>
  <c r="X309"/>
  <c r="Y308"/>
  <c r="AA308"/>
  <c r="AD307"/>
  <c r="AG307"/>
  <c r="AB307"/>
  <c r="AE307"/>
  <c r="I311"/>
  <c r="AK305"/>
  <c r="AM305" s="1"/>
  <c r="AH306"/>
  <c r="AJ306"/>
  <c r="AK306" l="1"/>
  <c r="AM306" s="1"/>
  <c r="I312"/>
  <c r="AE308"/>
  <c r="AB308"/>
  <c r="AL305"/>
  <c r="R311"/>
  <c r="O311"/>
  <c r="AH307"/>
  <c r="AJ307"/>
  <c r="AD308"/>
  <c r="AG308"/>
  <c r="X310"/>
  <c r="S310"/>
  <c r="U310"/>
  <c r="AA309"/>
  <c r="Y309"/>
  <c r="AL306" l="1"/>
  <c r="AK307"/>
  <c r="AM307" s="1"/>
  <c r="AB309"/>
  <c r="AE309"/>
  <c r="U311"/>
  <c r="X311"/>
  <c r="S311"/>
  <c r="AH308"/>
  <c r="AJ308"/>
  <c r="R312"/>
  <c r="O312"/>
  <c r="AD309"/>
  <c r="AG309"/>
  <c r="AA310"/>
  <c r="Y310"/>
  <c r="I313"/>
  <c r="AL307" l="1"/>
  <c r="AK308"/>
  <c r="AM308" s="1"/>
  <c r="I314"/>
  <c r="X312"/>
  <c r="S312"/>
  <c r="U312"/>
  <c r="AH309"/>
  <c r="AJ309"/>
  <c r="Y311"/>
  <c r="AA311"/>
  <c r="R313"/>
  <c r="O313"/>
  <c r="AB310"/>
  <c r="AE310"/>
  <c r="AD310"/>
  <c r="AG310"/>
  <c r="AK309" l="1"/>
  <c r="AM309" s="1"/>
  <c r="AL308"/>
  <c r="S313"/>
  <c r="U313"/>
  <c r="X313"/>
  <c r="R314"/>
  <c r="O314"/>
  <c r="AB311"/>
  <c r="AE311"/>
  <c r="I315"/>
  <c r="AH310"/>
  <c r="AJ310"/>
  <c r="AD311"/>
  <c r="AG311"/>
  <c r="Y312"/>
  <c r="AA312"/>
  <c r="AL309" l="1"/>
  <c r="AK310"/>
  <c r="AM310" s="1"/>
  <c r="I316"/>
  <c r="AD312"/>
  <c r="AG312"/>
  <c r="AH311"/>
  <c r="AJ311"/>
  <c r="X314"/>
  <c r="S314"/>
  <c r="U314"/>
  <c r="AE312"/>
  <c r="AB312"/>
  <c r="R315"/>
  <c r="O315"/>
  <c r="AA313"/>
  <c r="Y313"/>
  <c r="AL310" l="1"/>
  <c r="AK311"/>
  <c r="AM311" s="1"/>
  <c r="AD313"/>
  <c r="AG313"/>
  <c r="AB313"/>
  <c r="AE313"/>
  <c r="R316"/>
  <c r="O316"/>
  <c r="Y314"/>
  <c r="AA314"/>
  <c r="AH312"/>
  <c r="AJ312"/>
  <c r="S315"/>
  <c r="U315"/>
  <c r="X315"/>
  <c r="I317"/>
  <c r="AK312" l="1"/>
  <c r="AM312" s="1"/>
  <c r="AL311"/>
  <c r="AB314"/>
  <c r="AE314"/>
  <c r="AJ313"/>
  <c r="AH313"/>
  <c r="AD314"/>
  <c r="AG314"/>
  <c r="S316"/>
  <c r="U316"/>
  <c r="X316"/>
  <c r="R317"/>
  <c r="O317"/>
  <c r="AA315"/>
  <c r="Y315"/>
  <c r="I318"/>
  <c r="AL312" l="1"/>
  <c r="R318"/>
  <c r="O318"/>
  <c r="AH314"/>
  <c r="AJ314"/>
  <c r="AD315"/>
  <c r="AG315"/>
  <c r="AB315"/>
  <c r="AE315"/>
  <c r="AK313"/>
  <c r="AM313" s="1"/>
  <c r="I319"/>
  <c r="S317"/>
  <c r="U317"/>
  <c r="X317"/>
  <c r="AA316"/>
  <c r="Y316"/>
  <c r="AL313" l="1"/>
  <c r="I320"/>
  <c r="AH315"/>
  <c r="AJ315"/>
  <c r="AA317"/>
  <c r="Y317"/>
  <c r="AD316"/>
  <c r="AG316"/>
  <c r="X318"/>
  <c r="S318"/>
  <c r="U318"/>
  <c r="AE316"/>
  <c r="AB316"/>
  <c r="R319"/>
  <c r="O319"/>
  <c r="AK314"/>
  <c r="AM314" s="1"/>
  <c r="AK315" l="1"/>
  <c r="AM315" s="1"/>
  <c r="AL314"/>
  <c r="S319"/>
  <c r="U319"/>
  <c r="X319"/>
  <c r="Y318"/>
  <c r="AA318"/>
  <c r="I321"/>
  <c r="AD317"/>
  <c r="AG317"/>
  <c r="AB317"/>
  <c r="AE317"/>
  <c r="AH316"/>
  <c r="AJ316"/>
  <c r="R320"/>
  <c r="O320"/>
  <c r="AL315" l="1"/>
  <c r="AK316"/>
  <c r="AM316" s="1"/>
  <c r="I322"/>
  <c r="AB318"/>
  <c r="AE318"/>
  <c r="AD318"/>
  <c r="AG318"/>
  <c r="R321"/>
  <c r="O321"/>
  <c r="U320"/>
  <c r="X320"/>
  <c r="S320"/>
  <c r="AH317"/>
  <c r="AJ317"/>
  <c r="Y319"/>
  <c r="AA319"/>
  <c r="AK317" l="1"/>
  <c r="AM317" s="1"/>
  <c r="AL316"/>
  <c r="AH318"/>
  <c r="AJ318"/>
  <c r="R322"/>
  <c r="O322"/>
  <c r="S321"/>
  <c r="U321"/>
  <c r="X321"/>
  <c r="AB319"/>
  <c r="AE319"/>
  <c r="I323"/>
  <c r="AD319"/>
  <c r="AG319"/>
  <c r="Y320"/>
  <c r="AA320"/>
  <c r="AL317" l="1"/>
  <c r="AK318"/>
  <c r="AM318" s="1"/>
  <c r="AD320"/>
  <c r="AG320"/>
  <c r="R323"/>
  <c r="O323"/>
  <c r="Y321"/>
  <c r="AA321"/>
  <c r="I324"/>
  <c r="AH319"/>
  <c r="AJ319"/>
  <c r="AB320"/>
  <c r="AE320"/>
  <c r="X322"/>
  <c r="S322"/>
  <c r="U322"/>
  <c r="AL318" l="1"/>
  <c r="AB321"/>
  <c r="AE321"/>
  <c r="R324"/>
  <c r="O324"/>
  <c r="AD321"/>
  <c r="AG321"/>
  <c r="AJ320"/>
  <c r="AH320"/>
  <c r="I325"/>
  <c r="Y322"/>
  <c r="AA322"/>
  <c r="S323"/>
  <c r="U323"/>
  <c r="X323"/>
  <c r="AK319"/>
  <c r="AM319" s="1"/>
  <c r="AE322" l="1"/>
  <c r="AB322"/>
  <c r="AD322"/>
  <c r="AG322"/>
  <c r="AK320"/>
  <c r="AM320" s="1"/>
  <c r="AL319"/>
  <c r="R325"/>
  <c r="O325"/>
  <c r="I326"/>
  <c r="X324"/>
  <c r="S324"/>
  <c r="U324"/>
  <c r="AA323"/>
  <c r="Y323"/>
  <c r="AH321"/>
  <c r="AJ321"/>
  <c r="AK321" l="1"/>
  <c r="AM321" s="1"/>
  <c r="I327"/>
  <c r="S325"/>
  <c r="U325"/>
  <c r="X325"/>
  <c r="AH322"/>
  <c r="AJ322"/>
  <c r="Y324"/>
  <c r="AA324"/>
  <c r="R326"/>
  <c r="O326"/>
  <c r="AD323"/>
  <c r="AG323"/>
  <c r="AL320"/>
  <c r="AB323"/>
  <c r="AE323"/>
  <c r="AL321" l="1"/>
  <c r="AK322"/>
  <c r="AM322" s="1"/>
  <c r="R327"/>
  <c r="O327"/>
  <c r="I328"/>
  <c r="AH323"/>
  <c r="AJ323"/>
  <c r="AE324"/>
  <c r="AB324"/>
  <c r="AA325"/>
  <c r="Y325"/>
  <c r="AD324"/>
  <c r="AG324"/>
  <c r="U326"/>
  <c r="X326"/>
  <c r="S326"/>
  <c r="AL322" l="1"/>
  <c r="AK323"/>
  <c r="AM323" s="1"/>
  <c r="R328"/>
  <c r="O328"/>
  <c r="AH324"/>
  <c r="AJ324"/>
  <c r="AD325"/>
  <c r="AG325"/>
  <c r="S327"/>
  <c r="U327"/>
  <c r="X327"/>
  <c r="AB325"/>
  <c r="AE325"/>
  <c r="I329"/>
  <c r="Y326"/>
  <c r="AA326"/>
  <c r="AL323" l="1"/>
  <c r="AA327"/>
  <c r="Y327"/>
  <c r="I330"/>
  <c r="R329"/>
  <c r="O329"/>
  <c r="U328"/>
  <c r="X328"/>
  <c r="S328"/>
  <c r="AH325"/>
  <c r="AJ325"/>
  <c r="AB326"/>
  <c r="AE326"/>
  <c r="AD326"/>
  <c r="AG326"/>
  <c r="AK324"/>
  <c r="AM324" s="1"/>
  <c r="AK325" l="1"/>
  <c r="AM325" s="1"/>
  <c r="R330"/>
  <c r="O330"/>
  <c r="AL324"/>
  <c r="AH326"/>
  <c r="AJ326"/>
  <c r="I331"/>
  <c r="AD327"/>
  <c r="AG327"/>
  <c r="Y328"/>
  <c r="AA328"/>
  <c r="AE327"/>
  <c r="AB327"/>
  <c r="S329"/>
  <c r="U329"/>
  <c r="X329"/>
  <c r="AL325" l="1"/>
  <c r="AK326"/>
  <c r="AM326" s="1"/>
  <c r="AD328"/>
  <c r="AG328"/>
  <c r="R331"/>
  <c r="O331"/>
  <c r="X330"/>
  <c r="U330"/>
  <c r="S330"/>
  <c r="I332"/>
  <c r="AH327"/>
  <c r="AJ327"/>
  <c r="AA329"/>
  <c r="Y329"/>
  <c r="AB328"/>
  <c r="AE328"/>
  <c r="AL326" l="1"/>
  <c r="AK327"/>
  <c r="AM327" s="1"/>
  <c r="Y330"/>
  <c r="AA330"/>
  <c r="R332"/>
  <c r="O332"/>
  <c r="AD329"/>
  <c r="AG329"/>
  <c r="AE329"/>
  <c r="AB329"/>
  <c r="X331"/>
  <c r="U331"/>
  <c r="S331"/>
  <c r="AH328"/>
  <c r="AJ328"/>
  <c r="I333"/>
  <c r="AL327" l="1"/>
  <c r="AK328"/>
  <c r="AM328" s="1"/>
  <c r="AH329"/>
  <c r="AJ329"/>
  <c r="AB330"/>
  <c r="AE330"/>
  <c r="S332"/>
  <c r="U332"/>
  <c r="X332"/>
  <c r="AG330"/>
  <c r="AD330"/>
  <c r="R333"/>
  <c r="O333"/>
  <c r="I334"/>
  <c r="Y331"/>
  <c r="AA331"/>
  <c r="AK329" l="1"/>
  <c r="AM329" s="1"/>
  <c r="AL328"/>
  <c r="Y332"/>
  <c r="AA332"/>
  <c r="R334"/>
  <c r="O334"/>
  <c r="AH330"/>
  <c r="AJ330"/>
  <c r="I335"/>
  <c r="AE331"/>
  <c r="AB331"/>
  <c r="X333"/>
  <c r="S333"/>
  <c r="U333"/>
  <c r="AD331"/>
  <c r="AG331"/>
  <c r="AL329" l="1"/>
  <c r="AK330"/>
  <c r="AM330" s="1"/>
  <c r="R335"/>
  <c r="O335"/>
  <c r="AE332"/>
  <c r="AB332"/>
  <c r="AD332"/>
  <c r="AG332"/>
  <c r="I336"/>
  <c r="S334"/>
  <c r="U334"/>
  <c r="X334"/>
  <c r="AA333"/>
  <c r="Y333"/>
  <c r="AH331"/>
  <c r="AJ331"/>
  <c r="AL330" l="1"/>
  <c r="AK331"/>
  <c r="AM331" s="1"/>
  <c r="I337"/>
  <c r="X335"/>
  <c r="S335"/>
  <c r="U335"/>
  <c r="Y334"/>
  <c r="AA334"/>
  <c r="AD333"/>
  <c r="AG333"/>
  <c r="AH332"/>
  <c r="AJ332"/>
  <c r="AB333"/>
  <c r="AE333"/>
  <c r="R336"/>
  <c r="O336"/>
  <c r="AL331" l="1"/>
  <c r="AK332"/>
  <c r="AM332" s="1"/>
  <c r="AH333"/>
  <c r="AJ333"/>
  <c r="Y335"/>
  <c r="AA335"/>
  <c r="R337"/>
  <c r="O337"/>
  <c r="U336"/>
  <c r="S336"/>
  <c r="X336"/>
  <c r="AE334"/>
  <c r="AB334"/>
  <c r="I338"/>
  <c r="AD334"/>
  <c r="AG334"/>
  <c r="AK333" l="1"/>
  <c r="AM333" s="1"/>
  <c r="AL332"/>
  <c r="X337"/>
  <c r="U337"/>
  <c r="S337"/>
  <c r="I339"/>
  <c r="AB335"/>
  <c r="AE335"/>
  <c r="R338"/>
  <c r="O338"/>
  <c r="AJ334"/>
  <c r="AH334"/>
  <c r="AD335"/>
  <c r="AG335"/>
  <c r="Y336"/>
  <c r="AA336"/>
  <c r="AL333" l="1"/>
  <c r="S338"/>
  <c r="U338"/>
  <c r="X338"/>
  <c r="I340"/>
  <c r="AD336"/>
  <c r="AG336"/>
  <c r="AE336"/>
  <c r="AB336"/>
  <c r="Y337"/>
  <c r="AA337"/>
  <c r="AK334"/>
  <c r="AM334" s="1"/>
  <c r="AH335"/>
  <c r="AJ335"/>
  <c r="R339"/>
  <c r="O339"/>
  <c r="AK335" l="1"/>
  <c r="AM335" s="1"/>
  <c r="I341"/>
  <c r="AL334"/>
  <c r="U339"/>
  <c r="S339"/>
  <c r="X339"/>
  <c r="AA338"/>
  <c r="Y338"/>
  <c r="AB337"/>
  <c r="AE337"/>
  <c r="AH336"/>
  <c r="AJ336"/>
  <c r="AD337"/>
  <c r="AG337"/>
  <c r="R340"/>
  <c r="O340"/>
  <c r="AL335" l="1"/>
  <c r="AK336"/>
  <c r="AM336" s="1"/>
  <c r="AH337"/>
  <c r="AJ337"/>
  <c r="R341"/>
  <c r="O341"/>
  <c r="Y339"/>
  <c r="AA339"/>
  <c r="I342"/>
  <c r="S340"/>
  <c r="X340"/>
  <c r="U340"/>
  <c r="AD338"/>
  <c r="AG338"/>
  <c r="AE338"/>
  <c r="AB338"/>
  <c r="AK337" l="1"/>
  <c r="AM337" s="1"/>
  <c r="AL336"/>
  <c r="I343"/>
  <c r="Y340"/>
  <c r="AA340"/>
  <c r="S341"/>
  <c r="X341"/>
  <c r="U341"/>
  <c r="R342"/>
  <c r="O342"/>
  <c r="AH338"/>
  <c r="AJ338"/>
  <c r="AB339"/>
  <c r="AE339"/>
  <c r="AD339"/>
  <c r="AG339"/>
  <c r="AL337" l="1"/>
  <c r="AK338"/>
  <c r="AM338" s="1"/>
  <c r="AA341"/>
  <c r="Y341"/>
  <c r="R343"/>
  <c r="O343"/>
  <c r="AH339"/>
  <c r="AJ339"/>
  <c r="U342"/>
  <c r="S342"/>
  <c r="X342"/>
  <c r="I344"/>
  <c r="AB340"/>
  <c r="AE340"/>
  <c r="AD340"/>
  <c r="AG340"/>
  <c r="AL338" l="1"/>
  <c r="AK339"/>
  <c r="AM339" s="1"/>
  <c r="AD341"/>
  <c r="AG341"/>
  <c r="R344"/>
  <c r="O344"/>
  <c r="AB341"/>
  <c r="AE341"/>
  <c r="AA342"/>
  <c r="Y342"/>
  <c r="I345"/>
  <c r="AH340"/>
  <c r="AJ340"/>
  <c r="X343"/>
  <c r="S343"/>
  <c r="U343"/>
  <c r="AK340" l="1"/>
  <c r="AM340" s="1"/>
  <c r="AL339"/>
  <c r="R345"/>
  <c r="O345"/>
  <c r="Y343"/>
  <c r="AA343"/>
  <c r="U344"/>
  <c r="S344"/>
  <c r="X344"/>
  <c r="AD342"/>
  <c r="AG342"/>
  <c r="AH341"/>
  <c r="AJ341"/>
  <c r="I346"/>
  <c r="AE342"/>
  <c r="AB342"/>
  <c r="AL340" l="1"/>
  <c r="AK341"/>
  <c r="AM341" s="1"/>
  <c r="AA344"/>
  <c r="Y344"/>
  <c r="AD343"/>
  <c r="AG343"/>
  <c r="S345"/>
  <c r="X345"/>
  <c r="U345"/>
  <c r="AH342"/>
  <c r="AJ342"/>
  <c r="R346"/>
  <c r="O346"/>
  <c r="I347"/>
  <c r="AB343"/>
  <c r="AE343"/>
  <c r="AK342" l="1"/>
  <c r="AM342" s="1"/>
  <c r="AL341"/>
  <c r="AA345"/>
  <c r="Y345"/>
  <c r="AD344"/>
  <c r="AG344"/>
  <c r="AE344"/>
  <c r="AB344"/>
  <c r="I348"/>
  <c r="U346"/>
  <c r="S346"/>
  <c r="X346"/>
  <c r="R347"/>
  <c r="O347"/>
  <c r="AH343"/>
  <c r="AJ343"/>
  <c r="AK343" l="1"/>
  <c r="AM343" s="1"/>
  <c r="AL342"/>
  <c r="AD345"/>
  <c r="AG345"/>
  <c r="AB345"/>
  <c r="AE345"/>
  <c r="S347"/>
  <c r="X347"/>
  <c r="U347"/>
  <c r="Y346"/>
  <c r="AA346"/>
  <c r="R348"/>
  <c r="O348"/>
  <c r="I349"/>
  <c r="AH344"/>
  <c r="AJ344"/>
  <c r="AL343" l="1"/>
  <c r="AK344"/>
  <c r="AM344" s="1"/>
  <c r="U348"/>
  <c r="S348"/>
  <c r="X348"/>
  <c r="R349"/>
  <c r="O349"/>
  <c r="AH345"/>
  <c r="AJ345"/>
  <c r="AB346"/>
  <c r="AE346"/>
  <c r="AD346"/>
  <c r="AG346"/>
  <c r="I350"/>
  <c r="Y347"/>
  <c r="AA347"/>
  <c r="AK345" l="1"/>
  <c r="AM345" s="1"/>
  <c r="AL344"/>
  <c r="X349"/>
  <c r="S349"/>
  <c r="U349"/>
  <c r="AA348"/>
  <c r="Y348"/>
  <c r="AD347"/>
  <c r="AG347"/>
  <c r="I351"/>
  <c r="R350"/>
  <c r="O350"/>
  <c r="AE347"/>
  <c r="AB347"/>
  <c r="AH346"/>
  <c r="AJ346"/>
  <c r="AL345" l="1"/>
  <c r="AK346"/>
  <c r="AM346" s="1"/>
  <c r="AA349"/>
  <c r="Y349"/>
  <c r="S350"/>
  <c r="X350"/>
  <c r="U350"/>
  <c r="AD348"/>
  <c r="AG348"/>
  <c r="R351"/>
  <c r="O351"/>
  <c r="AE348"/>
  <c r="AB348"/>
  <c r="AJ347"/>
  <c r="AH347"/>
  <c r="I352"/>
  <c r="AL346" l="1"/>
  <c r="AK347"/>
  <c r="AM347" s="1"/>
  <c r="R352"/>
  <c r="O352"/>
  <c r="X351"/>
  <c r="U351"/>
  <c r="S351"/>
  <c r="Y350"/>
  <c r="AA350"/>
  <c r="AH348"/>
  <c r="AJ348"/>
  <c r="AG349"/>
  <c r="AD349"/>
  <c r="I353"/>
  <c r="AE349"/>
  <c r="AB349"/>
  <c r="AL347" l="1"/>
  <c r="AK348"/>
  <c r="AM348" s="1"/>
  <c r="AH349"/>
  <c r="AJ349"/>
  <c r="R353"/>
  <c r="O353"/>
  <c r="AD350"/>
  <c r="AG350"/>
  <c r="AE350"/>
  <c r="AB350"/>
  <c r="U352"/>
  <c r="S352"/>
  <c r="X352"/>
  <c r="I354"/>
  <c r="AA351"/>
  <c r="Y351"/>
  <c r="AK349" l="1"/>
  <c r="AM349" s="1"/>
  <c r="AL348"/>
  <c r="AD351"/>
  <c r="AG351"/>
  <c r="AH350"/>
  <c r="AK350" s="1"/>
  <c r="AM350" s="1"/>
  <c r="AJ350"/>
  <c r="R354"/>
  <c r="O354"/>
  <c r="Y352"/>
  <c r="AA352"/>
  <c r="X353"/>
  <c r="S353"/>
  <c r="U353"/>
  <c r="I355"/>
  <c r="AB351"/>
  <c r="AE351"/>
  <c r="AL349" l="1"/>
  <c r="I356"/>
  <c r="AL350"/>
  <c r="R355"/>
  <c r="O355"/>
  <c r="Y353"/>
  <c r="AA353"/>
  <c r="AE352"/>
  <c r="AB352"/>
  <c r="U354"/>
  <c r="S354"/>
  <c r="X354"/>
  <c r="AH351"/>
  <c r="AK351" s="1"/>
  <c r="AM351" s="1"/>
  <c r="AJ351"/>
  <c r="AD352"/>
  <c r="AG352"/>
  <c r="AH352" l="1"/>
  <c r="AJ352"/>
  <c r="AA354"/>
  <c r="Y354"/>
  <c r="I357"/>
  <c r="AB353"/>
  <c r="AE353"/>
  <c r="R356"/>
  <c r="O356"/>
  <c r="AL351"/>
  <c r="AD353"/>
  <c r="AG353"/>
  <c r="U355"/>
  <c r="X355"/>
  <c r="S355"/>
  <c r="AK352" l="1"/>
  <c r="AM352" s="1"/>
  <c r="R357"/>
  <c r="O357"/>
  <c r="I358"/>
  <c r="AA355"/>
  <c r="S356"/>
  <c r="U356"/>
  <c r="X356"/>
  <c r="AH353"/>
  <c r="AJ353"/>
  <c r="AD354"/>
  <c r="AG354"/>
  <c r="Y355"/>
  <c r="AB354"/>
  <c r="AE354"/>
  <c r="AL352" l="1"/>
  <c r="AH354"/>
  <c r="AJ354"/>
  <c r="R358"/>
  <c r="O358"/>
  <c r="I359"/>
  <c r="U357"/>
  <c r="X357"/>
  <c r="S357"/>
  <c r="AE355"/>
  <c r="AB355"/>
  <c r="AD355"/>
  <c r="AG355"/>
  <c r="AK353"/>
  <c r="AM353" s="1"/>
  <c r="Y356"/>
  <c r="AA356"/>
  <c r="AK354" l="1"/>
  <c r="AM354" s="1"/>
  <c r="I360"/>
  <c r="AE356"/>
  <c r="AB356"/>
  <c r="Y357"/>
  <c r="AA357"/>
  <c r="AH355"/>
  <c r="AK355" s="1"/>
  <c r="AM355" s="1"/>
  <c r="AJ355"/>
  <c r="AD356"/>
  <c r="AG356"/>
  <c r="X358"/>
  <c r="S358"/>
  <c r="U358"/>
  <c r="R359"/>
  <c r="O359"/>
  <c r="AL353"/>
  <c r="AL354" l="1"/>
  <c r="I361"/>
  <c r="Y358"/>
  <c r="AA358"/>
  <c r="AL355"/>
  <c r="U359"/>
  <c r="X359"/>
  <c r="S359"/>
  <c r="AD357"/>
  <c r="AG357"/>
  <c r="AH356"/>
  <c r="AJ356"/>
  <c r="R360"/>
  <c r="O360"/>
  <c r="AB357"/>
  <c r="AE357"/>
  <c r="AK356" l="1"/>
  <c r="AM356" s="1"/>
  <c r="Y359"/>
  <c r="AA359"/>
  <c r="R361"/>
  <c r="O361"/>
  <c r="U360"/>
  <c r="S360"/>
  <c r="X360"/>
  <c r="AE358"/>
  <c r="AB358"/>
  <c r="AD358"/>
  <c r="AG358"/>
  <c r="I362"/>
  <c r="AH357"/>
  <c r="AJ357"/>
  <c r="AL356" l="1"/>
  <c r="AH358"/>
  <c r="AJ358"/>
  <c r="AE359"/>
  <c r="AB359"/>
  <c r="AD359"/>
  <c r="AG359"/>
  <c r="I363"/>
  <c r="U361"/>
  <c r="X361"/>
  <c r="S361"/>
  <c r="AA360"/>
  <c r="Y360"/>
  <c r="R362"/>
  <c r="O362"/>
  <c r="AK357"/>
  <c r="AM357" s="1"/>
  <c r="AK358" l="1"/>
  <c r="AM358" s="1"/>
  <c r="AD360"/>
  <c r="AG360"/>
  <c r="R363"/>
  <c r="O363"/>
  <c r="AA361"/>
  <c r="Y361"/>
  <c r="I364"/>
  <c r="AH359"/>
  <c r="AJ359"/>
  <c r="AB360"/>
  <c r="AE360"/>
  <c r="S362"/>
  <c r="U362"/>
  <c r="X362"/>
  <c r="AL357"/>
  <c r="AL358" l="1"/>
  <c r="AK359"/>
  <c r="AM359" s="1"/>
  <c r="I365"/>
  <c r="Y362"/>
  <c r="AA362"/>
  <c r="AD361"/>
  <c r="AG361"/>
  <c r="AH360"/>
  <c r="AJ360"/>
  <c r="AB361"/>
  <c r="AE361"/>
  <c r="X363"/>
  <c r="U363"/>
  <c r="S363"/>
  <c r="R364"/>
  <c r="O364"/>
  <c r="AK360" l="1"/>
  <c r="AM360" s="1"/>
  <c r="AL359"/>
  <c r="I366"/>
  <c r="AA363"/>
  <c r="Y363"/>
  <c r="AE362"/>
  <c r="AB362"/>
  <c r="AD362"/>
  <c r="AG362"/>
  <c r="S364"/>
  <c r="U364"/>
  <c r="X364"/>
  <c r="AH361"/>
  <c r="AJ361"/>
  <c r="R365"/>
  <c r="O365"/>
  <c r="AL360" l="1"/>
  <c r="AK361"/>
  <c r="AM361" s="1"/>
  <c r="R366"/>
  <c r="O366"/>
  <c r="AH362"/>
  <c r="AJ362"/>
  <c r="U365"/>
  <c r="X365"/>
  <c r="S365"/>
  <c r="I367"/>
  <c r="Y364"/>
  <c r="AA364"/>
  <c r="AD363"/>
  <c r="AG363"/>
  <c r="AE363"/>
  <c r="AB363"/>
  <c r="AL361" l="1"/>
  <c r="AK362"/>
  <c r="AM362" s="1"/>
  <c r="AB364"/>
  <c r="AE364"/>
  <c r="I368"/>
  <c r="S366"/>
  <c r="U366"/>
  <c r="X366"/>
  <c r="AJ363"/>
  <c r="AH363"/>
  <c r="AD364"/>
  <c r="AG364"/>
  <c r="AA365"/>
  <c r="Y365"/>
  <c r="R367"/>
  <c r="O367"/>
  <c r="AL362" l="1"/>
  <c r="Y366"/>
  <c r="AA366"/>
  <c r="AH364"/>
  <c r="AJ364"/>
  <c r="U367"/>
  <c r="S367"/>
  <c r="X367"/>
  <c r="R368"/>
  <c r="O368"/>
  <c r="AD365"/>
  <c r="AG365"/>
  <c r="I369"/>
  <c r="AK363"/>
  <c r="AM363" s="1"/>
  <c r="AE365"/>
  <c r="AB365"/>
  <c r="AK364" l="1"/>
  <c r="AM364" s="1"/>
  <c r="AE366"/>
  <c r="AB366"/>
  <c r="AJ365"/>
  <c r="AH365"/>
  <c r="AD366"/>
  <c r="AG366"/>
  <c r="AA367"/>
  <c r="Y367"/>
  <c r="I370"/>
  <c r="S368"/>
  <c r="U368"/>
  <c r="X368"/>
  <c r="R369"/>
  <c r="O369"/>
  <c r="AL363"/>
  <c r="AL364" l="1"/>
  <c r="Y368"/>
  <c r="AA368"/>
  <c r="AK365"/>
  <c r="AM365" s="1"/>
  <c r="R370"/>
  <c r="O370"/>
  <c r="I371"/>
  <c r="AD367"/>
  <c r="AG367"/>
  <c r="U369"/>
  <c r="X369"/>
  <c r="S369"/>
  <c r="AB367"/>
  <c r="AE367"/>
  <c r="AH366"/>
  <c r="AJ366"/>
  <c r="AK366" l="1"/>
  <c r="AM366" s="1"/>
  <c r="AL365"/>
  <c r="S370"/>
  <c r="U370"/>
  <c r="X370"/>
  <c r="Y369"/>
  <c r="AA369"/>
  <c r="I372"/>
  <c r="AE368"/>
  <c r="AB368"/>
  <c r="AD368"/>
  <c r="AG368"/>
  <c r="R371"/>
  <c r="O371"/>
  <c r="AH367"/>
  <c r="AJ367"/>
  <c r="AK367" l="1"/>
  <c r="AM367" s="1"/>
  <c r="AL366"/>
  <c r="AE369"/>
  <c r="AB369"/>
  <c r="AD369"/>
  <c r="AG369"/>
  <c r="Y370"/>
  <c r="AA370"/>
  <c r="AH368"/>
  <c r="AJ368"/>
  <c r="R372"/>
  <c r="O372"/>
  <c r="S371"/>
  <c r="U371"/>
  <c r="X371"/>
  <c r="I373"/>
  <c r="AL367" l="1"/>
  <c r="AK368"/>
  <c r="AM368" s="1"/>
  <c r="R373"/>
  <c r="O373"/>
  <c r="AH369"/>
  <c r="AJ369"/>
  <c r="AA371"/>
  <c r="Y371"/>
  <c r="I374"/>
  <c r="AE370"/>
  <c r="AB370"/>
  <c r="X372"/>
  <c r="U372"/>
  <c r="S372"/>
  <c r="AD370"/>
  <c r="AG370"/>
  <c r="AK369" l="1"/>
  <c r="AM369" s="1"/>
  <c r="AL368"/>
  <c r="AD371"/>
  <c r="AG371"/>
  <c r="R374"/>
  <c r="O374"/>
  <c r="AE371"/>
  <c r="AB371"/>
  <c r="U373"/>
  <c r="X373"/>
  <c r="S373"/>
  <c r="AH370"/>
  <c r="AJ370"/>
  <c r="AA372"/>
  <c r="Y372"/>
  <c r="I375"/>
  <c r="AL369" l="1"/>
  <c r="AK370"/>
  <c r="AM370" s="1"/>
  <c r="AA373"/>
  <c r="Y373"/>
  <c r="I376"/>
  <c r="S374"/>
  <c r="U374"/>
  <c r="X374"/>
  <c r="R375"/>
  <c r="O375"/>
  <c r="AD372"/>
  <c r="AG372"/>
  <c r="AH371"/>
  <c r="AJ371"/>
  <c r="AE372"/>
  <c r="AB372"/>
  <c r="AL370" l="1"/>
  <c r="AK371"/>
  <c r="AM371" s="1"/>
  <c r="AD373"/>
  <c r="AG373"/>
  <c r="I377"/>
  <c r="AA374"/>
  <c r="Y374"/>
  <c r="AE373"/>
  <c r="AB373"/>
  <c r="R376"/>
  <c r="O376"/>
  <c r="S375"/>
  <c r="U375"/>
  <c r="X375"/>
  <c r="AH372"/>
  <c r="AJ372"/>
  <c r="AL371" l="1"/>
  <c r="AD374"/>
  <c r="AG374"/>
  <c r="AE374"/>
  <c r="AB374"/>
  <c r="R377"/>
  <c r="O377"/>
  <c r="AH373"/>
  <c r="AJ373"/>
  <c r="Y375"/>
  <c r="AA375"/>
  <c r="S376"/>
  <c r="U376"/>
  <c r="X376"/>
  <c r="I378"/>
  <c r="AK372"/>
  <c r="AM372" s="1"/>
  <c r="AK373" l="1"/>
  <c r="AM373" s="1"/>
  <c r="U377"/>
  <c r="X377"/>
  <c r="S377"/>
  <c r="AH374"/>
  <c r="AJ374"/>
  <c r="AL372"/>
  <c r="AB375"/>
  <c r="AE375"/>
  <c r="AA376"/>
  <c r="Y376"/>
  <c r="AD375"/>
  <c r="AG375"/>
  <c r="I379"/>
  <c r="R378"/>
  <c r="O378"/>
  <c r="AL373" l="1"/>
  <c r="AK374"/>
  <c r="AM374" s="1"/>
  <c r="I380"/>
  <c r="AH375"/>
  <c r="AJ375"/>
  <c r="AA377"/>
  <c r="Y377"/>
  <c r="U378"/>
  <c r="X378"/>
  <c r="S378"/>
  <c r="AE376"/>
  <c r="AB376"/>
  <c r="R379"/>
  <c r="O379"/>
  <c r="AD376"/>
  <c r="AG376"/>
  <c r="AL374" l="1"/>
  <c r="AK375"/>
  <c r="AM375" s="1"/>
  <c r="R380"/>
  <c r="O380"/>
  <c r="Y378"/>
  <c r="AA378"/>
  <c r="AD377"/>
  <c r="AG377"/>
  <c r="AB377"/>
  <c r="AE377"/>
  <c r="I381"/>
  <c r="AH376"/>
  <c r="AJ376"/>
  <c r="S379"/>
  <c r="U379"/>
  <c r="X379"/>
  <c r="AL375" l="1"/>
  <c r="R381"/>
  <c r="O381"/>
  <c r="S380"/>
  <c r="U380"/>
  <c r="X380"/>
  <c r="Y379"/>
  <c r="AA379"/>
  <c r="AK376"/>
  <c r="AM376" s="1"/>
  <c r="AB378"/>
  <c r="AE378"/>
  <c r="I382"/>
  <c r="AD378"/>
  <c r="AG378"/>
  <c r="AH377"/>
  <c r="AJ377"/>
  <c r="AL376" l="1"/>
  <c r="AK377"/>
  <c r="AM377" s="1"/>
  <c r="R382"/>
  <c r="O382"/>
  <c r="AE379"/>
  <c r="AB379"/>
  <c r="U381"/>
  <c r="X381"/>
  <c r="S381"/>
  <c r="AD379"/>
  <c r="AG379"/>
  <c r="Y380"/>
  <c r="AA380"/>
  <c r="I383"/>
  <c r="AH378"/>
  <c r="AJ378"/>
  <c r="AL377" l="1"/>
  <c r="AK378"/>
  <c r="AM378" s="1"/>
  <c r="AB380"/>
  <c r="AE380"/>
  <c r="AD380"/>
  <c r="AG380"/>
  <c r="Y381"/>
  <c r="AA381"/>
  <c r="I384"/>
  <c r="R383"/>
  <c r="O383"/>
  <c r="AH379"/>
  <c r="AJ379"/>
  <c r="S382"/>
  <c r="U382"/>
  <c r="X382"/>
  <c r="AL378" l="1"/>
  <c r="AK379"/>
  <c r="AM379" s="1"/>
  <c r="I385"/>
  <c r="AH380"/>
  <c r="AJ380"/>
  <c r="AB381"/>
  <c r="AE381"/>
  <c r="S383"/>
  <c r="U383"/>
  <c r="X383"/>
  <c r="AA382"/>
  <c r="Y382"/>
  <c r="R384"/>
  <c r="O384"/>
  <c r="AD381"/>
  <c r="AG381"/>
  <c r="AK380" l="1"/>
  <c r="AM380" s="1"/>
  <c r="AL379"/>
  <c r="R385"/>
  <c r="O385"/>
  <c r="S384"/>
  <c r="U384"/>
  <c r="X384"/>
  <c r="AH381"/>
  <c r="AJ381"/>
  <c r="I386"/>
  <c r="AD382"/>
  <c r="AG382"/>
  <c r="AB382"/>
  <c r="AE382"/>
  <c r="AA383"/>
  <c r="Y383"/>
  <c r="AL380" l="1"/>
  <c r="AK381"/>
  <c r="AM381" s="1"/>
  <c r="R386"/>
  <c r="O386"/>
  <c r="AB383"/>
  <c r="AE383"/>
  <c r="Y384"/>
  <c r="AA384"/>
  <c r="I387"/>
  <c r="AD383"/>
  <c r="AG383"/>
  <c r="S385"/>
  <c r="U385"/>
  <c r="X385"/>
  <c r="AH382"/>
  <c r="AJ382"/>
  <c r="AL381" l="1"/>
  <c r="AK382"/>
  <c r="AM382" s="1"/>
  <c r="AD384"/>
  <c r="AG384"/>
  <c r="AH383"/>
  <c r="AJ383"/>
  <c r="I388"/>
  <c r="AA385"/>
  <c r="Y385"/>
  <c r="R387"/>
  <c r="O387"/>
  <c r="AE384"/>
  <c r="AB384"/>
  <c r="X386"/>
  <c r="S386"/>
  <c r="U386"/>
  <c r="AL382" l="1"/>
  <c r="AK383"/>
  <c r="AM383" s="1"/>
  <c r="R388"/>
  <c r="O388"/>
  <c r="I389"/>
  <c r="AD385"/>
  <c r="AG385"/>
  <c r="S387"/>
  <c r="U387"/>
  <c r="X387"/>
  <c r="AH384"/>
  <c r="AJ384"/>
  <c r="AB385"/>
  <c r="AE385"/>
  <c r="Y386"/>
  <c r="AA386"/>
  <c r="AK384" l="1"/>
  <c r="AM384" s="1"/>
  <c r="AL383"/>
  <c r="Y387"/>
  <c r="AA387"/>
  <c r="S388"/>
  <c r="U388"/>
  <c r="X388"/>
  <c r="I390"/>
  <c r="AH385"/>
  <c r="AJ385"/>
  <c r="AB386"/>
  <c r="AE386"/>
  <c r="AD386"/>
  <c r="AG386"/>
  <c r="R389"/>
  <c r="O389"/>
  <c r="AK385" l="1"/>
  <c r="AM385" s="1"/>
  <c r="AL384"/>
  <c r="AB387"/>
  <c r="AE387"/>
  <c r="S389"/>
  <c r="U389"/>
  <c r="X389"/>
  <c r="I391"/>
  <c r="AA388"/>
  <c r="Y388"/>
  <c r="AD387"/>
  <c r="AG387"/>
  <c r="AJ386"/>
  <c r="AH386"/>
  <c r="R390"/>
  <c r="O390"/>
  <c r="AL385" l="1"/>
  <c r="AH387"/>
  <c r="AJ387"/>
  <c r="I392"/>
  <c r="AD388"/>
  <c r="AG388"/>
  <c r="AA389"/>
  <c r="Y389"/>
  <c r="S390"/>
  <c r="U390"/>
  <c r="X390"/>
  <c r="AE388"/>
  <c r="AB388"/>
  <c r="AK386"/>
  <c r="AM386" s="1"/>
  <c r="R391"/>
  <c r="O391"/>
  <c r="AK387" l="1"/>
  <c r="AM387" s="1"/>
  <c r="AD389"/>
  <c r="AG389"/>
  <c r="Y390"/>
  <c r="AA390"/>
  <c r="I393"/>
  <c r="AB389"/>
  <c r="AE389"/>
  <c r="S391"/>
  <c r="U391"/>
  <c r="X391"/>
  <c r="AH388"/>
  <c r="AJ388"/>
  <c r="R392"/>
  <c r="O392"/>
  <c r="AL386"/>
  <c r="AL387" l="1"/>
  <c r="AK388"/>
  <c r="AM388" s="1"/>
  <c r="U392"/>
  <c r="S392"/>
  <c r="X392"/>
  <c r="R393"/>
  <c r="O393"/>
  <c r="AE390"/>
  <c r="AB390"/>
  <c r="AD390"/>
  <c r="AG390"/>
  <c r="I394"/>
  <c r="AA391"/>
  <c r="Y391"/>
  <c r="AH389"/>
  <c r="AJ389"/>
  <c r="AL388" l="1"/>
  <c r="AK389"/>
  <c r="AM389" s="1"/>
  <c r="AH390"/>
  <c r="AJ390"/>
  <c r="R394"/>
  <c r="O394"/>
  <c r="Y392"/>
  <c r="AA392"/>
  <c r="AB391"/>
  <c r="AE391"/>
  <c r="I395"/>
  <c r="X393"/>
  <c r="S393"/>
  <c r="U393"/>
  <c r="AD391"/>
  <c r="AG391"/>
  <c r="AL389" l="1"/>
  <c r="AK390"/>
  <c r="AM390" s="1"/>
  <c r="AH391"/>
  <c r="AJ391"/>
  <c r="AE392"/>
  <c r="AB392"/>
  <c r="AD392"/>
  <c r="AG392"/>
  <c r="Y393"/>
  <c r="AA393"/>
  <c r="R395"/>
  <c r="O395"/>
  <c r="S394"/>
  <c r="U394"/>
  <c r="X394"/>
  <c r="I396"/>
  <c r="AK391" l="1"/>
  <c r="AM391" s="1"/>
  <c r="AL390"/>
  <c r="U395"/>
  <c r="X395"/>
  <c r="S395"/>
  <c r="R396"/>
  <c r="O396"/>
  <c r="AD393"/>
  <c r="AG393"/>
  <c r="AA394"/>
  <c r="Y394"/>
  <c r="AE393"/>
  <c r="AB393"/>
  <c r="I397"/>
  <c r="AH392"/>
  <c r="AJ392"/>
  <c r="AL391" l="1"/>
  <c r="AK392"/>
  <c r="AM392" s="1"/>
  <c r="AA395"/>
  <c r="Y395"/>
  <c r="AJ393"/>
  <c r="AH393"/>
  <c r="AD394"/>
  <c r="AG394"/>
  <c r="AB394"/>
  <c r="AE394"/>
  <c r="X396"/>
  <c r="S396"/>
  <c r="U396"/>
  <c r="I398"/>
  <c r="R397"/>
  <c r="O397"/>
  <c r="AL392" l="1"/>
  <c r="AD395"/>
  <c r="AG395"/>
  <c r="AH394"/>
  <c r="AJ394"/>
  <c r="AE395"/>
  <c r="AB395"/>
  <c r="I399"/>
  <c r="R398"/>
  <c r="O398"/>
  <c r="AA396"/>
  <c r="Y396"/>
  <c r="AK393"/>
  <c r="AM393" s="1"/>
  <c r="X397"/>
  <c r="S397"/>
  <c r="U397"/>
  <c r="AK394" l="1"/>
  <c r="AM394" s="1"/>
  <c r="AL393"/>
  <c r="AH395"/>
  <c r="AJ395"/>
  <c r="R399"/>
  <c r="O399"/>
  <c r="S398"/>
  <c r="U398"/>
  <c r="X398"/>
  <c r="Y397"/>
  <c r="AA397"/>
  <c r="AD396"/>
  <c r="AG396"/>
  <c r="AE396"/>
  <c r="AB396"/>
  <c r="I400"/>
  <c r="AL394" l="1"/>
  <c r="AK395"/>
  <c r="AM395" s="1"/>
  <c r="AB397"/>
  <c r="AE397"/>
  <c r="AA398"/>
  <c r="Y398"/>
  <c r="R400"/>
  <c r="O400"/>
  <c r="AD397"/>
  <c r="AG397"/>
  <c r="AH396"/>
  <c r="AJ396"/>
  <c r="I401"/>
  <c r="S399"/>
  <c r="U399"/>
  <c r="X399"/>
  <c r="AL395" l="1"/>
  <c r="AK396"/>
  <c r="AM396" s="1"/>
  <c r="S400"/>
  <c r="U400"/>
  <c r="X400"/>
  <c r="AH397"/>
  <c r="AJ397"/>
  <c r="I402"/>
  <c r="Y399"/>
  <c r="AA399"/>
  <c r="AD398"/>
  <c r="AG398"/>
  <c r="AB398"/>
  <c r="AE398"/>
  <c r="R401"/>
  <c r="O401"/>
  <c r="AK397" l="1"/>
  <c r="AM397" s="1"/>
  <c r="AL396"/>
  <c r="Y400"/>
  <c r="AA400"/>
  <c r="U401"/>
  <c r="X401"/>
  <c r="S401"/>
  <c r="AJ398"/>
  <c r="AH398"/>
  <c r="AB399"/>
  <c r="AE399"/>
  <c r="AD399"/>
  <c r="AG399"/>
  <c r="R402"/>
  <c r="O402"/>
  <c r="I403"/>
  <c r="AL397" l="1"/>
  <c r="S402"/>
  <c r="U402"/>
  <c r="X402"/>
  <c r="Y401"/>
  <c r="AA401"/>
  <c r="AE400"/>
  <c r="AB400"/>
  <c r="AD400"/>
  <c r="AG400"/>
  <c r="I404"/>
  <c r="AK398"/>
  <c r="AM398" s="1"/>
  <c r="R403"/>
  <c r="O403"/>
  <c r="AH399"/>
  <c r="AJ399"/>
  <c r="AK399" l="1"/>
  <c r="AM399" s="1"/>
  <c r="AL398"/>
  <c r="AH400"/>
  <c r="AJ400"/>
  <c r="Y402"/>
  <c r="AA402"/>
  <c r="R404"/>
  <c r="O404"/>
  <c r="I405"/>
  <c r="AE401"/>
  <c r="AB401"/>
  <c r="AD401"/>
  <c r="AG401"/>
  <c r="S403"/>
  <c r="U403"/>
  <c r="X403"/>
  <c r="AK400" l="1"/>
  <c r="AM400" s="1"/>
  <c r="AL399"/>
  <c r="R405"/>
  <c r="O405"/>
  <c r="X404"/>
  <c r="S404"/>
  <c r="U404"/>
  <c r="AE402"/>
  <c r="AB402"/>
  <c r="AH401"/>
  <c r="AJ401"/>
  <c r="I406"/>
  <c r="AD402"/>
  <c r="AG402"/>
  <c r="Y403"/>
  <c r="AA403"/>
  <c r="AL400" l="1"/>
  <c r="AK401"/>
  <c r="AM401" s="1"/>
  <c r="R406"/>
  <c r="O406"/>
  <c r="S405"/>
  <c r="U405"/>
  <c r="X405"/>
  <c r="AE403"/>
  <c r="AB403"/>
  <c r="I407"/>
  <c r="AD403"/>
  <c r="AG403"/>
  <c r="AJ402"/>
  <c r="AH402"/>
  <c r="Y404"/>
  <c r="AA404"/>
  <c r="AL401" l="1"/>
  <c r="AD404"/>
  <c r="AG404"/>
  <c r="I408"/>
  <c r="AH403"/>
  <c r="AJ403"/>
  <c r="Y405"/>
  <c r="AA405"/>
  <c r="R407"/>
  <c r="O407"/>
  <c r="U406"/>
  <c r="X406"/>
  <c r="S406"/>
  <c r="AE404"/>
  <c r="AB404"/>
  <c r="AK402"/>
  <c r="AM402" s="1"/>
  <c r="AK403" l="1"/>
  <c r="AM403" s="1"/>
  <c r="S407"/>
  <c r="U407"/>
  <c r="X407"/>
  <c r="I409"/>
  <c r="AL402"/>
  <c r="AB405"/>
  <c r="AE405"/>
  <c r="Y406"/>
  <c r="AA406"/>
  <c r="AD405"/>
  <c r="AG405"/>
  <c r="R408"/>
  <c r="O408"/>
  <c r="AH404"/>
  <c r="AJ404"/>
  <c r="AL403" l="1"/>
  <c r="AK404"/>
  <c r="AM404" s="1"/>
  <c r="I410"/>
  <c r="AE406"/>
  <c r="AB406"/>
  <c r="S408"/>
  <c r="U408"/>
  <c r="X408"/>
  <c r="AA407"/>
  <c r="Y407"/>
  <c r="AD406"/>
  <c r="AG406"/>
  <c r="AH405"/>
  <c r="AJ405"/>
  <c r="R409"/>
  <c r="O409"/>
  <c r="AL404" l="1"/>
  <c r="AK405"/>
  <c r="AM405" s="1"/>
  <c r="AH406"/>
  <c r="AJ406"/>
  <c r="Y408"/>
  <c r="AA408"/>
  <c r="R410"/>
  <c r="O410"/>
  <c r="AD407"/>
  <c r="AG407"/>
  <c r="I411"/>
  <c r="S409"/>
  <c r="U409"/>
  <c r="X409"/>
  <c r="AB407"/>
  <c r="AE407"/>
  <c r="AK406" l="1"/>
  <c r="AM406" s="1"/>
  <c r="AL405"/>
  <c r="Y409"/>
  <c r="AA409"/>
  <c r="I412"/>
  <c r="AB408"/>
  <c r="AE408"/>
  <c r="U410"/>
  <c r="S410"/>
  <c r="X410"/>
  <c r="AH407"/>
  <c r="AJ407"/>
  <c r="AD408"/>
  <c r="AG408"/>
  <c r="R411"/>
  <c r="O411"/>
  <c r="AL406" l="1"/>
  <c r="AK407"/>
  <c r="AM407" s="1"/>
  <c r="I413"/>
  <c r="AA410"/>
  <c r="Y410"/>
  <c r="AE409"/>
  <c r="AB409"/>
  <c r="AJ408"/>
  <c r="AH408"/>
  <c r="AD409"/>
  <c r="AG409"/>
  <c r="S411"/>
  <c r="U411"/>
  <c r="X411"/>
  <c r="R412"/>
  <c r="O412"/>
  <c r="AL407" l="1"/>
  <c r="Y411"/>
  <c r="AA411"/>
  <c r="I414"/>
  <c r="AD410"/>
  <c r="AG410"/>
  <c r="AE410"/>
  <c r="AB410"/>
  <c r="R413"/>
  <c r="O413"/>
  <c r="AK408"/>
  <c r="AM408" s="1"/>
  <c r="S412"/>
  <c r="U412"/>
  <c r="X412"/>
  <c r="AH409"/>
  <c r="AJ409"/>
  <c r="AK409" l="1"/>
  <c r="AM409" s="1"/>
  <c r="AE411"/>
  <c r="AB411"/>
  <c r="AD411"/>
  <c r="AG411"/>
  <c r="R414"/>
  <c r="O414"/>
  <c r="Y412"/>
  <c r="AA412"/>
  <c r="U413"/>
  <c r="X413"/>
  <c r="S413"/>
  <c r="AH410"/>
  <c r="AJ410"/>
  <c r="I415"/>
  <c r="AL408"/>
  <c r="AL409" l="1"/>
  <c r="AK410"/>
  <c r="AM410" s="1"/>
  <c r="AD412"/>
  <c r="AG412"/>
  <c r="AH411"/>
  <c r="AJ411"/>
  <c r="I416"/>
  <c r="Y413"/>
  <c r="AA413"/>
  <c r="S414"/>
  <c r="U414"/>
  <c r="X414"/>
  <c r="R415"/>
  <c r="O415"/>
  <c r="AE412"/>
  <c r="AB412"/>
  <c r="AL410" l="1"/>
  <c r="AK411"/>
  <c r="AM411" s="1"/>
  <c r="R416"/>
  <c r="O416"/>
  <c r="I417"/>
  <c r="AH412"/>
  <c r="AJ412"/>
  <c r="AD413"/>
  <c r="AG413"/>
  <c r="AA414"/>
  <c r="Y414"/>
  <c r="AE413"/>
  <c r="AB413"/>
  <c r="S415"/>
  <c r="U415"/>
  <c r="X415"/>
  <c r="AK412" l="1"/>
  <c r="AM412" s="1"/>
  <c r="AL411"/>
  <c r="I418"/>
  <c r="AD414"/>
  <c r="AG414"/>
  <c r="Y415"/>
  <c r="AA415"/>
  <c r="AH413"/>
  <c r="AJ413"/>
  <c r="S416"/>
  <c r="U416"/>
  <c r="X416"/>
  <c r="AB414"/>
  <c r="AE414"/>
  <c r="R417"/>
  <c r="O417"/>
  <c r="AL412" l="1"/>
  <c r="AK413"/>
  <c r="AM413" s="1"/>
  <c r="AH414"/>
  <c r="AJ414"/>
  <c r="R418"/>
  <c r="O418"/>
  <c r="AB415"/>
  <c r="AE415"/>
  <c r="I419"/>
  <c r="AD415"/>
  <c r="AG415"/>
  <c r="S417"/>
  <c r="U417"/>
  <c r="X417"/>
  <c r="Y416"/>
  <c r="AA416"/>
  <c r="AK414" l="1"/>
  <c r="AM414" s="1"/>
  <c r="AL413"/>
  <c r="U418"/>
  <c r="X418"/>
  <c r="S418"/>
  <c r="I420"/>
  <c r="R419"/>
  <c r="O419"/>
  <c r="AH415"/>
  <c r="AJ415"/>
  <c r="AD416"/>
  <c r="AG416"/>
  <c r="Y417"/>
  <c r="AA417"/>
  <c r="AE416"/>
  <c r="AB416"/>
  <c r="AK415" l="1"/>
  <c r="AM415" s="1"/>
  <c r="AL414"/>
  <c r="R420"/>
  <c r="O420"/>
  <c r="S419"/>
  <c r="U419"/>
  <c r="X419"/>
  <c r="AD417"/>
  <c r="AG417"/>
  <c r="I421"/>
  <c r="AB417"/>
  <c r="AE417"/>
  <c r="Y418"/>
  <c r="AA418"/>
  <c r="AH416"/>
  <c r="AJ416"/>
  <c r="AK416" l="1"/>
  <c r="AM416" s="1"/>
  <c r="AL415"/>
  <c r="R421"/>
  <c r="O421"/>
  <c r="AE418"/>
  <c r="AB418"/>
  <c r="I422"/>
  <c r="U420"/>
  <c r="S420"/>
  <c r="X420"/>
  <c r="AH417"/>
  <c r="AJ417"/>
  <c r="AD418"/>
  <c r="AG418"/>
  <c r="Y419"/>
  <c r="AA419"/>
  <c r="AL416" l="1"/>
  <c r="AK417"/>
  <c r="AM417" s="1"/>
  <c r="AJ418"/>
  <c r="AH418"/>
  <c r="Y420"/>
  <c r="AA420"/>
  <c r="R422"/>
  <c r="O422"/>
  <c r="S421"/>
  <c r="U421"/>
  <c r="X421"/>
  <c r="AE419"/>
  <c r="AB419"/>
  <c r="AD419"/>
  <c r="AG419"/>
  <c r="I423"/>
  <c r="AL417" l="1"/>
  <c r="X422"/>
  <c r="U422"/>
  <c r="S422"/>
  <c r="AK418"/>
  <c r="AM418" s="1"/>
  <c r="AA421"/>
  <c r="Y421"/>
  <c r="R423"/>
  <c r="O423"/>
  <c r="AE420"/>
  <c r="AB420"/>
  <c r="AD420"/>
  <c r="AG420"/>
  <c r="I424"/>
  <c r="AH419"/>
  <c r="AJ419"/>
  <c r="I425" l="1"/>
  <c r="U423"/>
  <c r="X423"/>
  <c r="S423"/>
  <c r="Y422"/>
  <c r="AA422"/>
  <c r="R424"/>
  <c r="O424"/>
  <c r="AD421"/>
  <c r="AG421"/>
  <c r="AK419"/>
  <c r="AM419" s="1"/>
  <c r="AL418"/>
  <c r="AH420"/>
  <c r="AJ420"/>
  <c r="AB421"/>
  <c r="AE421"/>
  <c r="AK420" l="1"/>
  <c r="AM420" s="1"/>
  <c r="AL419"/>
  <c r="AA423"/>
  <c r="Y423"/>
  <c r="AE422"/>
  <c r="AB422"/>
  <c r="R425"/>
  <c r="O425"/>
  <c r="AD422"/>
  <c r="AG422"/>
  <c r="S424"/>
  <c r="X424"/>
  <c r="U424"/>
  <c r="AH421"/>
  <c r="AJ421"/>
  <c r="I426"/>
  <c r="AK421" l="1"/>
  <c r="AM421" s="1"/>
  <c r="AL420"/>
  <c r="I427"/>
  <c r="AD423"/>
  <c r="AG423"/>
  <c r="AB423"/>
  <c r="AE423"/>
  <c r="AH422"/>
  <c r="AJ422"/>
  <c r="R426"/>
  <c r="O426"/>
  <c r="Y424"/>
  <c r="AA424"/>
  <c r="S425"/>
  <c r="U425"/>
  <c r="X425"/>
  <c r="AL421" l="1"/>
  <c r="I428"/>
  <c r="AD424"/>
  <c r="AG424"/>
  <c r="AH423"/>
  <c r="AJ423"/>
  <c r="AK422"/>
  <c r="AM422" s="1"/>
  <c r="AE424"/>
  <c r="AB424"/>
  <c r="AA425"/>
  <c r="Y425"/>
  <c r="U426"/>
  <c r="X426"/>
  <c r="S426"/>
  <c r="R427"/>
  <c r="O427"/>
  <c r="AK423" l="1"/>
  <c r="AM423" s="1"/>
  <c r="R428"/>
  <c r="O428"/>
  <c r="AB425"/>
  <c r="AE425"/>
  <c r="AA426"/>
  <c r="Y426"/>
  <c r="I429"/>
  <c r="AD425"/>
  <c r="AG425"/>
  <c r="AL422"/>
  <c r="S427"/>
  <c r="U427"/>
  <c r="X427"/>
  <c r="AH424"/>
  <c r="AJ424"/>
  <c r="AK424" l="1"/>
  <c r="AM424" s="1"/>
  <c r="AL423"/>
  <c r="AA427"/>
  <c r="Y427"/>
  <c r="R429"/>
  <c r="O429"/>
  <c r="S428"/>
  <c r="X428"/>
  <c r="U428"/>
  <c r="AJ425"/>
  <c r="AH425"/>
  <c r="I430"/>
  <c r="AD426"/>
  <c r="AG426"/>
  <c r="AB426"/>
  <c r="AE426"/>
  <c r="AL424" l="1"/>
  <c r="AD427"/>
  <c r="AG427"/>
  <c r="AE427"/>
  <c r="AB427"/>
  <c r="S429"/>
  <c r="U429"/>
  <c r="X429"/>
  <c r="AH426"/>
  <c r="AJ426"/>
  <c r="R430"/>
  <c r="O430"/>
  <c r="Y428"/>
  <c r="AA428"/>
  <c r="I431"/>
  <c r="AK425"/>
  <c r="AM425" s="1"/>
  <c r="AK426" l="1"/>
  <c r="AM426" s="1"/>
  <c r="S430"/>
  <c r="U430"/>
  <c r="X430"/>
  <c r="AH427"/>
  <c r="AJ427"/>
  <c r="AB428"/>
  <c r="AE428"/>
  <c r="AA429"/>
  <c r="Y429"/>
  <c r="I432"/>
  <c r="AD428"/>
  <c r="AG428"/>
  <c r="AL425"/>
  <c r="R431"/>
  <c r="O431"/>
  <c r="AL426" l="1"/>
  <c r="I433"/>
  <c r="AJ428"/>
  <c r="AH428"/>
  <c r="AD429"/>
  <c r="AG429"/>
  <c r="Y430"/>
  <c r="AA430"/>
  <c r="AE429"/>
  <c r="AB429"/>
  <c r="R432"/>
  <c r="O432"/>
  <c r="X431"/>
  <c r="S431"/>
  <c r="U431"/>
  <c r="AK427"/>
  <c r="AM427" s="1"/>
  <c r="R433" l="1"/>
  <c r="O433"/>
  <c r="I434"/>
  <c r="AD430"/>
  <c r="AG430"/>
  <c r="AL427"/>
  <c r="AK428"/>
  <c r="AM428" s="1"/>
  <c r="S432"/>
  <c r="U432"/>
  <c r="X432"/>
  <c r="AE430"/>
  <c r="AB430"/>
  <c r="AH429"/>
  <c r="AJ429"/>
  <c r="AA431"/>
  <c r="Y431"/>
  <c r="X433" l="1"/>
  <c r="S433"/>
  <c r="U433"/>
  <c r="Y432"/>
  <c r="AA432"/>
  <c r="AJ430"/>
  <c r="AH430"/>
  <c r="R434"/>
  <c r="O434"/>
  <c r="AL428"/>
  <c r="AD431"/>
  <c r="AG431"/>
  <c r="I435"/>
  <c r="AB431"/>
  <c r="AE431"/>
  <c r="AK429"/>
  <c r="AM429" s="1"/>
  <c r="AE432" l="1"/>
  <c r="AB432"/>
  <c r="AD432"/>
  <c r="AG432"/>
  <c r="I436"/>
  <c r="AK430"/>
  <c r="AM430" s="1"/>
  <c r="R435"/>
  <c r="O435"/>
  <c r="AH431"/>
  <c r="AJ431"/>
  <c r="X434"/>
  <c r="U434"/>
  <c r="S434"/>
  <c r="Y433"/>
  <c r="AA433"/>
  <c r="AL429"/>
  <c r="AK431" l="1"/>
  <c r="AM431" s="1"/>
  <c r="R436"/>
  <c r="O436"/>
  <c r="AH432"/>
  <c r="AJ432"/>
  <c r="X435"/>
  <c r="S435"/>
  <c r="U435"/>
  <c r="I437"/>
  <c r="AE433"/>
  <c r="AB433"/>
  <c r="AA434"/>
  <c r="Y434"/>
  <c r="AD433"/>
  <c r="AG433"/>
  <c r="AL430"/>
  <c r="AL431" l="1"/>
  <c r="AJ433"/>
  <c r="AH433"/>
  <c r="AA435"/>
  <c r="Y435"/>
  <c r="U436"/>
  <c r="S436"/>
  <c r="X436"/>
  <c r="R437"/>
  <c r="O437"/>
  <c r="AD434"/>
  <c r="AG434"/>
  <c r="AE434"/>
  <c r="AB434"/>
  <c r="I438"/>
  <c r="AK432"/>
  <c r="AM432" s="1"/>
  <c r="AL432" l="1"/>
  <c r="AH434"/>
  <c r="AJ434"/>
  <c r="AK433"/>
  <c r="AM433" s="1"/>
  <c r="R438"/>
  <c r="O438"/>
  <c r="Y436"/>
  <c r="AA436"/>
  <c r="AD435"/>
  <c r="AG435"/>
  <c r="U437"/>
  <c r="X437"/>
  <c r="S437"/>
  <c r="I439"/>
  <c r="AB435"/>
  <c r="AE435"/>
  <c r="AK434" l="1"/>
  <c r="AM434" s="1"/>
  <c r="U438"/>
  <c r="S438"/>
  <c r="X438"/>
  <c r="AB436"/>
  <c r="AE436"/>
  <c r="AD436"/>
  <c r="AG436"/>
  <c r="AJ435"/>
  <c r="AH435"/>
  <c r="I440"/>
  <c r="AL433"/>
  <c r="R439"/>
  <c r="O439"/>
  <c r="Y437"/>
  <c r="AA437"/>
  <c r="AL434" l="1"/>
  <c r="Y438"/>
  <c r="AA438"/>
  <c r="AK435"/>
  <c r="AM435" s="1"/>
  <c r="X439"/>
  <c r="S439"/>
  <c r="U439"/>
  <c r="AH436"/>
  <c r="AJ436"/>
  <c r="AD437"/>
  <c r="AG437"/>
  <c r="AB437"/>
  <c r="AE437"/>
  <c r="R440"/>
  <c r="O440"/>
  <c r="I441"/>
  <c r="AK436" l="1"/>
  <c r="AM436" s="1"/>
  <c r="AL435"/>
  <c r="AB438"/>
  <c r="AE438"/>
  <c r="Y439"/>
  <c r="AA439"/>
  <c r="AD438"/>
  <c r="AG438"/>
  <c r="S440"/>
  <c r="U440"/>
  <c r="X440"/>
  <c r="R441"/>
  <c r="O441"/>
  <c r="I442"/>
  <c r="AH437"/>
  <c r="AJ437"/>
  <c r="AK437" l="1"/>
  <c r="AM437" s="1"/>
  <c r="AL436"/>
  <c r="Y440"/>
  <c r="AA440"/>
  <c r="AH438"/>
  <c r="AJ438"/>
  <c r="R442"/>
  <c r="O442"/>
  <c r="X441"/>
  <c r="S441"/>
  <c r="U441"/>
  <c r="AB439"/>
  <c r="AE439"/>
  <c r="I443"/>
  <c r="AD439"/>
  <c r="AG439"/>
  <c r="AL437" l="1"/>
  <c r="AK438"/>
  <c r="AM438" s="1"/>
  <c r="AB440"/>
  <c r="AE440"/>
  <c r="AD440"/>
  <c r="AG440"/>
  <c r="U442"/>
  <c r="X442"/>
  <c r="S442"/>
  <c r="R443"/>
  <c r="O443"/>
  <c r="AH439"/>
  <c r="AJ439"/>
  <c r="AA441"/>
  <c r="Y441"/>
  <c r="I444"/>
  <c r="AK439" l="1"/>
  <c r="AM439" s="1"/>
  <c r="AL438"/>
  <c r="AJ440"/>
  <c r="AH440"/>
  <c r="Y442"/>
  <c r="AA442"/>
  <c r="I445"/>
  <c r="AD441"/>
  <c r="AG441"/>
  <c r="R444"/>
  <c r="O444"/>
  <c r="AB441"/>
  <c r="AE441"/>
  <c r="S443"/>
  <c r="U443"/>
  <c r="X443"/>
  <c r="AL439" l="1"/>
  <c r="AK440"/>
  <c r="AM440" s="1"/>
  <c r="U444"/>
  <c r="S444"/>
  <c r="X444"/>
  <c r="AH441"/>
  <c r="AJ441"/>
  <c r="AA443"/>
  <c r="Y443"/>
  <c r="I446"/>
  <c r="AB442"/>
  <c r="AE442"/>
  <c r="AD442"/>
  <c r="AG442"/>
  <c r="R445"/>
  <c r="O445"/>
  <c r="AE443" l="1"/>
  <c r="AB443"/>
  <c r="R446"/>
  <c r="O446"/>
  <c r="AL440"/>
  <c r="I447"/>
  <c r="Y444"/>
  <c r="AA444"/>
  <c r="S445"/>
  <c r="U445"/>
  <c r="X445"/>
  <c r="AH442"/>
  <c r="AJ442"/>
  <c r="AD443"/>
  <c r="AG443"/>
  <c r="AK441"/>
  <c r="AM441" s="1"/>
  <c r="AK442" l="1"/>
  <c r="AM442" s="1"/>
  <c r="I448"/>
  <c r="AE444"/>
  <c r="AB444"/>
  <c r="AH443"/>
  <c r="AJ443"/>
  <c r="AD444"/>
  <c r="AG444"/>
  <c r="AL441"/>
  <c r="X446"/>
  <c r="U446"/>
  <c r="S446"/>
  <c r="AA445"/>
  <c r="Y445"/>
  <c r="R447"/>
  <c r="O447"/>
  <c r="AL442" l="1"/>
  <c r="Y446"/>
  <c r="AA446"/>
  <c r="AH444"/>
  <c r="AJ444"/>
  <c r="S447"/>
  <c r="U447"/>
  <c r="X447"/>
  <c r="R448"/>
  <c r="O448"/>
  <c r="AD445"/>
  <c r="AG445"/>
  <c r="AB445"/>
  <c r="AE445"/>
  <c r="I449"/>
  <c r="AK443"/>
  <c r="AM443" s="1"/>
  <c r="AK444" l="1"/>
  <c r="AM444" s="1"/>
  <c r="S448"/>
  <c r="X448"/>
  <c r="U448"/>
  <c r="AL443"/>
  <c r="AE446"/>
  <c r="AB446"/>
  <c r="AA447"/>
  <c r="Y447"/>
  <c r="AG446"/>
  <c r="AD446"/>
  <c r="I450"/>
  <c r="AH445"/>
  <c r="AJ445"/>
  <c r="R449"/>
  <c r="O449"/>
  <c r="AL444" l="1"/>
  <c r="AK445"/>
  <c r="AM445" s="1"/>
  <c r="R450"/>
  <c r="O450"/>
  <c r="AD447"/>
  <c r="AG447"/>
  <c r="Y448"/>
  <c r="AA448"/>
  <c r="AB447"/>
  <c r="AE447"/>
  <c r="I451"/>
  <c r="AH446"/>
  <c r="AJ446"/>
  <c r="S449"/>
  <c r="U449"/>
  <c r="X449"/>
  <c r="AL445" l="1"/>
  <c r="AK446"/>
  <c r="AM446" s="1"/>
  <c r="AH447"/>
  <c r="AJ447"/>
  <c r="S450"/>
  <c r="X450"/>
  <c r="U450"/>
  <c r="R451"/>
  <c r="O451"/>
  <c r="AE448"/>
  <c r="AB448"/>
  <c r="AD448"/>
  <c r="AG448"/>
  <c r="AA449"/>
  <c r="Y449"/>
  <c r="I452"/>
  <c r="AK447" l="1"/>
  <c r="AM447" s="1"/>
  <c r="AL446"/>
  <c r="AE449"/>
  <c r="AB449"/>
  <c r="AH448"/>
  <c r="AJ448"/>
  <c r="R452"/>
  <c r="O452"/>
  <c r="AA450"/>
  <c r="Y450"/>
  <c r="X451"/>
  <c r="S451"/>
  <c r="U451"/>
  <c r="I453"/>
  <c r="AD449"/>
  <c r="AG449"/>
  <c r="AL447" l="1"/>
  <c r="AK448"/>
  <c r="AM448" s="1"/>
  <c r="I454"/>
  <c r="AD450"/>
  <c r="AG450"/>
  <c r="AB450"/>
  <c r="AE450"/>
  <c r="AA451"/>
  <c r="Y451"/>
  <c r="R453"/>
  <c r="O453"/>
  <c r="S452"/>
  <c r="X452"/>
  <c r="U452"/>
  <c r="AH449"/>
  <c r="AJ449"/>
  <c r="AK449" l="1"/>
  <c r="AM449" s="1"/>
  <c r="AL448"/>
  <c r="I455"/>
  <c r="AD451"/>
  <c r="AG451"/>
  <c r="Y452"/>
  <c r="AA452"/>
  <c r="AB451"/>
  <c r="AE451"/>
  <c r="S453"/>
  <c r="U453"/>
  <c r="X453"/>
  <c r="R454"/>
  <c r="O454"/>
  <c r="AH450"/>
  <c r="AJ450"/>
  <c r="AL449" l="1"/>
  <c r="AK450"/>
  <c r="AM450" s="1"/>
  <c r="AB452"/>
  <c r="AE452"/>
  <c r="AG452"/>
  <c r="AD452"/>
  <c r="AH451"/>
  <c r="AJ451"/>
  <c r="R455"/>
  <c r="O455"/>
  <c r="AA453"/>
  <c r="Y453"/>
  <c r="S454"/>
  <c r="X454"/>
  <c r="U454"/>
  <c r="I456"/>
  <c r="AL450" l="1"/>
  <c r="AK451"/>
  <c r="AM451" s="1"/>
  <c r="AH452"/>
  <c r="AJ452"/>
  <c r="AD453"/>
  <c r="AG453"/>
  <c r="R456"/>
  <c r="O456"/>
  <c r="AB453"/>
  <c r="AE453"/>
  <c r="S455"/>
  <c r="U455"/>
  <c r="X455"/>
  <c r="AA454"/>
  <c r="Y454"/>
  <c r="I457"/>
  <c r="AK452" l="1"/>
  <c r="AM452" s="1"/>
  <c r="AL451"/>
  <c r="I458"/>
  <c r="S456"/>
  <c r="U456"/>
  <c r="X456"/>
  <c r="AH453"/>
  <c r="AJ453"/>
  <c r="AD454"/>
  <c r="AG454"/>
  <c r="R457"/>
  <c r="O457"/>
  <c r="AB454"/>
  <c r="AE454"/>
  <c r="AA455"/>
  <c r="Y455"/>
  <c r="AL452" l="1"/>
  <c r="AK453"/>
  <c r="AM453" s="1"/>
  <c r="I459"/>
  <c r="X457"/>
  <c r="S457"/>
  <c r="U457"/>
  <c r="AH454"/>
  <c r="AJ454"/>
  <c r="AD455"/>
  <c r="AG455"/>
  <c r="Y456"/>
  <c r="AA456"/>
  <c r="R458"/>
  <c r="O458"/>
  <c r="AB455"/>
  <c r="AE455"/>
  <c r="AL453" l="1"/>
  <c r="AK454"/>
  <c r="AM454" s="1"/>
  <c r="S458"/>
  <c r="U458"/>
  <c r="X458"/>
  <c r="I460"/>
  <c r="AA457"/>
  <c r="Y457"/>
  <c r="AB456"/>
  <c r="AE456"/>
  <c r="R459"/>
  <c r="O459"/>
  <c r="AH455"/>
  <c r="AJ455"/>
  <c r="AD456"/>
  <c r="AG456"/>
  <c r="AK455" l="1"/>
  <c r="AM455" s="1"/>
  <c r="AL454"/>
  <c r="AD457"/>
  <c r="AG457"/>
  <c r="AB457"/>
  <c r="AE457"/>
  <c r="I461"/>
  <c r="Y458"/>
  <c r="AA458"/>
  <c r="AJ456"/>
  <c r="AH456"/>
  <c r="S459"/>
  <c r="U459"/>
  <c r="X459"/>
  <c r="R460"/>
  <c r="O460"/>
  <c r="AL455" l="1"/>
  <c r="I462"/>
  <c r="AH457"/>
  <c r="AJ457"/>
  <c r="AA459"/>
  <c r="Y459"/>
  <c r="AK456"/>
  <c r="AM456" s="1"/>
  <c r="AB458"/>
  <c r="AE458"/>
  <c r="R461"/>
  <c r="O461"/>
  <c r="U460"/>
  <c r="X460"/>
  <c r="S460"/>
  <c r="AD458"/>
  <c r="AG458"/>
  <c r="AK457" l="1"/>
  <c r="AM457" s="1"/>
  <c r="AL456"/>
  <c r="AB459"/>
  <c r="AE459"/>
  <c r="S461"/>
  <c r="U461"/>
  <c r="X461"/>
  <c r="I463"/>
  <c r="AA460"/>
  <c r="Y460"/>
  <c r="AH458"/>
  <c r="AJ458"/>
  <c r="R462"/>
  <c r="O462"/>
  <c r="AD459"/>
  <c r="AG459"/>
  <c r="AL457" l="1"/>
  <c r="AK458"/>
  <c r="AM458" s="1"/>
  <c r="AH459"/>
  <c r="AJ459"/>
  <c r="AD460"/>
  <c r="AG460"/>
  <c r="R463"/>
  <c r="O463"/>
  <c r="Y461"/>
  <c r="AA461"/>
  <c r="AB460"/>
  <c r="AE460"/>
  <c r="U462"/>
  <c r="S462"/>
  <c r="X462"/>
  <c r="I464"/>
  <c r="AK459" l="1"/>
  <c r="AM459" s="1"/>
  <c r="AL458"/>
  <c r="AA462"/>
  <c r="Y462"/>
  <c r="AE461"/>
  <c r="AB461"/>
  <c r="AD461"/>
  <c r="AG461"/>
  <c r="U463"/>
  <c r="X463"/>
  <c r="S463"/>
  <c r="R464"/>
  <c r="O464"/>
  <c r="I465"/>
  <c r="AH460"/>
  <c r="AJ460"/>
  <c r="AL459" l="1"/>
  <c r="AD462"/>
  <c r="AG462"/>
  <c r="AB462"/>
  <c r="AE462"/>
  <c r="R465"/>
  <c r="O465"/>
  <c r="U464"/>
  <c r="S464"/>
  <c r="X464"/>
  <c r="AH461"/>
  <c r="AJ461"/>
  <c r="Y463"/>
  <c r="AA463"/>
  <c r="I466"/>
  <c r="AK460"/>
  <c r="AM460" s="1"/>
  <c r="AK461" l="1"/>
  <c r="AM461" s="1"/>
  <c r="S465"/>
  <c r="U465"/>
  <c r="X465"/>
  <c r="R466"/>
  <c r="O466"/>
  <c r="AL460"/>
  <c r="I467"/>
  <c r="AE463"/>
  <c r="AB463"/>
  <c r="AA464"/>
  <c r="Y464"/>
  <c r="AH462"/>
  <c r="AJ462"/>
  <c r="AD463"/>
  <c r="AG463"/>
  <c r="AK462" l="1"/>
  <c r="AM462" s="1"/>
  <c r="AL461"/>
  <c r="S466"/>
  <c r="U466"/>
  <c r="X466"/>
  <c r="AA465"/>
  <c r="Y465"/>
  <c r="I468"/>
  <c r="AH463"/>
  <c r="AJ463"/>
  <c r="AD464"/>
  <c r="AG464"/>
  <c r="AB464"/>
  <c r="AE464"/>
  <c r="R467"/>
  <c r="O467"/>
  <c r="AL462" l="1"/>
  <c r="AB465"/>
  <c r="AE465"/>
  <c r="Y466"/>
  <c r="AA466"/>
  <c r="AH464"/>
  <c r="AJ464"/>
  <c r="R468"/>
  <c r="O468"/>
  <c r="I469"/>
  <c r="S467"/>
  <c r="U467"/>
  <c r="X467"/>
  <c r="AD465"/>
  <c r="AG465"/>
  <c r="AK463"/>
  <c r="AM463" s="1"/>
  <c r="AH465" l="1"/>
  <c r="AJ465"/>
  <c r="U468"/>
  <c r="S468"/>
  <c r="X468"/>
  <c r="AB466"/>
  <c r="AE466"/>
  <c r="AD466"/>
  <c r="AG466"/>
  <c r="R469"/>
  <c r="O469"/>
  <c r="AL463"/>
  <c r="AA467"/>
  <c r="Y467"/>
  <c r="I470"/>
  <c r="AK464"/>
  <c r="AM464" s="1"/>
  <c r="AK465" l="1"/>
  <c r="AM465" s="1"/>
  <c r="AD467"/>
  <c r="AG467"/>
  <c r="AB467"/>
  <c r="AE467"/>
  <c r="AA468"/>
  <c r="Y468"/>
  <c r="AL464"/>
  <c r="S469"/>
  <c r="U469"/>
  <c r="X469"/>
  <c r="AH466"/>
  <c r="AJ466"/>
  <c r="I471"/>
  <c r="R470"/>
  <c r="O470"/>
  <c r="AL465" l="1"/>
  <c r="AD468"/>
  <c r="AG468"/>
  <c r="AE468"/>
  <c r="AB468"/>
  <c r="AA469"/>
  <c r="Y469"/>
  <c r="U470"/>
  <c r="X470"/>
  <c r="S470"/>
  <c r="R471"/>
  <c r="O471"/>
  <c r="I472"/>
  <c r="AH467"/>
  <c r="AK467" s="1"/>
  <c r="AM467" s="1"/>
  <c r="AJ467"/>
  <c r="AK466"/>
  <c r="AM466" s="1"/>
  <c r="I473" l="1"/>
  <c r="Y470"/>
  <c r="AA470"/>
  <c r="AD469"/>
  <c r="AG469"/>
  <c r="AL466"/>
  <c r="AB469"/>
  <c r="AE469"/>
  <c r="U471"/>
  <c r="X471"/>
  <c r="S471"/>
  <c r="R472"/>
  <c r="O472"/>
  <c r="AL467"/>
  <c r="AJ468"/>
  <c r="AH468"/>
  <c r="AA471" l="1"/>
  <c r="Y471"/>
  <c r="R473"/>
  <c r="O473"/>
  <c r="AH469"/>
  <c r="AJ469"/>
  <c r="AK468"/>
  <c r="AM468" s="1"/>
  <c r="I474"/>
  <c r="AB470"/>
  <c r="AE470"/>
  <c r="U472"/>
  <c r="S472"/>
  <c r="X472"/>
  <c r="AD470"/>
  <c r="AG470"/>
  <c r="AK469" l="1"/>
  <c r="AM469" s="1"/>
  <c r="AD471"/>
  <c r="AG471"/>
  <c r="AE471"/>
  <c r="AB471"/>
  <c r="S473"/>
  <c r="U473"/>
  <c r="X473"/>
  <c r="AL468"/>
  <c r="I475"/>
  <c r="Y472"/>
  <c r="AA472"/>
  <c r="AH470"/>
  <c r="AJ470"/>
  <c r="R474"/>
  <c r="O474"/>
  <c r="AL469" l="1"/>
  <c r="R475"/>
  <c r="O475"/>
  <c r="AH471"/>
  <c r="AJ471"/>
  <c r="S474"/>
  <c r="U474"/>
  <c r="X474"/>
  <c r="I476"/>
  <c r="Y473"/>
  <c r="AA473"/>
  <c r="AB472"/>
  <c r="AE472"/>
  <c r="AD472"/>
  <c r="AG472"/>
  <c r="AK470"/>
  <c r="AM470" s="1"/>
  <c r="AK471" l="1"/>
  <c r="AM471" s="1"/>
  <c r="AB473"/>
  <c r="AE473"/>
  <c r="AD473"/>
  <c r="AG473"/>
  <c r="R476"/>
  <c r="O476"/>
  <c r="AL470"/>
  <c r="AJ472"/>
  <c r="AH472"/>
  <c r="I477"/>
  <c r="U475"/>
  <c r="X475"/>
  <c r="S475"/>
  <c r="Y474"/>
  <c r="AA474"/>
  <c r="AL471" l="1"/>
  <c r="U476"/>
  <c r="S476"/>
  <c r="X476"/>
  <c r="I478"/>
  <c r="AH473"/>
  <c r="AJ473"/>
  <c r="AK472"/>
  <c r="AM472" s="1"/>
  <c r="AD474"/>
  <c r="AG474"/>
  <c r="R477"/>
  <c r="O477"/>
  <c r="AB474"/>
  <c r="AE474"/>
  <c r="AA475"/>
  <c r="Y475"/>
  <c r="AK473" l="1"/>
  <c r="AM473" s="1"/>
  <c r="AL472"/>
  <c r="R478"/>
  <c r="O478"/>
  <c r="U477"/>
  <c r="X477"/>
  <c r="S477"/>
  <c r="AH474"/>
  <c r="AJ474"/>
  <c r="Y476"/>
  <c r="AA476"/>
  <c r="AB475"/>
  <c r="AE475"/>
  <c r="AD475"/>
  <c r="AG475"/>
  <c r="I479"/>
  <c r="AL473" l="1"/>
  <c r="AK474"/>
  <c r="AM474" s="1"/>
  <c r="U478"/>
  <c r="S478"/>
  <c r="X478"/>
  <c r="R479"/>
  <c r="O479"/>
  <c r="AD476"/>
  <c r="AG476"/>
  <c r="AA477"/>
  <c r="Y477"/>
  <c r="AB476"/>
  <c r="AE476"/>
  <c r="AH475"/>
  <c r="AJ475"/>
  <c r="I480"/>
  <c r="AK475" l="1"/>
  <c r="AM475" s="1"/>
  <c r="AL474"/>
  <c r="AH476"/>
  <c r="AJ476"/>
  <c r="Y478"/>
  <c r="AA478"/>
  <c r="AD477"/>
  <c r="AG477"/>
  <c r="AB477"/>
  <c r="AE477"/>
  <c r="R480"/>
  <c r="O480"/>
  <c r="I481"/>
  <c r="S479"/>
  <c r="U479"/>
  <c r="X479"/>
  <c r="AL475" l="1"/>
  <c r="AK476"/>
  <c r="AM476" s="1"/>
  <c r="AE478"/>
  <c r="AB478"/>
  <c r="AG478"/>
  <c r="AD478"/>
  <c r="I482"/>
  <c r="R481"/>
  <c r="O481"/>
  <c r="U480"/>
  <c r="S480"/>
  <c r="X480"/>
  <c r="Y479"/>
  <c r="AA479"/>
  <c r="AJ477"/>
  <c r="AH477"/>
  <c r="AL476" l="1"/>
  <c r="AK477"/>
  <c r="AM477" s="1"/>
  <c r="U481"/>
  <c r="X481"/>
  <c r="S481"/>
  <c r="AH478"/>
  <c r="AJ478"/>
  <c r="AB479"/>
  <c r="AE479"/>
  <c r="AD479"/>
  <c r="AG479"/>
  <c r="R482"/>
  <c r="O482"/>
  <c r="I483"/>
  <c r="Y480"/>
  <c r="AA480"/>
  <c r="AK478" l="1"/>
  <c r="AM478" s="1"/>
  <c r="AL477"/>
  <c r="AA481"/>
  <c r="Y481"/>
  <c r="R483"/>
  <c r="O483"/>
  <c r="AB480"/>
  <c r="AE480"/>
  <c r="AD480"/>
  <c r="AG480"/>
  <c r="U482"/>
  <c r="S482"/>
  <c r="X482"/>
  <c r="I484"/>
  <c r="AJ479"/>
  <c r="AH479"/>
  <c r="AL478" l="1"/>
  <c r="I485"/>
  <c r="AA482"/>
  <c r="AG482" s="1"/>
  <c r="Y482"/>
  <c r="S483"/>
  <c r="U483"/>
  <c r="X483"/>
  <c r="AH480"/>
  <c r="AJ480"/>
  <c r="AD481"/>
  <c r="AG481"/>
  <c r="R484"/>
  <c r="O484"/>
  <c r="AB481"/>
  <c r="AE481"/>
  <c r="AK479"/>
  <c r="AM479" s="1"/>
  <c r="AK480" l="1"/>
  <c r="AM480" s="1"/>
  <c r="I486"/>
  <c r="AL479"/>
  <c r="AJ481"/>
  <c r="AH481"/>
  <c r="AD482"/>
  <c r="AE482"/>
  <c r="AB482"/>
  <c r="AA483"/>
  <c r="Y483"/>
  <c r="S484"/>
  <c r="U484"/>
  <c r="X484"/>
  <c r="R485"/>
  <c r="O485"/>
  <c r="AL480" l="1"/>
  <c r="R486"/>
  <c r="O486"/>
  <c r="Y484"/>
  <c r="AA484"/>
  <c r="AD483"/>
  <c r="AG483"/>
  <c r="AH482"/>
  <c r="AJ482"/>
  <c r="AB483"/>
  <c r="AE483"/>
  <c r="U485"/>
  <c r="X485"/>
  <c r="S485"/>
  <c r="I487"/>
  <c r="AK481"/>
  <c r="AM481" s="1"/>
  <c r="AK482" l="1"/>
  <c r="AM482" s="1"/>
  <c r="X486"/>
  <c r="S486"/>
  <c r="U486"/>
  <c r="Y485"/>
  <c r="AA485"/>
  <c r="AB484"/>
  <c r="AE484"/>
  <c r="AL481"/>
  <c r="AD484"/>
  <c r="AG484"/>
  <c r="R487"/>
  <c r="O487"/>
  <c r="AJ483"/>
  <c r="AH483"/>
  <c r="I488"/>
  <c r="AL482" l="1"/>
  <c r="AK483"/>
  <c r="AM483" s="1"/>
  <c r="AB485"/>
  <c r="AE485"/>
  <c r="R488"/>
  <c r="O488"/>
  <c r="AD485"/>
  <c r="AG485"/>
  <c r="S487"/>
  <c r="U487"/>
  <c r="X487"/>
  <c r="AH484"/>
  <c r="AJ484"/>
  <c r="I489"/>
  <c r="Y486"/>
  <c r="AA486"/>
  <c r="AL483" l="1"/>
  <c r="AK484"/>
  <c r="AM484" s="1"/>
  <c r="R489"/>
  <c r="O489"/>
  <c r="X488"/>
  <c r="S488"/>
  <c r="U488"/>
  <c r="I490"/>
  <c r="AH485"/>
  <c r="AJ485"/>
  <c r="AE486"/>
  <c r="AB486"/>
  <c r="AA487"/>
  <c r="Y487"/>
  <c r="AD486"/>
  <c r="AG486"/>
  <c r="AL484" l="1"/>
  <c r="AK485"/>
  <c r="AM485" s="1"/>
  <c r="AH486"/>
  <c r="AJ486"/>
  <c r="AD487"/>
  <c r="AG487"/>
  <c r="S489"/>
  <c r="U489"/>
  <c r="X489"/>
  <c r="AB487"/>
  <c r="AE487"/>
  <c r="R490"/>
  <c r="O490"/>
  <c r="Y488"/>
  <c r="AA488"/>
  <c r="I491"/>
  <c r="AL485" l="1"/>
  <c r="AK486"/>
  <c r="AM486" s="1"/>
  <c r="AH487"/>
  <c r="AJ487"/>
  <c r="X490"/>
  <c r="S490"/>
  <c r="U490"/>
  <c r="AA489"/>
  <c r="Y489"/>
  <c r="R491"/>
  <c r="O491"/>
  <c r="AB488"/>
  <c r="AE488"/>
  <c r="I492"/>
  <c r="AD488"/>
  <c r="AG488"/>
  <c r="AK487" l="1"/>
  <c r="AM487" s="1"/>
  <c r="AL486"/>
  <c r="AD489"/>
  <c r="AG489"/>
  <c r="S491"/>
  <c r="U491"/>
  <c r="X491"/>
  <c r="R492"/>
  <c r="O492"/>
  <c r="I493"/>
  <c r="AH488"/>
  <c r="AJ488"/>
  <c r="Y490"/>
  <c r="AA490"/>
  <c r="AB489"/>
  <c r="AE489"/>
  <c r="AL487" l="1"/>
  <c r="AA491"/>
  <c r="Y491"/>
  <c r="AB490"/>
  <c r="AE490"/>
  <c r="AD490"/>
  <c r="AG490"/>
  <c r="R493"/>
  <c r="O493"/>
  <c r="AH489"/>
  <c r="AJ489"/>
  <c r="I494"/>
  <c r="S492"/>
  <c r="X492"/>
  <c r="U492"/>
  <c r="AK488"/>
  <c r="AM488" s="1"/>
  <c r="AK489" l="1"/>
  <c r="AM489" s="1"/>
  <c r="R494"/>
  <c r="O494"/>
  <c r="AD491"/>
  <c r="AG491"/>
  <c r="AB491"/>
  <c r="AE491"/>
  <c r="X493"/>
  <c r="S493"/>
  <c r="U493"/>
  <c r="I495"/>
  <c r="AJ490"/>
  <c r="AH490"/>
  <c r="AA492"/>
  <c r="Y492"/>
  <c r="AL488"/>
  <c r="AL489" l="1"/>
  <c r="AB492"/>
  <c r="AE492"/>
  <c r="U494"/>
  <c r="X494"/>
  <c r="S494"/>
  <c r="AH491"/>
  <c r="AJ491"/>
  <c r="I496"/>
  <c r="AA493"/>
  <c r="Y493"/>
  <c r="AK490"/>
  <c r="AM490" s="1"/>
  <c r="AD492"/>
  <c r="AG492"/>
  <c r="R495"/>
  <c r="O495"/>
  <c r="AK491" l="1"/>
  <c r="AM491" s="1"/>
  <c r="Y494"/>
  <c r="AA494"/>
  <c r="AD493"/>
  <c r="AG493"/>
  <c r="AB493"/>
  <c r="AE493"/>
  <c r="R496"/>
  <c r="O496"/>
  <c r="AH492"/>
  <c r="AK492" s="1"/>
  <c r="AM492" s="1"/>
  <c r="AJ492"/>
  <c r="U495"/>
  <c r="X495"/>
  <c r="S495"/>
  <c r="I497"/>
  <c r="AL490"/>
  <c r="AL491" l="1"/>
  <c r="AL492"/>
  <c r="AA495"/>
  <c r="Y495"/>
  <c r="AH493"/>
  <c r="AJ493"/>
  <c r="AB494"/>
  <c r="AE494"/>
  <c r="X496"/>
  <c r="S496"/>
  <c r="U496"/>
  <c r="AD494"/>
  <c r="AG494"/>
  <c r="R497"/>
  <c r="O497"/>
  <c r="I498"/>
  <c r="AK493" l="1"/>
  <c r="AM493" s="1"/>
  <c r="AE495"/>
  <c r="AB495"/>
  <c r="Y496"/>
  <c r="AA496"/>
  <c r="R498"/>
  <c r="O498"/>
  <c r="S497"/>
  <c r="U497"/>
  <c r="X497"/>
  <c r="AH494"/>
  <c r="AJ494"/>
  <c r="I499"/>
  <c r="AD495"/>
  <c r="AG495"/>
  <c r="AL493" l="1"/>
  <c r="AK494"/>
  <c r="AM494" s="1"/>
  <c r="Y497"/>
  <c r="AA497"/>
  <c r="AH495"/>
  <c r="AJ495"/>
  <c r="AE496"/>
  <c r="AB496"/>
  <c r="AD496"/>
  <c r="AG496"/>
  <c r="R499"/>
  <c r="O499"/>
  <c r="I500"/>
  <c r="U498"/>
  <c r="X498"/>
  <c r="S498"/>
  <c r="AL494" l="1"/>
  <c r="AK495"/>
  <c r="AM495" s="1"/>
  <c r="AB497"/>
  <c r="AE497"/>
  <c r="AD497"/>
  <c r="AG497"/>
  <c r="I501"/>
  <c r="AJ496"/>
  <c r="AH496"/>
  <c r="X499"/>
  <c r="S499"/>
  <c r="U499"/>
  <c r="Y498"/>
  <c r="AA498"/>
  <c r="R500"/>
  <c r="O500"/>
  <c r="AL495" l="1"/>
  <c r="AH497"/>
  <c r="AJ497"/>
  <c r="R501"/>
  <c r="O501"/>
  <c r="AK496"/>
  <c r="AM496" s="1"/>
  <c r="AD498"/>
  <c r="AG498"/>
  <c r="S500"/>
  <c r="U500"/>
  <c r="X500"/>
  <c r="AA499"/>
  <c r="Y499"/>
  <c r="I502"/>
  <c r="AB498"/>
  <c r="AE498"/>
  <c r="AK497" l="1"/>
  <c r="AM497" s="1"/>
  <c r="AL496"/>
  <c r="AA500"/>
  <c r="Y500"/>
  <c r="I503"/>
  <c r="S501"/>
  <c r="U501"/>
  <c r="X501"/>
  <c r="AD499"/>
  <c r="AG499"/>
  <c r="AH498"/>
  <c r="AJ498"/>
  <c r="AB499"/>
  <c r="AE499"/>
  <c r="R502"/>
  <c r="O502"/>
  <c r="AL497" l="1"/>
  <c r="AK498"/>
  <c r="AM498" s="1"/>
  <c r="I504"/>
  <c r="AD500"/>
  <c r="AG500"/>
  <c r="AA501"/>
  <c r="Y501"/>
  <c r="AB500"/>
  <c r="AE500"/>
  <c r="R503"/>
  <c r="O503"/>
  <c r="X502"/>
  <c r="S502"/>
  <c r="U502"/>
  <c r="AH499"/>
  <c r="AJ499"/>
  <c r="AL498" l="1"/>
  <c r="AK499"/>
  <c r="AM499" s="1"/>
  <c r="R504"/>
  <c r="O504"/>
  <c r="X503"/>
  <c r="S503"/>
  <c r="U503"/>
  <c r="AD501"/>
  <c r="AG501"/>
  <c r="I505"/>
  <c r="Y502"/>
  <c r="AA502"/>
  <c r="AB501"/>
  <c r="AE501"/>
  <c r="AH500"/>
  <c r="AJ500"/>
  <c r="AL499" l="1"/>
  <c r="AK500"/>
  <c r="AM500" s="1"/>
  <c r="AH501"/>
  <c r="AJ501"/>
  <c r="R505"/>
  <c r="O505"/>
  <c r="AE502"/>
  <c r="AB502"/>
  <c r="AA503"/>
  <c r="Y503"/>
  <c r="AD502"/>
  <c r="AG502"/>
  <c r="I506"/>
  <c r="X504"/>
  <c r="S504"/>
  <c r="U504"/>
  <c r="AK501" l="1"/>
  <c r="AM501" s="1"/>
  <c r="AL500"/>
  <c r="R506"/>
  <c r="O506"/>
  <c r="I507"/>
  <c r="AH502"/>
  <c r="AJ502"/>
  <c r="AD503"/>
  <c r="AG503"/>
  <c r="AB503"/>
  <c r="AE503"/>
  <c r="Y504"/>
  <c r="AA504"/>
  <c r="S505"/>
  <c r="U505"/>
  <c r="X505"/>
  <c r="AK502" l="1"/>
  <c r="AM502" s="1"/>
  <c r="AL501"/>
  <c r="AH503"/>
  <c r="AK503" s="1"/>
  <c r="AM503" s="1"/>
  <c r="AJ503"/>
  <c r="I508"/>
  <c r="U506"/>
  <c r="X506"/>
  <c r="S506"/>
  <c r="AA505"/>
  <c r="Y505"/>
  <c r="AB504"/>
  <c r="AE504"/>
  <c r="R507"/>
  <c r="O507"/>
  <c r="AD504"/>
  <c r="AG504"/>
  <c r="AL502" l="1"/>
  <c r="AL503"/>
  <c r="R508"/>
  <c r="O508"/>
  <c r="AH504"/>
  <c r="AJ504"/>
  <c r="Y506"/>
  <c r="AA506"/>
  <c r="S507"/>
  <c r="U507"/>
  <c r="X507"/>
  <c r="AB505"/>
  <c r="AE505"/>
  <c r="I509"/>
  <c r="AD505"/>
  <c r="AG505"/>
  <c r="AK504" l="1"/>
  <c r="AM504" s="1"/>
  <c r="AD506"/>
  <c r="AG506"/>
  <c r="U508"/>
  <c r="X508"/>
  <c r="S508"/>
  <c r="AA507"/>
  <c r="Y507"/>
  <c r="R509"/>
  <c r="O509"/>
  <c r="I510"/>
  <c r="AH505"/>
  <c r="AJ505"/>
  <c r="AB506"/>
  <c r="AE506"/>
  <c r="AK505" l="1"/>
  <c r="AM505" s="1"/>
  <c r="AL504"/>
  <c r="I511"/>
  <c r="AB507"/>
  <c r="AE507"/>
  <c r="Y508"/>
  <c r="AA508"/>
  <c r="S509"/>
  <c r="U509"/>
  <c r="X509"/>
  <c r="AH506"/>
  <c r="AJ506"/>
  <c r="R510"/>
  <c r="O510"/>
  <c r="AD507"/>
  <c r="AG507"/>
  <c r="AL505" l="1"/>
  <c r="AK506"/>
  <c r="AM506" s="1"/>
  <c r="AD508"/>
  <c r="AG508"/>
  <c r="R511"/>
  <c r="O511"/>
  <c r="Y509"/>
  <c r="AA509"/>
  <c r="U510"/>
  <c r="X510"/>
  <c r="S510"/>
  <c r="I512"/>
  <c r="AH507"/>
  <c r="AJ507"/>
  <c r="AB508"/>
  <c r="AE508"/>
  <c r="AK507" l="1"/>
  <c r="AM507" s="1"/>
  <c r="AL506"/>
  <c r="Y510"/>
  <c r="AA510"/>
  <c r="I513"/>
  <c r="S511"/>
  <c r="U511"/>
  <c r="X511"/>
  <c r="AB509"/>
  <c r="AE509"/>
  <c r="AD509"/>
  <c r="AG509"/>
  <c r="AJ508"/>
  <c r="AH508"/>
  <c r="R512"/>
  <c r="O512"/>
  <c r="AL507" l="1"/>
  <c r="AB510"/>
  <c r="AE510"/>
  <c r="U512"/>
  <c r="X512"/>
  <c r="S512"/>
  <c r="AD510"/>
  <c r="AG510"/>
  <c r="AH509"/>
  <c r="AJ509"/>
  <c r="Y511"/>
  <c r="AA511"/>
  <c r="R513"/>
  <c r="O513"/>
  <c r="AK508"/>
  <c r="AM508" s="1"/>
  <c r="I514"/>
  <c r="AL508" l="1"/>
  <c r="AK509"/>
  <c r="AM509" s="1"/>
  <c r="AB511"/>
  <c r="AE511"/>
  <c r="AH510"/>
  <c r="AJ510"/>
  <c r="AD511"/>
  <c r="AG511"/>
  <c r="I515"/>
  <c r="R514"/>
  <c r="O514"/>
  <c r="X513"/>
  <c r="S513"/>
  <c r="U513"/>
  <c r="AA512"/>
  <c r="Y512"/>
  <c r="AK510" l="1"/>
  <c r="AM510" s="1"/>
  <c r="AL509"/>
  <c r="AH511"/>
  <c r="AJ511"/>
  <c r="I516"/>
  <c r="Y513"/>
  <c r="AA513"/>
  <c r="R515"/>
  <c r="O515"/>
  <c r="AB512"/>
  <c r="AE512"/>
  <c r="AD512"/>
  <c r="AG512"/>
  <c r="X514"/>
  <c r="U514"/>
  <c r="S514"/>
  <c r="AL510" l="1"/>
  <c r="AK511"/>
  <c r="AM511" s="1"/>
  <c r="AE513"/>
  <c r="AB513"/>
  <c r="Y514"/>
  <c r="AA514"/>
  <c r="I517"/>
  <c r="S515"/>
  <c r="X515"/>
  <c r="U515"/>
  <c r="AD513"/>
  <c r="AG513"/>
  <c r="AH512"/>
  <c r="AJ512"/>
  <c r="R516"/>
  <c r="O516"/>
  <c r="AK512" l="1"/>
  <c r="AM512" s="1"/>
  <c r="AL511"/>
  <c r="Y515"/>
  <c r="AA515"/>
  <c r="I518"/>
  <c r="AB514"/>
  <c r="AE514"/>
  <c r="U516"/>
  <c r="S516"/>
  <c r="X516"/>
  <c r="AD514"/>
  <c r="AG514"/>
  <c r="AH513"/>
  <c r="AJ513"/>
  <c r="R517"/>
  <c r="O517"/>
  <c r="AL512" l="1"/>
  <c r="AK513"/>
  <c r="AM513" s="1"/>
  <c r="R518"/>
  <c r="O518"/>
  <c r="S517"/>
  <c r="U517"/>
  <c r="X517"/>
  <c r="Y516"/>
  <c r="AA516"/>
  <c r="I519"/>
  <c r="AH514"/>
  <c r="AJ514"/>
  <c r="AE515"/>
  <c r="AB515"/>
  <c r="AD515"/>
  <c r="AG515"/>
  <c r="AL513" l="1"/>
  <c r="AK514"/>
  <c r="AM514" s="1"/>
  <c r="AH515"/>
  <c r="AJ515"/>
  <c r="U518"/>
  <c r="S518"/>
  <c r="X518"/>
  <c r="R519"/>
  <c r="O519"/>
  <c r="AE516"/>
  <c r="AB516"/>
  <c r="AD516"/>
  <c r="AG516"/>
  <c r="I520"/>
  <c r="AA517"/>
  <c r="Y517"/>
  <c r="AK515" l="1"/>
  <c r="AM515" s="1"/>
  <c r="AL514"/>
  <c r="I521"/>
  <c r="S519"/>
  <c r="X519"/>
  <c r="U519"/>
  <c r="AH516"/>
  <c r="AJ516"/>
  <c r="AE517"/>
  <c r="AB517"/>
  <c r="AA518"/>
  <c r="Y518"/>
  <c r="AD517"/>
  <c r="AG517"/>
  <c r="R520"/>
  <c r="O520"/>
  <c r="AL515" l="1"/>
  <c r="AK516"/>
  <c r="AM516" s="1"/>
  <c r="S520"/>
  <c r="U520"/>
  <c r="X520"/>
  <c r="R521"/>
  <c r="O521"/>
  <c r="AB518"/>
  <c r="AE518"/>
  <c r="I522"/>
  <c r="AJ517"/>
  <c r="AH517"/>
  <c r="Y519"/>
  <c r="AA519"/>
  <c r="AD518"/>
  <c r="AG518"/>
  <c r="AL516" l="1"/>
  <c r="I523"/>
  <c r="AJ518"/>
  <c r="AH518"/>
  <c r="X521"/>
  <c r="U521"/>
  <c r="S521"/>
  <c r="AE519"/>
  <c r="AB519"/>
  <c r="R522"/>
  <c r="O522"/>
  <c r="AK517"/>
  <c r="AM517" s="1"/>
  <c r="Y520"/>
  <c r="AD519"/>
  <c r="AG519"/>
  <c r="AA520"/>
  <c r="AK518" l="1"/>
  <c r="AM518" s="1"/>
  <c r="R523"/>
  <c r="O523"/>
  <c r="AD520"/>
  <c r="AG520"/>
  <c r="S522"/>
  <c r="U522"/>
  <c r="X522"/>
  <c r="AE520"/>
  <c r="AB520"/>
  <c r="AJ519"/>
  <c r="AH519"/>
  <c r="I524"/>
  <c r="Y521"/>
  <c r="AA521"/>
  <c r="AL517"/>
  <c r="AL518" l="1"/>
  <c r="I525"/>
  <c r="S523"/>
  <c r="U523"/>
  <c r="X523"/>
  <c r="AH520"/>
  <c r="AJ520"/>
  <c r="AK519"/>
  <c r="AM519" s="1"/>
  <c r="R524"/>
  <c r="O524"/>
  <c r="AD521"/>
  <c r="AG521"/>
  <c r="Y522"/>
  <c r="AA522"/>
  <c r="AE521"/>
  <c r="AB521"/>
  <c r="AL519" l="1"/>
  <c r="AH521"/>
  <c r="AJ521"/>
  <c r="X524"/>
  <c r="S524"/>
  <c r="U524"/>
  <c r="Y523"/>
  <c r="AA523"/>
  <c r="AD522"/>
  <c r="AG522"/>
  <c r="R525"/>
  <c r="O525"/>
  <c r="AB522"/>
  <c r="AE522"/>
  <c r="AK520"/>
  <c r="AM520" s="1"/>
  <c r="I526"/>
  <c r="AK521" l="1"/>
  <c r="AM521" s="1"/>
  <c r="AL520"/>
  <c r="AH522"/>
  <c r="AJ522"/>
  <c r="R526"/>
  <c r="O526"/>
  <c r="I527"/>
  <c r="X525"/>
  <c r="S525"/>
  <c r="U525"/>
  <c r="Y524"/>
  <c r="AA524"/>
  <c r="AD523"/>
  <c r="AG523"/>
  <c r="AB523"/>
  <c r="AE523"/>
  <c r="AL521" l="1"/>
  <c r="AK522"/>
  <c r="AM522" s="1"/>
  <c r="AB524"/>
  <c r="AE524"/>
  <c r="AD524"/>
  <c r="AG524"/>
  <c r="Y525"/>
  <c r="AA525"/>
  <c r="R527"/>
  <c r="O527"/>
  <c r="I528"/>
  <c r="AJ523"/>
  <c r="AH523"/>
  <c r="S526"/>
  <c r="U526"/>
  <c r="X526"/>
  <c r="AL522" l="1"/>
  <c r="AH524"/>
  <c r="AJ524"/>
  <c r="R528"/>
  <c r="O528"/>
  <c r="AK523"/>
  <c r="AM523" s="1"/>
  <c r="U527"/>
  <c r="X527"/>
  <c r="S527"/>
  <c r="AB525"/>
  <c r="AE525"/>
  <c r="Y526"/>
  <c r="AA526"/>
  <c r="I529"/>
  <c r="AD525"/>
  <c r="AG525"/>
  <c r="AL523" l="1"/>
  <c r="Y527"/>
  <c r="AA527"/>
  <c r="AD526"/>
  <c r="AG526"/>
  <c r="AH525"/>
  <c r="AJ525"/>
  <c r="I530"/>
  <c r="X528"/>
  <c r="U528"/>
  <c r="S528"/>
  <c r="R529"/>
  <c r="O529"/>
  <c r="AE526"/>
  <c r="AB526"/>
  <c r="AK524"/>
  <c r="AM524" s="1"/>
  <c r="AK525" l="1"/>
  <c r="AM525" s="1"/>
  <c r="AB527"/>
  <c r="AE527"/>
  <c r="AD527"/>
  <c r="AG527"/>
  <c r="I531"/>
  <c r="AA528"/>
  <c r="Y528"/>
  <c r="AL524"/>
  <c r="AH526"/>
  <c r="AJ526"/>
  <c r="X529"/>
  <c r="S529"/>
  <c r="U529"/>
  <c r="R530"/>
  <c r="O530"/>
  <c r="AL525" l="1"/>
  <c r="AK526"/>
  <c r="AM526" s="1"/>
  <c r="I532"/>
  <c r="AJ527"/>
  <c r="AH527"/>
  <c r="U530"/>
  <c r="S530"/>
  <c r="X530"/>
  <c r="AD528"/>
  <c r="AG528"/>
  <c r="AB528"/>
  <c r="AE528"/>
  <c r="R531"/>
  <c r="O531"/>
  <c r="AA529"/>
  <c r="Y529"/>
  <c r="AL526" l="1"/>
  <c r="I533"/>
  <c r="AD529"/>
  <c r="AG529"/>
  <c r="AB529"/>
  <c r="AE529"/>
  <c r="R532"/>
  <c r="O532"/>
  <c r="AK527"/>
  <c r="AM527" s="1"/>
  <c r="U531"/>
  <c r="X531"/>
  <c r="S531"/>
  <c r="AH528"/>
  <c r="AJ528"/>
  <c r="Y530"/>
  <c r="AA530"/>
  <c r="AK528" l="1"/>
  <c r="AM528" s="1"/>
  <c r="R533"/>
  <c r="O533"/>
  <c r="AJ529"/>
  <c r="AH529"/>
  <c r="I534"/>
  <c r="AA531"/>
  <c r="Y531"/>
  <c r="AL527"/>
  <c r="AB530"/>
  <c r="AE530"/>
  <c r="AD530"/>
  <c r="AG530"/>
  <c r="U532"/>
  <c r="S532"/>
  <c r="X532"/>
  <c r="AL528" l="1"/>
  <c r="I535"/>
  <c r="AB531"/>
  <c r="AE531"/>
  <c r="AK529"/>
  <c r="AM529" s="1"/>
  <c r="S533"/>
  <c r="X533"/>
  <c r="U533"/>
  <c r="R534"/>
  <c r="O534"/>
  <c r="AD531"/>
  <c r="AG531"/>
  <c r="AA532"/>
  <c r="Y532"/>
  <c r="AH530"/>
  <c r="AJ530"/>
  <c r="AK530" l="1"/>
  <c r="AM530" s="1"/>
  <c r="AH531"/>
  <c r="AJ531"/>
  <c r="Y533"/>
  <c r="AA533"/>
  <c r="AB532"/>
  <c r="AE532"/>
  <c r="R535"/>
  <c r="O535"/>
  <c r="AD532"/>
  <c r="AG532"/>
  <c r="S534"/>
  <c r="X534"/>
  <c r="U534"/>
  <c r="I536"/>
  <c r="AL529"/>
  <c r="AL530" l="1"/>
  <c r="AK531"/>
  <c r="AM531" s="1"/>
  <c r="Y534"/>
  <c r="AA534"/>
  <c r="U535"/>
  <c r="S535"/>
  <c r="X535"/>
  <c r="AB533"/>
  <c r="AE533"/>
  <c r="AJ532"/>
  <c r="AH532"/>
  <c r="AD533"/>
  <c r="AG533"/>
  <c r="R536"/>
  <c r="O536"/>
  <c r="I537"/>
  <c r="AL531" l="1"/>
  <c r="AH533"/>
  <c r="AJ533"/>
  <c r="AB534"/>
  <c r="AE534"/>
  <c r="AK532"/>
  <c r="AM532" s="1"/>
  <c r="AD534"/>
  <c r="AG534"/>
  <c r="R537"/>
  <c r="O537"/>
  <c r="U536"/>
  <c r="S536"/>
  <c r="X536"/>
  <c r="I538"/>
  <c r="Y535"/>
  <c r="AA535"/>
  <c r="AK533" l="1"/>
  <c r="AM533" s="1"/>
  <c r="R538"/>
  <c r="O538"/>
  <c r="X537"/>
  <c r="S537"/>
  <c r="U537"/>
  <c r="AD535"/>
  <c r="AG535"/>
  <c r="I539"/>
  <c r="Y536"/>
  <c r="AA536"/>
  <c r="AH534"/>
  <c r="AJ534"/>
  <c r="AL532"/>
  <c r="AB535"/>
  <c r="AE535"/>
  <c r="AK534" l="1"/>
  <c r="AM534" s="1"/>
  <c r="AL533"/>
  <c r="I540"/>
  <c r="U538"/>
  <c r="S538"/>
  <c r="X538"/>
  <c r="Y537"/>
  <c r="AA537"/>
  <c r="AH535"/>
  <c r="AJ535"/>
  <c r="AB536"/>
  <c r="AE536"/>
  <c r="AD536"/>
  <c r="AG536"/>
  <c r="R539"/>
  <c r="O539"/>
  <c r="AL534" l="1"/>
  <c r="AK535"/>
  <c r="AM535" s="1"/>
  <c r="AD537"/>
  <c r="AG537"/>
  <c r="Y538"/>
  <c r="AA538"/>
  <c r="R540"/>
  <c r="O540"/>
  <c r="AH536"/>
  <c r="AJ536"/>
  <c r="I541"/>
  <c r="X539"/>
  <c r="U539"/>
  <c r="S539"/>
  <c r="AB537"/>
  <c r="AE537"/>
  <c r="AL535" l="1"/>
  <c r="AK536"/>
  <c r="AM536" s="1"/>
  <c r="S540"/>
  <c r="U540"/>
  <c r="X540"/>
  <c r="I542"/>
  <c r="AE538"/>
  <c r="AB538"/>
  <c r="AD538"/>
  <c r="AG538"/>
  <c r="Y539"/>
  <c r="AA539"/>
  <c r="AH537"/>
  <c r="AJ537"/>
  <c r="R541"/>
  <c r="O541"/>
  <c r="AL536" l="1"/>
  <c r="AK537"/>
  <c r="AM537" s="1"/>
  <c r="AB539"/>
  <c r="AE539"/>
  <c r="I543"/>
  <c r="AD539"/>
  <c r="AG539"/>
  <c r="Y540"/>
  <c r="AA540"/>
  <c r="AJ538"/>
  <c r="AH538"/>
  <c r="X541"/>
  <c r="U541"/>
  <c r="S541"/>
  <c r="R542"/>
  <c r="O542"/>
  <c r="AL537" l="1"/>
  <c r="AD540"/>
  <c r="AG540"/>
  <c r="R543"/>
  <c r="O543"/>
  <c r="AA541"/>
  <c r="Y541"/>
  <c r="AE541" s="1"/>
  <c r="I544"/>
  <c r="AK538"/>
  <c r="AM538" s="1"/>
  <c r="AH539"/>
  <c r="AJ539"/>
  <c r="X542"/>
  <c r="S542"/>
  <c r="U542"/>
  <c r="AB540"/>
  <c r="AE540"/>
  <c r="Y542" l="1"/>
  <c r="AA542"/>
  <c r="R544"/>
  <c r="O544"/>
  <c r="AB541"/>
  <c r="AD541"/>
  <c r="AG541"/>
  <c r="AK539"/>
  <c r="AM539" s="1"/>
  <c r="AH540"/>
  <c r="AJ540"/>
  <c r="I545"/>
  <c r="X543"/>
  <c r="U543"/>
  <c r="S543"/>
  <c r="AL538"/>
  <c r="Y543" l="1"/>
  <c r="AE543" s="1"/>
  <c r="AK540"/>
  <c r="AM540" s="1"/>
  <c r="AJ541"/>
  <c r="AA543"/>
  <c r="I546"/>
  <c r="AL539"/>
  <c r="AB542"/>
  <c r="AE542"/>
  <c r="R545"/>
  <c r="O545"/>
  <c r="S544"/>
  <c r="U544"/>
  <c r="X544"/>
  <c r="AD542"/>
  <c r="AG542"/>
  <c r="AH541"/>
  <c r="AK541" l="1"/>
  <c r="AM541" s="1"/>
  <c r="AB543"/>
  <c r="AL540"/>
  <c r="R546"/>
  <c r="O546"/>
  <c r="I547"/>
  <c r="AA544"/>
  <c r="Y544"/>
  <c r="AH542"/>
  <c r="AJ542"/>
  <c r="AD543"/>
  <c r="AG543"/>
  <c r="S545"/>
  <c r="X545"/>
  <c r="U545"/>
  <c r="AL541" l="1"/>
  <c r="AK542"/>
  <c r="AM542" s="1"/>
  <c r="AH543"/>
  <c r="AJ543"/>
  <c r="AA545"/>
  <c r="Y545"/>
  <c r="R547"/>
  <c r="O547"/>
  <c r="AD544"/>
  <c r="AG544"/>
  <c r="AE544"/>
  <c r="AB544"/>
  <c r="U546"/>
  <c r="S546"/>
  <c r="X546"/>
  <c r="I548"/>
  <c r="AK543" l="1"/>
  <c r="AM543" s="1"/>
  <c r="AL542"/>
  <c r="AD545"/>
  <c r="AG545"/>
  <c r="Y546"/>
  <c r="AA546"/>
  <c r="AB545"/>
  <c r="AE545"/>
  <c r="AH544"/>
  <c r="AJ544"/>
  <c r="X547"/>
  <c r="U547"/>
  <c r="S547"/>
  <c r="R548"/>
  <c r="O548"/>
  <c r="I549"/>
  <c r="AL543" l="1"/>
  <c r="AK544"/>
  <c r="AM544" s="1"/>
  <c r="AB546"/>
  <c r="AE546"/>
  <c r="AD546"/>
  <c r="AG546"/>
  <c r="I550"/>
  <c r="AH545"/>
  <c r="AJ545"/>
  <c r="R549"/>
  <c r="O549"/>
  <c r="S548"/>
  <c r="U548"/>
  <c r="X548"/>
  <c r="Y547"/>
  <c r="AA547"/>
  <c r="AK545" l="1"/>
  <c r="AM545" s="1"/>
  <c r="AL544"/>
  <c r="I551"/>
  <c r="S549"/>
  <c r="X549"/>
  <c r="U549"/>
  <c r="AB547"/>
  <c r="AE547"/>
  <c r="AH546"/>
  <c r="AJ546"/>
  <c r="Y548"/>
  <c r="AA548"/>
  <c r="R550"/>
  <c r="O550"/>
  <c r="AD547"/>
  <c r="AG547"/>
  <c r="AL545" l="1"/>
  <c r="AK546"/>
  <c r="AM546" s="1"/>
  <c r="R551"/>
  <c r="O551"/>
  <c r="I552"/>
  <c r="AD548"/>
  <c r="AG548"/>
  <c r="AH547"/>
  <c r="AJ547"/>
  <c r="Y549"/>
  <c r="AA549"/>
  <c r="AB548"/>
  <c r="AE548"/>
  <c r="S550"/>
  <c r="U550"/>
  <c r="X550"/>
  <c r="AK547" l="1"/>
  <c r="AM547" s="1"/>
  <c r="AL546"/>
  <c r="R552"/>
  <c r="O552"/>
  <c r="AD549"/>
  <c r="AG549"/>
  <c r="I553"/>
  <c r="AB549"/>
  <c r="AE549"/>
  <c r="X551"/>
  <c r="U551"/>
  <c r="S551"/>
  <c r="AH548"/>
  <c r="AJ548"/>
  <c r="AA550"/>
  <c r="Y550"/>
  <c r="AL547" l="1"/>
  <c r="AD550"/>
  <c r="AG550"/>
  <c r="S552"/>
  <c r="U552"/>
  <c r="X552"/>
  <c r="AE550"/>
  <c r="AB550"/>
  <c r="R553"/>
  <c r="O553"/>
  <c r="AH549"/>
  <c r="AJ549"/>
  <c r="Y551"/>
  <c r="AA551"/>
  <c r="I554"/>
  <c r="AK548"/>
  <c r="AM548" s="1"/>
  <c r="AK549" l="1"/>
  <c r="AM549" s="1"/>
  <c r="AD551"/>
  <c r="AG551"/>
  <c r="AL548"/>
  <c r="AH550"/>
  <c r="AJ550"/>
  <c r="I555"/>
  <c r="X553"/>
  <c r="U553"/>
  <c r="S553"/>
  <c r="R554"/>
  <c r="O554"/>
  <c r="Y552"/>
  <c r="AA552"/>
  <c r="AB551"/>
  <c r="AE551"/>
  <c r="AL549" l="1"/>
  <c r="AB552"/>
  <c r="AE552"/>
  <c r="AD552"/>
  <c r="AG552"/>
  <c r="R555"/>
  <c r="O555"/>
  <c r="S554"/>
  <c r="U554"/>
  <c r="X554"/>
  <c r="Y553"/>
  <c r="AA553"/>
  <c r="I556"/>
  <c r="AH551"/>
  <c r="AJ551"/>
  <c r="AK550"/>
  <c r="AM550" s="1"/>
  <c r="AK551" l="1"/>
  <c r="AM551" s="1"/>
  <c r="I557"/>
  <c r="Y554"/>
  <c r="AA554"/>
  <c r="S555"/>
  <c r="X555"/>
  <c r="U555"/>
  <c r="AL550"/>
  <c r="AH552"/>
  <c r="AJ552"/>
  <c r="AB553"/>
  <c r="AE553"/>
  <c r="AD553"/>
  <c r="AG553"/>
  <c r="R556"/>
  <c r="O556"/>
  <c r="AL551" l="1"/>
  <c r="S556"/>
  <c r="U556"/>
  <c r="X556"/>
  <c r="AE554"/>
  <c r="AB554"/>
  <c r="Y555"/>
  <c r="AA555"/>
  <c r="AH553"/>
  <c r="AJ553"/>
  <c r="R557"/>
  <c r="O557"/>
  <c r="I558"/>
  <c r="AD554"/>
  <c r="AG554"/>
  <c r="AK552"/>
  <c r="AM552" s="1"/>
  <c r="AK553" l="1"/>
  <c r="AM553" s="1"/>
  <c r="AA556"/>
  <c r="Y556"/>
  <c r="AB555"/>
  <c r="AE555"/>
  <c r="I559"/>
  <c r="AD555"/>
  <c r="AG555"/>
  <c r="AH554"/>
  <c r="AJ554"/>
  <c r="X557"/>
  <c r="U557"/>
  <c r="S557"/>
  <c r="AL552"/>
  <c r="R558"/>
  <c r="O558"/>
  <c r="AL553" l="1"/>
  <c r="AD556"/>
  <c r="AG556"/>
  <c r="I560"/>
  <c r="AH555"/>
  <c r="AJ555"/>
  <c r="AE556"/>
  <c r="AB556"/>
  <c r="Y557"/>
  <c r="AA557"/>
  <c r="S558"/>
  <c r="U558"/>
  <c r="X558"/>
  <c r="R559"/>
  <c r="O559"/>
  <c r="AK554"/>
  <c r="AM554" s="1"/>
  <c r="AK555" l="1"/>
  <c r="AM555" s="1"/>
  <c r="R560"/>
  <c r="O560"/>
  <c r="I561"/>
  <c r="U559"/>
  <c r="S559"/>
  <c r="X559"/>
  <c r="AL554"/>
  <c r="AE557"/>
  <c r="AB557"/>
  <c r="AH556"/>
  <c r="AJ556"/>
  <c r="Y558"/>
  <c r="AA558"/>
  <c r="AD557"/>
  <c r="AG557"/>
  <c r="AL555" l="1"/>
  <c r="AK556"/>
  <c r="AM556" s="1"/>
  <c r="I562"/>
  <c r="S560"/>
  <c r="U560"/>
  <c r="X560"/>
  <c r="AH557"/>
  <c r="AJ557"/>
  <c r="AD558"/>
  <c r="AG558"/>
  <c r="AA559"/>
  <c r="Y559"/>
  <c r="R561"/>
  <c r="O561"/>
  <c r="AE558"/>
  <c r="AB558"/>
  <c r="AL556" l="1"/>
  <c r="AK557"/>
  <c r="AM557" s="1"/>
  <c r="AD559"/>
  <c r="AG559"/>
  <c r="R562"/>
  <c r="O562"/>
  <c r="AB559"/>
  <c r="AE559"/>
  <c r="I563"/>
  <c r="X561"/>
  <c r="U561"/>
  <c r="S561"/>
  <c r="AH558"/>
  <c r="AJ558"/>
  <c r="Y560"/>
  <c r="AA560"/>
  <c r="AL557" l="1"/>
  <c r="R563"/>
  <c r="O563"/>
  <c r="AK558"/>
  <c r="AM558" s="1"/>
  <c r="I564"/>
  <c r="AB560"/>
  <c r="AE560"/>
  <c r="X562"/>
  <c r="U562"/>
  <c r="S562"/>
  <c r="AD560"/>
  <c r="AG560"/>
  <c r="Y561"/>
  <c r="AA561"/>
  <c r="AH559"/>
  <c r="AJ559"/>
  <c r="R564" l="1"/>
  <c r="O564"/>
  <c r="AH560"/>
  <c r="AJ560"/>
  <c r="AB561"/>
  <c r="AE561"/>
  <c r="Y562"/>
  <c r="AA562"/>
  <c r="S563"/>
  <c r="X563"/>
  <c r="U563"/>
  <c r="AL558"/>
  <c r="AD561"/>
  <c r="AG561"/>
  <c r="I565"/>
  <c r="AK559"/>
  <c r="AM559" s="1"/>
  <c r="AK560" l="1"/>
  <c r="AM560" s="1"/>
  <c r="AL559"/>
  <c r="I566"/>
  <c r="AH561"/>
  <c r="AJ561"/>
  <c r="S564"/>
  <c r="U564"/>
  <c r="X564"/>
  <c r="AB562"/>
  <c r="AE562"/>
  <c r="AD562"/>
  <c r="AG562"/>
  <c r="R565"/>
  <c r="O565"/>
  <c r="AA563"/>
  <c r="Y563"/>
  <c r="AK561" l="1"/>
  <c r="AM561" s="1"/>
  <c r="AL560"/>
  <c r="R566"/>
  <c r="O566"/>
  <c r="AH562"/>
  <c r="AJ562"/>
  <c r="Y564"/>
  <c r="AA564"/>
  <c r="I567"/>
  <c r="AE563"/>
  <c r="AB563"/>
  <c r="S565"/>
  <c r="X565"/>
  <c r="U565"/>
  <c r="AD563"/>
  <c r="AG563"/>
  <c r="AL561" l="1"/>
  <c r="AK562"/>
  <c r="AM562" s="1"/>
  <c r="AB564"/>
  <c r="AE564"/>
  <c r="AD564"/>
  <c r="AG564"/>
  <c r="AJ563"/>
  <c r="AH563"/>
  <c r="U566"/>
  <c r="X566"/>
  <c r="S566"/>
  <c r="R567"/>
  <c r="O567"/>
  <c r="Y565"/>
  <c r="AA565"/>
  <c r="I568"/>
  <c r="AL562" l="1"/>
  <c r="R568"/>
  <c r="O568"/>
  <c r="I569"/>
  <c r="Y566"/>
  <c r="AA566"/>
  <c r="AH564"/>
  <c r="AJ564"/>
  <c r="AK563"/>
  <c r="AM563" s="1"/>
  <c r="AD565"/>
  <c r="AG565"/>
  <c r="AB565"/>
  <c r="AE565"/>
  <c r="X567"/>
  <c r="U567"/>
  <c r="S567"/>
  <c r="AK564" l="1"/>
  <c r="AM564" s="1"/>
  <c r="R569"/>
  <c r="O569"/>
  <c r="I570"/>
  <c r="AE566"/>
  <c r="AB566"/>
  <c r="U568"/>
  <c r="X568"/>
  <c r="S568"/>
  <c r="AL563"/>
  <c r="AH565"/>
  <c r="AJ565"/>
  <c r="AD566"/>
  <c r="AG566"/>
  <c r="Y567"/>
  <c r="AA567"/>
  <c r="AL564" l="1"/>
  <c r="AK565"/>
  <c r="AM565" s="1"/>
  <c r="R570"/>
  <c r="O570"/>
  <c r="Y568"/>
  <c r="AA568"/>
  <c r="I571"/>
  <c r="X569"/>
  <c r="U569"/>
  <c r="S569"/>
  <c r="AD567"/>
  <c r="AG567"/>
  <c r="AH566"/>
  <c r="AJ566"/>
  <c r="AB567"/>
  <c r="AE567"/>
  <c r="AL565" l="1"/>
  <c r="AK566"/>
  <c r="AM566" s="1"/>
  <c r="AD568"/>
  <c r="AG568"/>
  <c r="R571"/>
  <c r="O571"/>
  <c r="AA569"/>
  <c r="Y569"/>
  <c r="AH567"/>
  <c r="AJ567"/>
  <c r="U570"/>
  <c r="X570"/>
  <c r="S570"/>
  <c r="I572"/>
  <c r="AB568"/>
  <c r="AE568"/>
  <c r="AL566" l="1"/>
  <c r="AK567"/>
  <c r="AM567" s="1"/>
  <c r="Y570"/>
  <c r="AA570"/>
  <c r="I573"/>
  <c r="X571"/>
  <c r="U571"/>
  <c r="S571"/>
  <c r="AD569"/>
  <c r="AG569"/>
  <c r="AB569"/>
  <c r="AE569"/>
  <c r="AH568"/>
  <c r="AJ568"/>
  <c r="R572"/>
  <c r="O572"/>
  <c r="AK568" l="1"/>
  <c r="AM568" s="1"/>
  <c r="AL567"/>
  <c r="S572"/>
  <c r="U572"/>
  <c r="X572"/>
  <c r="R573"/>
  <c r="O573"/>
  <c r="Y571"/>
  <c r="AA571"/>
  <c r="I574"/>
  <c r="AE570"/>
  <c r="AB570"/>
  <c r="AH569"/>
  <c r="AJ569"/>
  <c r="AD570"/>
  <c r="AG570"/>
  <c r="AL568" l="1"/>
  <c r="AK569"/>
  <c r="AM569" s="1"/>
  <c r="I575"/>
  <c r="AD571"/>
  <c r="AG571"/>
  <c r="Y572"/>
  <c r="AA572"/>
  <c r="R574"/>
  <c r="O574"/>
  <c r="U573"/>
  <c r="X573"/>
  <c r="S573"/>
  <c r="AH570"/>
  <c r="AJ570"/>
  <c r="AB571"/>
  <c r="AE571"/>
  <c r="AL569" l="1"/>
  <c r="AK570"/>
  <c r="AM570" s="1"/>
  <c r="AD572"/>
  <c r="AG572"/>
  <c r="AA573"/>
  <c r="Y573"/>
  <c r="R575"/>
  <c r="O575"/>
  <c r="AH571"/>
  <c r="AK571" s="1"/>
  <c r="AM571" s="1"/>
  <c r="AJ571"/>
  <c r="I576"/>
  <c r="U574"/>
  <c r="X574"/>
  <c r="S574"/>
  <c r="AB572"/>
  <c r="AE572"/>
  <c r="AL570" l="1"/>
  <c r="AL571"/>
  <c r="I577"/>
  <c r="AH572"/>
  <c r="AJ572"/>
  <c r="AD573"/>
  <c r="AG573"/>
  <c r="R576"/>
  <c r="O576"/>
  <c r="Y574"/>
  <c r="AA574"/>
  <c r="AB573"/>
  <c r="AE573"/>
  <c r="S575"/>
  <c r="X575"/>
  <c r="U575"/>
  <c r="AK572" l="1"/>
  <c r="AM572" s="1"/>
  <c r="AB574"/>
  <c r="AE574"/>
  <c r="I578"/>
  <c r="AD574"/>
  <c r="AG574"/>
  <c r="AH573"/>
  <c r="AJ573"/>
  <c r="R577"/>
  <c r="O577"/>
  <c r="AA575"/>
  <c r="AG575" s="1"/>
  <c r="Y575"/>
  <c r="S576"/>
  <c r="U576"/>
  <c r="X576"/>
  <c r="AL572" l="1"/>
  <c r="I579"/>
  <c r="AH574"/>
  <c r="AJ574"/>
  <c r="AD575"/>
  <c r="AE575"/>
  <c r="AB575"/>
  <c r="Y576"/>
  <c r="AA576"/>
  <c r="X577"/>
  <c r="U577"/>
  <c r="S577"/>
  <c r="R578"/>
  <c r="O578"/>
  <c r="AK573"/>
  <c r="AM573" s="1"/>
  <c r="AL573" l="1"/>
  <c r="R579"/>
  <c r="O579"/>
  <c r="AB576"/>
  <c r="AE576"/>
  <c r="AD576"/>
  <c r="AG576"/>
  <c r="AH575"/>
  <c r="AJ575"/>
  <c r="I580"/>
  <c r="U578"/>
  <c r="S578"/>
  <c r="X578"/>
  <c r="Y577"/>
  <c r="AA577"/>
  <c r="AK574"/>
  <c r="AM574" s="1"/>
  <c r="AK575" l="1"/>
  <c r="AM575" s="1"/>
  <c r="AH576"/>
  <c r="AJ576"/>
  <c r="R580"/>
  <c r="O580"/>
  <c r="X579"/>
  <c r="U579"/>
  <c r="S579"/>
  <c r="AD577"/>
  <c r="AG577"/>
  <c r="AB577"/>
  <c r="AE577"/>
  <c r="Y578"/>
  <c r="AA578"/>
  <c r="I581"/>
  <c r="AL574"/>
  <c r="AL575" l="1"/>
  <c r="AK576"/>
  <c r="AM576" s="1"/>
  <c r="S580"/>
  <c r="U580"/>
  <c r="X580"/>
  <c r="AD578"/>
  <c r="AG578"/>
  <c r="R581"/>
  <c r="O581"/>
  <c r="Y579"/>
  <c r="AA579"/>
  <c r="I582"/>
  <c r="AH577"/>
  <c r="AJ577"/>
  <c r="AE578"/>
  <c r="AB578"/>
  <c r="AL576" l="1"/>
  <c r="I583"/>
  <c r="AB579"/>
  <c r="AE579"/>
  <c r="X581"/>
  <c r="U581"/>
  <c r="S581"/>
  <c r="Y580"/>
  <c r="AA580"/>
  <c r="AD579"/>
  <c r="AG579"/>
  <c r="AH578"/>
  <c r="AJ578"/>
  <c r="R582"/>
  <c r="O582"/>
  <c r="AK577"/>
  <c r="AM577" s="1"/>
  <c r="AB580" l="1"/>
  <c r="AE580"/>
  <c r="R583"/>
  <c r="O583"/>
  <c r="U582"/>
  <c r="S582"/>
  <c r="X582"/>
  <c r="AD580"/>
  <c r="AG580"/>
  <c r="I584"/>
  <c r="AL577"/>
  <c r="AH579"/>
  <c r="AJ579"/>
  <c r="AA581"/>
  <c r="Y581"/>
  <c r="AK578"/>
  <c r="AM578" s="1"/>
  <c r="AK579" l="1"/>
  <c r="AM579" s="1"/>
  <c r="AL578"/>
  <c r="AA582"/>
  <c r="Y582"/>
  <c r="I585"/>
  <c r="AH580"/>
  <c r="AJ580"/>
  <c r="R584"/>
  <c r="O584"/>
  <c r="AB581"/>
  <c r="AE581"/>
  <c r="AD581"/>
  <c r="AG581"/>
  <c r="S583"/>
  <c r="X583"/>
  <c r="U583"/>
  <c r="AL579" l="1"/>
  <c r="AK580"/>
  <c r="AM580" s="1"/>
  <c r="I586"/>
  <c r="AH581"/>
  <c r="AJ581"/>
  <c r="AD582"/>
  <c r="AG582"/>
  <c r="AE582"/>
  <c r="AB582"/>
  <c r="Y583"/>
  <c r="AA583"/>
  <c r="S584"/>
  <c r="U584"/>
  <c r="X584"/>
  <c r="R585"/>
  <c r="O585"/>
  <c r="AL580" l="1"/>
  <c r="AK581"/>
  <c r="AM581" s="1"/>
  <c r="R586"/>
  <c r="O586"/>
  <c r="AB583"/>
  <c r="AE583"/>
  <c r="AD583"/>
  <c r="AG583"/>
  <c r="Y584"/>
  <c r="AA584"/>
  <c r="I587"/>
  <c r="AH582"/>
  <c r="AJ582"/>
  <c r="X585"/>
  <c r="U585"/>
  <c r="S585"/>
  <c r="AL581" l="1"/>
  <c r="AK582"/>
  <c r="AM582" s="1"/>
  <c r="AH583"/>
  <c r="AJ583"/>
  <c r="AE584"/>
  <c r="AB584"/>
  <c r="AD584"/>
  <c r="AG584"/>
  <c r="R587"/>
  <c r="O587"/>
  <c r="S586"/>
  <c r="U586"/>
  <c r="X586"/>
  <c r="Y585"/>
  <c r="AA585"/>
  <c r="I588"/>
  <c r="AL582" l="1"/>
  <c r="AK583"/>
  <c r="AM583" s="1"/>
  <c r="X587"/>
  <c r="U587"/>
  <c r="S587"/>
  <c r="I589"/>
  <c r="AE585"/>
  <c r="AB585"/>
  <c r="Y586"/>
  <c r="AA586"/>
  <c r="R588"/>
  <c r="O588"/>
  <c r="AD585"/>
  <c r="AG585"/>
  <c r="AH584"/>
  <c r="AJ584"/>
  <c r="AL583" l="1"/>
  <c r="R589"/>
  <c r="O589"/>
  <c r="AJ585"/>
  <c r="AH585"/>
  <c r="AD586"/>
  <c r="AG586"/>
  <c r="S588"/>
  <c r="U588"/>
  <c r="X588"/>
  <c r="AE586"/>
  <c r="AB586"/>
  <c r="I590"/>
  <c r="Y587"/>
  <c r="AA587"/>
  <c r="AK584"/>
  <c r="AM584" s="1"/>
  <c r="AK585" l="1"/>
  <c r="AM585" s="1"/>
  <c r="S589"/>
  <c r="X589"/>
  <c r="U589"/>
  <c r="I591"/>
  <c r="AB587"/>
  <c r="AE587"/>
  <c r="Y588"/>
  <c r="AA588"/>
  <c r="AD587"/>
  <c r="AG587"/>
  <c r="AJ586"/>
  <c r="AH586"/>
  <c r="R590"/>
  <c r="O590"/>
  <c r="AL584"/>
  <c r="AL585" l="1"/>
  <c r="I592"/>
  <c r="AD588"/>
  <c r="AG588"/>
  <c r="AA589"/>
  <c r="Y589"/>
  <c r="AH587"/>
  <c r="AK587" s="1"/>
  <c r="AM587" s="1"/>
  <c r="AJ587"/>
  <c r="R591"/>
  <c r="O591"/>
  <c r="AK586"/>
  <c r="AM586" s="1"/>
  <c r="S590"/>
  <c r="U590"/>
  <c r="X590"/>
  <c r="AB588"/>
  <c r="AE588"/>
  <c r="AH588" l="1"/>
  <c r="AJ588"/>
  <c r="I593"/>
  <c r="AD589"/>
  <c r="AG589"/>
  <c r="AB589"/>
  <c r="AE589"/>
  <c r="AL587"/>
  <c r="Y590"/>
  <c r="AA590"/>
  <c r="U591"/>
  <c r="X591"/>
  <c r="S591"/>
  <c r="R592"/>
  <c r="O592"/>
  <c r="AL586"/>
  <c r="AK588" l="1"/>
  <c r="AM588" s="1"/>
  <c r="AH589"/>
  <c r="AJ589"/>
  <c r="R593"/>
  <c r="O593"/>
  <c r="I594"/>
  <c r="Y591"/>
  <c r="AA591"/>
  <c r="S592"/>
  <c r="U592"/>
  <c r="X592"/>
  <c r="AD590"/>
  <c r="AG590"/>
  <c r="AB590"/>
  <c r="AE590"/>
  <c r="AK589" l="1"/>
  <c r="AM589" s="1"/>
  <c r="AL588"/>
  <c r="I595"/>
  <c r="U593"/>
  <c r="S593"/>
  <c r="X593"/>
  <c r="AA592"/>
  <c r="Y592"/>
  <c r="R594"/>
  <c r="O594"/>
  <c r="AH590"/>
  <c r="AJ590"/>
  <c r="AE591"/>
  <c r="AB591"/>
  <c r="AD591"/>
  <c r="AG591"/>
  <c r="AL589" l="1"/>
  <c r="AK590"/>
  <c r="AM590" s="1"/>
  <c r="AH591"/>
  <c r="AJ591"/>
  <c r="R595"/>
  <c r="O595"/>
  <c r="AB592"/>
  <c r="AE592"/>
  <c r="AA593"/>
  <c r="Y593"/>
  <c r="I596"/>
  <c r="U594"/>
  <c r="S594"/>
  <c r="X594"/>
  <c r="AD592"/>
  <c r="AG592"/>
  <c r="AK591" l="1"/>
  <c r="AM591" s="1"/>
  <c r="AL590"/>
  <c r="AH592"/>
  <c r="AJ592"/>
  <c r="AD593"/>
  <c r="AG593"/>
  <c r="R596"/>
  <c r="O596"/>
  <c r="AB593"/>
  <c r="AE593"/>
  <c r="Y594"/>
  <c r="AA594"/>
  <c r="S595"/>
  <c r="X595"/>
  <c r="U595"/>
  <c r="I597"/>
  <c r="AL591" l="1"/>
  <c r="AK592"/>
  <c r="AM592" s="1"/>
  <c r="AH593"/>
  <c r="AJ593"/>
  <c r="AA595"/>
  <c r="Y595"/>
  <c r="I598"/>
  <c r="AB594"/>
  <c r="AE594"/>
  <c r="AD594"/>
  <c r="AG594"/>
  <c r="S596"/>
  <c r="U596"/>
  <c r="X596"/>
  <c r="R597"/>
  <c r="O597"/>
  <c r="AK593" l="1"/>
  <c r="AM593" s="1"/>
  <c r="AL592"/>
  <c r="I599"/>
  <c r="S597"/>
  <c r="X597"/>
  <c r="U597"/>
  <c r="AD595"/>
  <c r="AG595"/>
  <c r="AH594"/>
  <c r="AJ594"/>
  <c r="AB595"/>
  <c r="AE595"/>
  <c r="Y596"/>
  <c r="AA596"/>
  <c r="R598"/>
  <c r="O598"/>
  <c r="AK594" l="1"/>
  <c r="AM594" s="1"/>
  <c r="AL593"/>
  <c r="AE596"/>
  <c r="AB596"/>
  <c r="Y597"/>
  <c r="AA597"/>
  <c r="AD596"/>
  <c r="AG596"/>
  <c r="S598"/>
  <c r="U598"/>
  <c r="X598"/>
  <c r="R599"/>
  <c r="O599"/>
  <c r="I600"/>
  <c r="AH595"/>
  <c r="AJ595"/>
  <c r="AL594" l="1"/>
  <c r="AK595"/>
  <c r="AM595" s="1"/>
  <c r="AD597"/>
  <c r="AG597"/>
  <c r="Y598"/>
  <c r="AA598"/>
  <c r="R600"/>
  <c r="O600"/>
  <c r="AH596"/>
  <c r="AJ596"/>
  <c r="I601"/>
  <c r="U599"/>
  <c r="X599"/>
  <c r="S599"/>
  <c r="AB597"/>
  <c r="AE597"/>
  <c r="AK596" l="1"/>
  <c r="AM596" s="1"/>
  <c r="AL595"/>
  <c r="AE598"/>
  <c r="AB598"/>
  <c r="R601"/>
  <c r="O601"/>
  <c r="AD598"/>
  <c r="AG598"/>
  <c r="Y599"/>
  <c r="AA599"/>
  <c r="S600"/>
  <c r="U600"/>
  <c r="X600"/>
  <c r="I602"/>
  <c r="AH597"/>
  <c r="AJ597"/>
  <c r="AL596" l="1"/>
  <c r="AK597"/>
  <c r="AM597" s="1"/>
  <c r="Y600"/>
  <c r="AA600"/>
  <c r="I603"/>
  <c r="S601"/>
  <c r="U601"/>
  <c r="X601"/>
  <c r="R602"/>
  <c r="O602"/>
  <c r="AB599"/>
  <c r="AE599"/>
  <c r="AD599"/>
  <c r="AG599"/>
  <c r="AH598"/>
  <c r="AJ598"/>
  <c r="AK598" l="1"/>
  <c r="AM598" s="1"/>
  <c r="AL597"/>
  <c r="AE600"/>
  <c r="AB600"/>
  <c r="AD600"/>
  <c r="AG600"/>
  <c r="R603"/>
  <c r="O603"/>
  <c r="X602"/>
  <c r="U602"/>
  <c r="S602"/>
  <c r="AH599"/>
  <c r="AJ599"/>
  <c r="I604"/>
  <c r="Y601"/>
  <c r="AA601"/>
  <c r="AL598" l="1"/>
  <c r="AK599"/>
  <c r="AM599" s="1"/>
  <c r="I605"/>
  <c r="U603"/>
  <c r="X603"/>
  <c r="S603"/>
  <c r="AJ600"/>
  <c r="AH600"/>
  <c r="AA602"/>
  <c r="AG602" s="1"/>
  <c r="Y602"/>
  <c r="AB601"/>
  <c r="AE601"/>
  <c r="AD601"/>
  <c r="AG601"/>
  <c r="R604"/>
  <c r="O604"/>
  <c r="AL599" l="1"/>
  <c r="AJ601"/>
  <c r="AH601"/>
  <c r="R605"/>
  <c r="O605"/>
  <c r="AD602"/>
  <c r="AE602"/>
  <c r="AB602"/>
  <c r="AK600"/>
  <c r="AM600" s="1"/>
  <c r="Y603"/>
  <c r="AA603"/>
  <c r="S604"/>
  <c r="X604"/>
  <c r="U604"/>
  <c r="I606"/>
  <c r="AD603" l="1"/>
  <c r="AG603"/>
  <c r="AA604"/>
  <c r="Y604"/>
  <c r="I607"/>
  <c r="AJ602"/>
  <c r="AH602"/>
  <c r="S605"/>
  <c r="X605"/>
  <c r="U605"/>
  <c r="R606"/>
  <c r="O606"/>
  <c r="AE603"/>
  <c r="AB603"/>
  <c r="AL600"/>
  <c r="AK601"/>
  <c r="AM601" s="1"/>
  <c r="AJ603" l="1"/>
  <c r="AH603"/>
  <c r="I608"/>
  <c r="U606"/>
  <c r="S606"/>
  <c r="X606"/>
  <c r="AK602"/>
  <c r="AM602" s="1"/>
  <c r="AD604"/>
  <c r="AG604"/>
  <c r="AE604"/>
  <c r="AB604"/>
  <c r="Y605"/>
  <c r="AA605"/>
  <c r="R607"/>
  <c r="O607"/>
  <c r="AL601"/>
  <c r="R608" l="1"/>
  <c r="O608"/>
  <c r="I609"/>
  <c r="AH604"/>
  <c r="AJ604"/>
  <c r="AL602"/>
  <c r="AK603"/>
  <c r="AM603" s="1"/>
  <c r="U607"/>
  <c r="X607"/>
  <c r="S607"/>
  <c r="AD605"/>
  <c r="AG605"/>
  <c r="AB605"/>
  <c r="AE605"/>
  <c r="Y606"/>
  <c r="AA606"/>
  <c r="AK604" l="1"/>
  <c r="AM604" s="1"/>
  <c r="AE606"/>
  <c r="AB606"/>
  <c r="AL603"/>
  <c r="AH605"/>
  <c r="AJ605"/>
  <c r="U608"/>
  <c r="X608"/>
  <c r="S608"/>
  <c r="AD606"/>
  <c r="AG606"/>
  <c r="AA607"/>
  <c r="Y607"/>
  <c r="I610"/>
  <c r="R609"/>
  <c r="O609"/>
  <c r="AL604" l="1"/>
  <c r="AK605"/>
  <c r="AM605" s="1"/>
  <c r="AD607"/>
  <c r="AG607"/>
  <c r="S609"/>
  <c r="U609"/>
  <c r="X609"/>
  <c r="AE607"/>
  <c r="AB607"/>
  <c r="I611"/>
  <c r="R610"/>
  <c r="O610"/>
  <c r="Y608"/>
  <c r="AA608"/>
  <c r="AH606"/>
  <c r="AJ606"/>
  <c r="AK606" l="1"/>
  <c r="AM606" s="1"/>
  <c r="AL605"/>
  <c r="AA609"/>
  <c r="Y609"/>
  <c r="AH607"/>
  <c r="AJ607"/>
  <c r="U610"/>
  <c r="S610"/>
  <c r="X610"/>
  <c r="R611"/>
  <c r="O611"/>
  <c r="AE608"/>
  <c r="AB608"/>
  <c r="AD608"/>
  <c r="AG608"/>
  <c r="I612"/>
  <c r="AL606" l="1"/>
  <c r="AK607"/>
  <c r="AM607" s="1"/>
  <c r="Y610"/>
  <c r="AA610"/>
  <c r="AD609"/>
  <c r="AG609"/>
  <c r="AB609"/>
  <c r="AE609"/>
  <c r="R612"/>
  <c r="O612"/>
  <c r="S611"/>
  <c r="U611"/>
  <c r="X611"/>
  <c r="I613"/>
  <c r="AH608"/>
  <c r="AJ608"/>
  <c r="AL607" l="1"/>
  <c r="AK608"/>
  <c r="AM608" s="1"/>
  <c r="U612"/>
  <c r="S612"/>
  <c r="X612"/>
  <c r="AA611"/>
  <c r="Y611"/>
  <c r="I614"/>
  <c r="AJ609"/>
  <c r="AH609"/>
  <c r="AE610"/>
  <c r="AB610"/>
  <c r="AD610"/>
  <c r="AG610"/>
  <c r="R613"/>
  <c r="O613"/>
  <c r="AL608" l="1"/>
  <c r="I615"/>
  <c r="AE611"/>
  <c r="AB611"/>
  <c r="Y612"/>
  <c r="AE612" s="1"/>
  <c r="AA612"/>
  <c r="AK609"/>
  <c r="AM609" s="1"/>
  <c r="X613"/>
  <c r="S613"/>
  <c r="U613"/>
  <c r="AH610"/>
  <c r="AJ610"/>
  <c r="R614"/>
  <c r="O614"/>
  <c r="AD611"/>
  <c r="AG611"/>
  <c r="R615" l="1"/>
  <c r="O615"/>
  <c r="S614"/>
  <c r="U614"/>
  <c r="X614"/>
  <c r="AB612"/>
  <c r="AD612"/>
  <c r="AG612"/>
  <c r="AK610"/>
  <c r="AM610" s="1"/>
  <c r="I616"/>
  <c r="Y613"/>
  <c r="AA613"/>
  <c r="AL609"/>
  <c r="AH611"/>
  <c r="AJ611"/>
  <c r="AL610" l="1"/>
  <c r="AK611"/>
  <c r="AM611" s="1"/>
  <c r="AE613"/>
  <c r="AB613"/>
  <c r="S615"/>
  <c r="U615"/>
  <c r="X615"/>
  <c r="AA614"/>
  <c r="Y614"/>
  <c r="R616"/>
  <c r="O616"/>
  <c r="AD613"/>
  <c r="AG613"/>
  <c r="I617"/>
  <c r="AJ612"/>
  <c r="AH612"/>
  <c r="AL611" l="1"/>
  <c r="AD614"/>
  <c r="AG614"/>
  <c r="R617"/>
  <c r="O617"/>
  <c r="AE614"/>
  <c r="AB614"/>
  <c r="Y615"/>
  <c r="AA615"/>
  <c r="S616"/>
  <c r="U616"/>
  <c r="X616"/>
  <c r="I618"/>
  <c r="AH613"/>
  <c r="AJ613"/>
  <c r="AK612"/>
  <c r="AM612" s="1"/>
  <c r="AK613" l="1"/>
  <c r="AM613" s="1"/>
  <c r="I619"/>
  <c r="U617"/>
  <c r="X617"/>
  <c r="S617"/>
  <c r="AH614"/>
  <c r="AJ614"/>
  <c r="AE615"/>
  <c r="AB615"/>
  <c r="R618"/>
  <c r="O618"/>
  <c r="AD615"/>
  <c r="AG615"/>
  <c r="AL612"/>
  <c r="Y616"/>
  <c r="AA616"/>
  <c r="AL613" l="1"/>
  <c r="AK614"/>
  <c r="AM614" s="1"/>
  <c r="Y617"/>
  <c r="AA617"/>
  <c r="R619"/>
  <c r="O619"/>
  <c r="AH615"/>
  <c r="AJ615"/>
  <c r="AE616"/>
  <c r="AB616"/>
  <c r="I620"/>
  <c r="AD616"/>
  <c r="AG616"/>
  <c r="S618"/>
  <c r="U618"/>
  <c r="X618"/>
  <c r="AL614" l="1"/>
  <c r="AK615"/>
  <c r="AM615" s="1"/>
  <c r="AE617"/>
  <c r="AB617"/>
  <c r="AD617"/>
  <c r="AG617"/>
  <c r="I621"/>
  <c r="X619"/>
  <c r="S619"/>
  <c r="U619"/>
  <c r="AH616"/>
  <c r="AJ616"/>
  <c r="R620"/>
  <c r="O620"/>
  <c r="Y618"/>
  <c r="AA618"/>
  <c r="AK616" l="1"/>
  <c r="AM616" s="1"/>
  <c r="AL615"/>
  <c r="AH617"/>
  <c r="AK617" s="1"/>
  <c r="AM617" s="1"/>
  <c r="AJ617"/>
  <c r="I622"/>
  <c r="S620"/>
  <c r="U620"/>
  <c r="X620"/>
  <c r="AB618"/>
  <c r="AE618"/>
  <c r="AD618"/>
  <c r="AG618"/>
  <c r="Y619"/>
  <c r="AA619"/>
  <c r="R621"/>
  <c r="O621"/>
  <c r="AL616" l="1"/>
  <c r="R622"/>
  <c r="O622"/>
  <c r="AH618"/>
  <c r="AJ618"/>
  <c r="I623"/>
  <c r="AE619"/>
  <c r="AB619"/>
  <c r="Y620"/>
  <c r="AA620"/>
  <c r="AD619"/>
  <c r="AG619"/>
  <c r="S621"/>
  <c r="U621"/>
  <c r="X621"/>
  <c r="AL617"/>
  <c r="AK618" l="1"/>
  <c r="AM618" s="1"/>
  <c r="U622"/>
  <c r="S622"/>
  <c r="X622"/>
  <c r="Y621"/>
  <c r="AA621"/>
  <c r="I624"/>
  <c r="AH619"/>
  <c r="AJ619"/>
  <c r="AE620"/>
  <c r="AB620"/>
  <c r="AD620"/>
  <c r="AG620"/>
  <c r="R623"/>
  <c r="O623"/>
  <c r="AL618" l="1"/>
  <c r="AK619"/>
  <c r="AM619" s="1"/>
  <c r="AB621"/>
  <c r="AE621"/>
  <c r="AD621"/>
  <c r="AG621"/>
  <c r="AJ620"/>
  <c r="AH620"/>
  <c r="R624"/>
  <c r="O624"/>
  <c r="Y622"/>
  <c r="AA622"/>
  <c r="S623"/>
  <c r="U623"/>
  <c r="X623"/>
  <c r="I625"/>
  <c r="AK620" l="1"/>
  <c r="AM620" s="1"/>
  <c r="AL619"/>
  <c r="AD622"/>
  <c r="AG622"/>
  <c r="AH621"/>
  <c r="AJ621"/>
  <c r="U624"/>
  <c r="S624"/>
  <c r="X624"/>
  <c r="R625"/>
  <c r="O625"/>
  <c r="Y623"/>
  <c r="AA623"/>
  <c r="I626"/>
  <c r="AE622"/>
  <c r="AB622"/>
  <c r="AL620" l="1"/>
  <c r="AK621"/>
  <c r="AM621" s="1"/>
  <c r="AJ622"/>
  <c r="AH622"/>
  <c r="R626"/>
  <c r="O626"/>
  <c r="U625"/>
  <c r="X625"/>
  <c r="S625"/>
  <c r="AE623"/>
  <c r="AB623"/>
  <c r="I627"/>
  <c r="AD623"/>
  <c r="AG623"/>
  <c r="Y624"/>
  <c r="AA624"/>
  <c r="AL621" l="1"/>
  <c r="Y625"/>
  <c r="AA625"/>
  <c r="R627"/>
  <c r="O627"/>
  <c r="AK622"/>
  <c r="AM622" s="1"/>
  <c r="AB624"/>
  <c r="AE624"/>
  <c r="AD624"/>
  <c r="AG624"/>
  <c r="I628"/>
  <c r="AH623"/>
  <c r="AJ623"/>
  <c r="X626"/>
  <c r="U626"/>
  <c r="S626"/>
  <c r="AK623" l="1"/>
  <c r="AM623" s="1"/>
  <c r="I629"/>
  <c r="R628"/>
  <c r="O628"/>
  <c r="Y626"/>
  <c r="AA626"/>
  <c r="AL622"/>
  <c r="AH624"/>
  <c r="AJ624"/>
  <c r="AE625"/>
  <c r="AB625"/>
  <c r="X627"/>
  <c r="U627"/>
  <c r="S627"/>
  <c r="AD625"/>
  <c r="AG625"/>
  <c r="AL623" l="1"/>
  <c r="AK624"/>
  <c r="AM624" s="1"/>
  <c r="I630"/>
  <c r="X628"/>
  <c r="U628"/>
  <c r="S628"/>
  <c r="AB626"/>
  <c r="AE626"/>
  <c r="AD626"/>
  <c r="AG626"/>
  <c r="AH625"/>
  <c r="AJ625"/>
  <c r="R629"/>
  <c r="O629"/>
  <c r="Y627"/>
  <c r="AA627"/>
  <c r="AL624" l="1"/>
  <c r="AK625"/>
  <c r="AM625" s="1"/>
  <c r="R630"/>
  <c r="O630"/>
  <c r="S629"/>
  <c r="U629"/>
  <c r="X629"/>
  <c r="Y628"/>
  <c r="AA628"/>
  <c r="AE627"/>
  <c r="AB627"/>
  <c r="AD627"/>
  <c r="AG627"/>
  <c r="AH626"/>
  <c r="AJ626"/>
  <c r="I631"/>
  <c r="AL625" l="1"/>
  <c r="AK626"/>
  <c r="AM626" s="1"/>
  <c r="S630"/>
  <c r="U630"/>
  <c r="X630"/>
  <c r="AH627"/>
  <c r="AJ627"/>
  <c r="Y629"/>
  <c r="AA629"/>
  <c r="AD628"/>
  <c r="AG628"/>
  <c r="R631"/>
  <c r="O631"/>
  <c r="I632"/>
  <c r="AE628"/>
  <c r="AB628"/>
  <c r="AK627" l="1"/>
  <c r="AM627" s="1"/>
  <c r="AL626"/>
  <c r="AE629"/>
  <c r="AB629"/>
  <c r="AD629"/>
  <c r="AG629"/>
  <c r="S631"/>
  <c r="U631"/>
  <c r="X631"/>
  <c r="Y630"/>
  <c r="AA630"/>
  <c r="I633"/>
  <c r="R632"/>
  <c r="O632"/>
  <c r="AH628"/>
  <c r="AJ628"/>
  <c r="AK628" l="1"/>
  <c r="AM628" s="1"/>
  <c r="AL627"/>
  <c r="AH629"/>
  <c r="AJ629"/>
  <c r="Y631"/>
  <c r="AA631"/>
  <c r="R633"/>
  <c r="O633"/>
  <c r="S632"/>
  <c r="U632"/>
  <c r="X632"/>
  <c r="AB630"/>
  <c r="AE630"/>
  <c r="I634"/>
  <c r="AD630"/>
  <c r="AG630"/>
  <c r="AL628" l="1"/>
  <c r="AK629"/>
  <c r="AM629" s="1"/>
  <c r="AJ630"/>
  <c r="AH630"/>
  <c r="AB631"/>
  <c r="AE631"/>
  <c r="AD631"/>
  <c r="AG631"/>
  <c r="X633"/>
  <c r="S633"/>
  <c r="U633"/>
  <c r="Y632"/>
  <c r="AA632"/>
  <c r="I635"/>
  <c r="R634"/>
  <c r="O634"/>
  <c r="AL629" l="1"/>
  <c r="AK630"/>
  <c r="AM630" s="1"/>
  <c r="AD632"/>
  <c r="AG632"/>
  <c r="R635"/>
  <c r="O635"/>
  <c r="I636"/>
  <c r="AB632"/>
  <c r="AE632"/>
  <c r="Y633"/>
  <c r="AA633"/>
  <c r="S634"/>
  <c r="U634"/>
  <c r="X634"/>
  <c r="AH631"/>
  <c r="AJ631"/>
  <c r="AK631" l="1"/>
  <c r="AM631" s="1"/>
  <c r="AL630"/>
  <c r="S635"/>
  <c r="U635"/>
  <c r="X635"/>
  <c r="AH632"/>
  <c r="AJ632"/>
  <c r="R636"/>
  <c r="O636"/>
  <c r="AD633"/>
  <c r="AG633"/>
  <c r="Y634"/>
  <c r="AA634"/>
  <c r="AB633"/>
  <c r="AE633"/>
  <c r="I637"/>
  <c r="AL631" l="1"/>
  <c r="AK632"/>
  <c r="AM632" s="1"/>
  <c r="Y635"/>
  <c r="AA635"/>
  <c r="AJ633"/>
  <c r="AH633"/>
  <c r="R637"/>
  <c r="O637"/>
  <c r="X636"/>
  <c r="S636"/>
  <c r="U636"/>
  <c r="AE634"/>
  <c r="AB634"/>
  <c r="I638"/>
  <c r="AD634"/>
  <c r="AG634"/>
  <c r="AL632" l="1"/>
  <c r="AB635"/>
  <c r="AE635"/>
  <c r="AH634"/>
  <c r="AJ634"/>
  <c r="AD635"/>
  <c r="AG635"/>
  <c r="I639"/>
  <c r="AK633"/>
  <c r="AM633" s="1"/>
  <c r="Y636"/>
  <c r="AA636"/>
  <c r="R638"/>
  <c r="O638"/>
  <c r="U637"/>
  <c r="X637"/>
  <c r="S637"/>
  <c r="AK634" l="1"/>
  <c r="AM634" s="1"/>
  <c r="AE636"/>
  <c r="AB636"/>
  <c r="AD636"/>
  <c r="AG636"/>
  <c r="R639"/>
  <c r="O639"/>
  <c r="AJ635"/>
  <c r="AH635"/>
  <c r="Y637"/>
  <c r="AA637"/>
  <c r="I640"/>
  <c r="X638"/>
  <c r="S638"/>
  <c r="U638"/>
  <c r="AL633"/>
  <c r="AL634" l="1"/>
  <c r="AK635"/>
  <c r="AM635" s="1"/>
  <c r="X639"/>
  <c r="S639"/>
  <c r="U639"/>
  <c r="AJ636"/>
  <c r="AH636"/>
  <c r="AB637"/>
  <c r="AE637"/>
  <c r="AD637"/>
  <c r="AG637"/>
  <c r="R640"/>
  <c r="O640"/>
  <c r="AA638"/>
  <c r="Y638"/>
  <c r="I641"/>
  <c r="AL635" l="1"/>
  <c r="AD638"/>
  <c r="AG638"/>
  <c r="Y639"/>
  <c r="AA639"/>
  <c r="R641"/>
  <c r="O641"/>
  <c r="AK636"/>
  <c r="AM636" s="1"/>
  <c r="AE638"/>
  <c r="AB638"/>
  <c r="U640"/>
  <c r="S640"/>
  <c r="X640"/>
  <c r="AJ637"/>
  <c r="AH637"/>
  <c r="I642"/>
  <c r="AL636" l="1"/>
  <c r="AJ638"/>
  <c r="AH638"/>
  <c r="Y640"/>
  <c r="AA640"/>
  <c r="R642"/>
  <c r="O642"/>
  <c r="AB639"/>
  <c r="AE639"/>
  <c r="X641"/>
  <c r="S641"/>
  <c r="U641"/>
  <c r="I643"/>
  <c r="AD639"/>
  <c r="AG639"/>
  <c r="AK637"/>
  <c r="AM637" s="1"/>
  <c r="Y641" l="1"/>
  <c r="AA641"/>
  <c r="R643"/>
  <c r="O643"/>
  <c r="AG640"/>
  <c r="AD640"/>
  <c r="AK638"/>
  <c r="AM638" s="1"/>
  <c r="AE640"/>
  <c r="AB640"/>
  <c r="S642"/>
  <c r="U642"/>
  <c r="X642"/>
  <c r="I644"/>
  <c r="AL637"/>
  <c r="AJ639"/>
  <c r="AH639"/>
  <c r="AL638" l="1"/>
  <c r="AH640"/>
  <c r="AJ640"/>
  <c r="AB641"/>
  <c r="AE641"/>
  <c r="I645"/>
  <c r="AD641"/>
  <c r="AG641"/>
  <c r="Y642"/>
  <c r="AA642"/>
  <c r="R644"/>
  <c r="O644"/>
  <c r="X643"/>
  <c r="S643"/>
  <c r="U643"/>
  <c r="AK639"/>
  <c r="AM639" s="1"/>
  <c r="AK640" l="1"/>
  <c r="AM640" s="1"/>
  <c r="R645"/>
  <c r="O645"/>
  <c r="AE642"/>
  <c r="AB642"/>
  <c r="AD642"/>
  <c r="AG642"/>
  <c r="I646"/>
  <c r="AA643"/>
  <c r="Y643"/>
  <c r="AJ641"/>
  <c r="AH641"/>
  <c r="S644"/>
  <c r="U644"/>
  <c r="X644"/>
  <c r="AL639"/>
  <c r="AL640" l="1"/>
  <c r="AK641"/>
  <c r="AM641" s="1"/>
  <c r="AH642"/>
  <c r="AJ642"/>
  <c r="AD643"/>
  <c r="AG643"/>
  <c r="R646"/>
  <c r="O646"/>
  <c r="U645"/>
  <c r="X645"/>
  <c r="S645"/>
  <c r="Y644"/>
  <c r="AA644"/>
  <c r="AB643"/>
  <c r="AE643"/>
  <c r="I647"/>
  <c r="AL641" l="1"/>
  <c r="AK642"/>
  <c r="AM642" s="1"/>
  <c r="Y645"/>
  <c r="AA645"/>
  <c r="AE644"/>
  <c r="AB644"/>
  <c r="AD644"/>
  <c r="AG644"/>
  <c r="R647"/>
  <c r="O647"/>
  <c r="I648"/>
  <c r="AJ643"/>
  <c r="AH643"/>
  <c r="S646"/>
  <c r="U646"/>
  <c r="X646"/>
  <c r="AL642" l="1"/>
  <c r="AK643"/>
  <c r="AM643" s="1"/>
  <c r="AB645"/>
  <c r="AE645"/>
  <c r="AD645"/>
  <c r="AG645"/>
  <c r="U647"/>
  <c r="X647"/>
  <c r="S647"/>
  <c r="R648"/>
  <c r="O648"/>
  <c r="AH644"/>
  <c r="AJ644"/>
  <c r="Y646"/>
  <c r="AA646"/>
  <c r="I649"/>
  <c r="AK644" l="1"/>
  <c r="AM644" s="1"/>
  <c r="AL643"/>
  <c r="AD646"/>
  <c r="AG646"/>
  <c r="Y647"/>
  <c r="AA647"/>
  <c r="AJ645"/>
  <c r="AH645"/>
  <c r="R649"/>
  <c r="O649"/>
  <c r="S648"/>
  <c r="U648"/>
  <c r="X648"/>
  <c r="I650"/>
  <c r="AE646"/>
  <c r="AB646"/>
  <c r="AL644" l="1"/>
  <c r="AK645"/>
  <c r="AM645" s="1"/>
  <c r="I651"/>
  <c r="AH646"/>
  <c r="AJ646"/>
  <c r="S649"/>
  <c r="U649"/>
  <c r="X649"/>
  <c r="AB647"/>
  <c r="AE647"/>
  <c r="R650"/>
  <c r="O650"/>
  <c r="Y648"/>
  <c r="AA648"/>
  <c r="AD647"/>
  <c r="AG647"/>
  <c r="AL645" l="1"/>
  <c r="AK646"/>
  <c r="AM646" s="1"/>
  <c r="AJ647"/>
  <c r="AH647"/>
  <c r="I652"/>
  <c r="AD648"/>
  <c r="AG648"/>
  <c r="Y649"/>
  <c r="AA649"/>
  <c r="S650"/>
  <c r="U650"/>
  <c r="X650"/>
  <c r="AE648"/>
  <c r="AB648"/>
  <c r="R651"/>
  <c r="O651"/>
  <c r="AL646" l="1"/>
  <c r="AK647"/>
  <c r="AM647" s="1"/>
  <c r="R652"/>
  <c r="O652"/>
  <c r="AE649"/>
  <c r="AB649"/>
  <c r="AD649"/>
  <c r="AG649"/>
  <c r="I653"/>
  <c r="AH648"/>
  <c r="AJ648"/>
  <c r="Y650"/>
  <c r="AA650"/>
  <c r="X651"/>
  <c r="S651"/>
  <c r="U651"/>
  <c r="AK648" l="1"/>
  <c r="AM648" s="1"/>
  <c r="AL647"/>
  <c r="R653"/>
  <c r="O653"/>
  <c r="AJ649"/>
  <c r="AH649"/>
  <c r="S652"/>
  <c r="U652"/>
  <c r="X652"/>
  <c r="AE650"/>
  <c r="AB650"/>
  <c r="I654"/>
  <c r="AD650"/>
  <c r="AG650"/>
  <c r="Y651"/>
  <c r="AA651"/>
  <c r="AL648" l="1"/>
  <c r="R654"/>
  <c r="O654"/>
  <c r="U653"/>
  <c r="X653"/>
  <c r="S653"/>
  <c r="Y652"/>
  <c r="AA652"/>
  <c r="I655"/>
  <c r="AK649"/>
  <c r="AM649" s="1"/>
  <c r="AB651"/>
  <c r="AE651"/>
  <c r="AD651"/>
  <c r="AG651"/>
  <c r="AH650"/>
  <c r="AJ650"/>
  <c r="AK650" l="1"/>
  <c r="AM650" s="1"/>
  <c r="AJ651"/>
  <c r="AH651"/>
  <c r="S654"/>
  <c r="U654"/>
  <c r="X654"/>
  <c r="R655"/>
  <c r="O655"/>
  <c r="Y653"/>
  <c r="AA653"/>
  <c r="AE652"/>
  <c r="AB652"/>
  <c r="I656"/>
  <c r="AD652"/>
  <c r="AG652"/>
  <c r="AL649"/>
  <c r="AL650" l="1"/>
  <c r="Y654"/>
  <c r="AA654"/>
  <c r="I657"/>
  <c r="AH652"/>
  <c r="AJ652"/>
  <c r="AE653"/>
  <c r="AB653"/>
  <c r="AD653"/>
  <c r="AG653"/>
  <c r="AK651"/>
  <c r="AM651" s="1"/>
  <c r="R656"/>
  <c r="O656"/>
  <c r="U655"/>
  <c r="X655"/>
  <c r="S655"/>
  <c r="AB654" l="1"/>
  <c r="AE654"/>
  <c r="AJ653"/>
  <c r="AH653"/>
  <c r="AD654"/>
  <c r="AG654"/>
  <c r="Y655"/>
  <c r="AA655"/>
  <c r="R657"/>
  <c r="O657"/>
  <c r="I658"/>
  <c r="S656"/>
  <c r="U656"/>
  <c r="X656"/>
  <c r="AL651"/>
  <c r="AK652"/>
  <c r="AM652" s="1"/>
  <c r="AJ654" l="1"/>
  <c r="AH654"/>
  <c r="AL652"/>
  <c r="R658"/>
  <c r="O658"/>
  <c r="AK653"/>
  <c r="AM653" s="1"/>
  <c r="I659"/>
  <c r="AA656"/>
  <c r="Y656"/>
  <c r="AB655"/>
  <c r="AE655"/>
  <c r="X657"/>
  <c r="S657"/>
  <c r="U657"/>
  <c r="AD655"/>
  <c r="AG655"/>
  <c r="S658" l="1"/>
  <c r="X658"/>
  <c r="U658"/>
  <c r="AK654"/>
  <c r="AM654" s="1"/>
  <c r="AJ655"/>
  <c r="AH655"/>
  <c r="I660"/>
  <c r="AD656"/>
  <c r="AG656"/>
  <c r="AL653"/>
  <c r="Y657"/>
  <c r="AA657"/>
  <c r="AE656"/>
  <c r="AB656"/>
  <c r="R659"/>
  <c r="O659"/>
  <c r="AA658" l="1"/>
  <c r="Y658"/>
  <c r="I661"/>
  <c r="AD657"/>
  <c r="AG657"/>
  <c r="AK655"/>
  <c r="AM655" s="1"/>
  <c r="AE657"/>
  <c r="AB657"/>
  <c r="AH656"/>
  <c r="AJ656"/>
  <c r="R660"/>
  <c r="O660"/>
  <c r="U659"/>
  <c r="X659"/>
  <c r="S659"/>
  <c r="AL654"/>
  <c r="R661" l="1"/>
  <c r="O661"/>
  <c r="I662"/>
  <c r="AD658"/>
  <c r="AG658"/>
  <c r="AB658"/>
  <c r="AE658"/>
  <c r="S660"/>
  <c r="U660"/>
  <c r="X660"/>
  <c r="Y659"/>
  <c r="AA659"/>
  <c r="AL655"/>
  <c r="AJ657"/>
  <c r="AH657"/>
  <c r="AK656"/>
  <c r="AM656" s="1"/>
  <c r="R662" l="1"/>
  <c r="O662"/>
  <c r="X661"/>
  <c r="S661"/>
  <c r="U661"/>
  <c r="AB659"/>
  <c r="AE659"/>
  <c r="Y660"/>
  <c r="AA660"/>
  <c r="AD659"/>
  <c r="AG659"/>
  <c r="I663"/>
  <c r="AH658"/>
  <c r="AJ658"/>
  <c r="AK657"/>
  <c r="AM657" s="1"/>
  <c r="AL656"/>
  <c r="AL657" l="1"/>
  <c r="AK658"/>
  <c r="AM658" s="1"/>
  <c r="AJ659"/>
  <c r="AH659"/>
  <c r="I664"/>
  <c r="X662"/>
  <c r="U662"/>
  <c r="S662"/>
  <c r="AE660"/>
  <c r="AB660"/>
  <c r="AD660"/>
  <c r="AG660"/>
  <c r="R663"/>
  <c r="O663"/>
  <c r="Y661"/>
  <c r="AA661"/>
  <c r="AL658" l="1"/>
  <c r="AK659"/>
  <c r="AM659" s="1"/>
  <c r="AH660"/>
  <c r="AJ660"/>
  <c r="AB661"/>
  <c r="AE661"/>
  <c r="AA662"/>
  <c r="Y662"/>
  <c r="R664"/>
  <c r="O664"/>
  <c r="AD661"/>
  <c r="AG661"/>
  <c r="S663"/>
  <c r="U663"/>
  <c r="X663"/>
  <c r="I665"/>
  <c r="AK660" l="1"/>
  <c r="AM660" s="1"/>
  <c r="AL659"/>
  <c r="Y663"/>
  <c r="AA663"/>
  <c r="S664"/>
  <c r="U664"/>
  <c r="X664"/>
  <c r="AJ661"/>
  <c r="AH661"/>
  <c r="R665"/>
  <c r="O665"/>
  <c r="AD662"/>
  <c r="AG662"/>
  <c r="I666"/>
  <c r="AE662"/>
  <c r="AB662"/>
  <c r="AL660" l="1"/>
  <c r="AK661"/>
  <c r="AM661" s="1"/>
  <c r="AB663"/>
  <c r="AE663"/>
  <c r="AD663"/>
  <c r="AG663"/>
  <c r="Y664"/>
  <c r="AA664"/>
  <c r="R666"/>
  <c r="O666"/>
  <c r="X665"/>
  <c r="S665"/>
  <c r="U665"/>
  <c r="I667"/>
  <c r="AJ662"/>
  <c r="AH662"/>
  <c r="AL661" l="1"/>
  <c r="AJ663"/>
  <c r="AH663"/>
  <c r="AE664"/>
  <c r="AB664"/>
  <c r="Y665"/>
  <c r="AA665"/>
  <c r="I668"/>
  <c r="AD664"/>
  <c r="AG664"/>
  <c r="R667"/>
  <c r="O667"/>
  <c r="S666"/>
  <c r="U666"/>
  <c r="X666"/>
  <c r="AK662"/>
  <c r="AM662" s="1"/>
  <c r="I669" l="1"/>
  <c r="X667"/>
  <c r="S667"/>
  <c r="U667"/>
  <c r="AJ664"/>
  <c r="AH664"/>
  <c r="AB665"/>
  <c r="AE665"/>
  <c r="AD665"/>
  <c r="AG665"/>
  <c r="AK663"/>
  <c r="AM663" s="1"/>
  <c r="Y666"/>
  <c r="AA666"/>
  <c r="R668"/>
  <c r="O668"/>
  <c r="AL662"/>
  <c r="AL663" l="1"/>
  <c r="AD666"/>
  <c r="AG666"/>
  <c r="AJ665"/>
  <c r="AH665"/>
  <c r="R669"/>
  <c r="O669"/>
  <c r="S668"/>
  <c r="X668"/>
  <c r="U668"/>
  <c r="AA667"/>
  <c r="Y667"/>
  <c r="AE666"/>
  <c r="AB666"/>
  <c r="I670"/>
  <c r="AK664"/>
  <c r="AM664" s="1"/>
  <c r="AL664" l="1"/>
  <c r="AK665"/>
  <c r="AM665" s="1"/>
  <c r="AD667"/>
  <c r="AG667"/>
  <c r="X669"/>
  <c r="S669"/>
  <c r="U669"/>
  <c r="Y668"/>
  <c r="AA668"/>
  <c r="AE667"/>
  <c r="AB667"/>
  <c r="I671"/>
  <c r="R670"/>
  <c r="O670"/>
  <c r="AH666"/>
  <c r="AJ666"/>
  <c r="AL665" l="1"/>
  <c r="AE668"/>
  <c r="AB668"/>
  <c r="AD668"/>
  <c r="AG668"/>
  <c r="R671"/>
  <c r="O671"/>
  <c r="Y669"/>
  <c r="AA669"/>
  <c r="AJ667"/>
  <c r="AH667"/>
  <c r="S670"/>
  <c r="U670"/>
  <c r="X670"/>
  <c r="I672"/>
  <c r="AK666"/>
  <c r="AM666" s="1"/>
  <c r="AK667" l="1"/>
  <c r="AM667" s="1"/>
  <c r="AB669"/>
  <c r="AE669"/>
  <c r="S671"/>
  <c r="U671"/>
  <c r="X671"/>
  <c r="AD669"/>
  <c r="AG669"/>
  <c r="AH668"/>
  <c r="AJ668"/>
  <c r="R672"/>
  <c r="O672"/>
  <c r="Y670"/>
  <c r="AA670"/>
  <c r="AL666"/>
  <c r="I673"/>
  <c r="AL667" l="1"/>
  <c r="AK668"/>
  <c r="AM668" s="1"/>
  <c r="AJ669"/>
  <c r="AH669"/>
  <c r="R673"/>
  <c r="O673"/>
  <c r="X672"/>
  <c r="S672"/>
  <c r="U672"/>
  <c r="Y671"/>
  <c r="AA671"/>
  <c r="I674"/>
  <c r="AE670"/>
  <c r="AB670"/>
  <c r="AD670"/>
  <c r="AG670"/>
  <c r="AK669" l="1"/>
  <c r="AM669" s="1"/>
  <c r="AL668"/>
  <c r="AH670"/>
  <c r="AJ670"/>
  <c r="U673"/>
  <c r="X673"/>
  <c r="S673"/>
  <c r="R674"/>
  <c r="O674"/>
  <c r="AD671"/>
  <c r="AG671"/>
  <c r="I675"/>
  <c r="Y672"/>
  <c r="AA672"/>
  <c r="AE671"/>
  <c r="AB671"/>
  <c r="AL669" l="1"/>
  <c r="AK670"/>
  <c r="AM670" s="1"/>
  <c r="R675"/>
  <c r="O675"/>
  <c r="S674"/>
  <c r="U674"/>
  <c r="X674"/>
  <c r="AE672"/>
  <c r="AB672"/>
  <c r="AD672"/>
  <c r="AG672"/>
  <c r="AJ671"/>
  <c r="AH671"/>
  <c r="I676"/>
  <c r="Y673"/>
  <c r="AA673"/>
  <c r="AL670" l="1"/>
  <c r="AK671"/>
  <c r="AM671" s="1"/>
  <c r="R676"/>
  <c r="O676"/>
  <c r="I677"/>
  <c r="AH672"/>
  <c r="AJ672"/>
  <c r="AB673"/>
  <c r="AE673"/>
  <c r="AD673"/>
  <c r="AG673"/>
  <c r="Y674"/>
  <c r="AA674"/>
  <c r="X675"/>
  <c r="S675"/>
  <c r="U675"/>
  <c r="AK672" l="1"/>
  <c r="AM672" s="1"/>
  <c r="AL671"/>
  <c r="AD674"/>
  <c r="AG674"/>
  <c r="AE674"/>
  <c r="AB674"/>
  <c r="AJ673"/>
  <c r="AH673"/>
  <c r="I678"/>
  <c r="Y675"/>
  <c r="AA675"/>
  <c r="S676"/>
  <c r="U676"/>
  <c r="X676"/>
  <c r="R677"/>
  <c r="O677"/>
  <c r="AL672" l="1"/>
  <c r="AK673"/>
  <c r="AM673" s="1"/>
  <c r="S677"/>
  <c r="U677"/>
  <c r="X677"/>
  <c r="R678"/>
  <c r="O678"/>
  <c r="AB675"/>
  <c r="AE675"/>
  <c r="Y676"/>
  <c r="AA676"/>
  <c r="AJ674"/>
  <c r="AH674"/>
  <c r="AD675"/>
  <c r="AG675"/>
  <c r="I679"/>
  <c r="AL673" l="1"/>
  <c r="S678"/>
  <c r="U678"/>
  <c r="X678"/>
  <c r="AD676"/>
  <c r="AG676"/>
  <c r="R679"/>
  <c r="O679"/>
  <c r="AK674"/>
  <c r="AM674" s="1"/>
  <c r="Y677"/>
  <c r="AA677"/>
  <c r="AB676"/>
  <c r="AE676"/>
  <c r="I680"/>
  <c r="AJ675"/>
  <c r="AH675"/>
  <c r="Y678" l="1"/>
  <c r="AA678"/>
  <c r="AL674"/>
  <c r="AB677"/>
  <c r="AE677"/>
  <c r="S679"/>
  <c r="U679"/>
  <c r="X679"/>
  <c r="R680"/>
  <c r="O680"/>
  <c r="AK675"/>
  <c r="AM675" s="1"/>
  <c r="AH676"/>
  <c r="AJ676"/>
  <c r="AD677"/>
  <c r="AG677"/>
  <c r="I681"/>
  <c r="AK676" l="1"/>
  <c r="AM676" s="1"/>
  <c r="U680"/>
  <c r="X680"/>
  <c r="S680"/>
  <c r="AE678"/>
  <c r="AB678"/>
  <c r="Y679"/>
  <c r="AA679"/>
  <c r="AD678"/>
  <c r="AG678"/>
  <c r="I682"/>
  <c r="AJ677"/>
  <c r="AH677"/>
  <c r="AL675"/>
  <c r="R681"/>
  <c r="O681"/>
  <c r="AL676" l="1"/>
  <c r="AH678"/>
  <c r="AJ678"/>
  <c r="AE679"/>
  <c r="AB679"/>
  <c r="R682"/>
  <c r="O682"/>
  <c r="AD679"/>
  <c r="AG679"/>
  <c r="AK677"/>
  <c r="AM677" s="1"/>
  <c r="U681"/>
  <c r="X681"/>
  <c r="S681"/>
  <c r="I683"/>
  <c r="Y680"/>
  <c r="AA680"/>
  <c r="AK678" l="1"/>
  <c r="AM678" s="1"/>
  <c r="AL677"/>
  <c r="AA681"/>
  <c r="Y681"/>
  <c r="I684"/>
  <c r="AB680"/>
  <c r="AE680"/>
  <c r="AJ679"/>
  <c r="AH679"/>
  <c r="AD680"/>
  <c r="AG680"/>
  <c r="R683"/>
  <c r="O683"/>
  <c r="U682"/>
  <c r="S682"/>
  <c r="X682"/>
  <c r="AL678" l="1"/>
  <c r="AH680"/>
  <c r="AJ680"/>
  <c r="R684"/>
  <c r="O684"/>
  <c r="AD681"/>
  <c r="AG681"/>
  <c r="I685"/>
  <c r="AB681"/>
  <c r="AE681"/>
  <c r="U683"/>
  <c r="X683"/>
  <c r="S683"/>
  <c r="AK679"/>
  <c r="AM679" s="1"/>
  <c r="Y682"/>
  <c r="AA682"/>
  <c r="AK680" l="1"/>
  <c r="AM680" s="1"/>
  <c r="S684"/>
  <c r="U684"/>
  <c r="X684"/>
  <c r="AL679"/>
  <c r="AJ681"/>
  <c r="AH681"/>
  <c r="R685"/>
  <c r="O685"/>
  <c r="AE682"/>
  <c r="AB682"/>
  <c r="AD682"/>
  <c r="AG682"/>
  <c r="Y683"/>
  <c r="AA683"/>
  <c r="I686"/>
  <c r="AL680" l="1"/>
  <c r="Y684"/>
  <c r="AA684"/>
  <c r="AH682"/>
  <c r="AJ682"/>
  <c r="AK681"/>
  <c r="AM681" s="1"/>
  <c r="AE683"/>
  <c r="AB683"/>
  <c r="I687"/>
  <c r="U685"/>
  <c r="X685"/>
  <c r="S685"/>
  <c r="AD683"/>
  <c r="AG683"/>
  <c r="R686"/>
  <c r="O686"/>
  <c r="AK682" l="1"/>
  <c r="AM682" s="1"/>
  <c r="AE684"/>
  <c r="AB684"/>
  <c r="AD684"/>
  <c r="AG684"/>
  <c r="R687"/>
  <c r="O687"/>
  <c r="AL681"/>
  <c r="Y685"/>
  <c r="AA685"/>
  <c r="S686"/>
  <c r="U686"/>
  <c r="X686"/>
  <c r="I688"/>
  <c r="AJ683"/>
  <c r="AH683"/>
  <c r="AL682" l="1"/>
  <c r="R688"/>
  <c r="O688"/>
  <c r="X687"/>
  <c r="S687"/>
  <c r="U687"/>
  <c r="AB685"/>
  <c r="AE685"/>
  <c r="I689"/>
  <c r="AD685"/>
  <c r="AG685"/>
  <c r="AH684"/>
  <c r="AJ684"/>
  <c r="Y686"/>
  <c r="AA686"/>
  <c r="AK683"/>
  <c r="AM683" s="1"/>
  <c r="AK684" l="1"/>
  <c r="AM684" s="1"/>
  <c r="S688"/>
  <c r="U688"/>
  <c r="X688"/>
  <c r="I690"/>
  <c r="Y687"/>
  <c r="AA687"/>
  <c r="AE686"/>
  <c r="AB686"/>
  <c r="AD686"/>
  <c r="AG686"/>
  <c r="R689"/>
  <c r="O689"/>
  <c r="AJ685"/>
  <c r="AH685"/>
  <c r="AL683"/>
  <c r="AL684" l="1"/>
  <c r="AA688"/>
  <c r="Y688"/>
  <c r="R690"/>
  <c r="O690"/>
  <c r="AH686"/>
  <c r="AJ686"/>
  <c r="I691"/>
  <c r="X689"/>
  <c r="S689"/>
  <c r="U689"/>
  <c r="AB687"/>
  <c r="AE687"/>
  <c r="AD687"/>
  <c r="AG687"/>
  <c r="AK685"/>
  <c r="AM685" s="1"/>
  <c r="AK686" l="1"/>
  <c r="AM686" s="1"/>
  <c r="I692"/>
  <c r="AJ687"/>
  <c r="AH687"/>
  <c r="AD688"/>
  <c r="AG688"/>
  <c r="R691"/>
  <c r="O691"/>
  <c r="AE688"/>
  <c r="AB688"/>
  <c r="U690"/>
  <c r="S690"/>
  <c r="X690"/>
  <c r="AA689"/>
  <c r="Y689"/>
  <c r="AL685"/>
  <c r="AL686" l="1"/>
  <c r="AD689"/>
  <c r="AG689"/>
  <c r="AB689"/>
  <c r="AE689"/>
  <c r="X691"/>
  <c r="S691"/>
  <c r="U691"/>
  <c r="AJ688"/>
  <c r="AH688"/>
  <c r="I693"/>
  <c r="AK687"/>
  <c r="AM687" s="1"/>
  <c r="AA690"/>
  <c r="Y690"/>
  <c r="R692"/>
  <c r="O692"/>
  <c r="AL687" l="1"/>
  <c r="AE690"/>
  <c r="AB690"/>
  <c r="R693"/>
  <c r="O693"/>
  <c r="AK688"/>
  <c r="AM688" s="1"/>
  <c r="AD690"/>
  <c r="AG690"/>
  <c r="I694"/>
  <c r="AJ689"/>
  <c r="AH689"/>
  <c r="AA691"/>
  <c r="Y691"/>
  <c r="S692"/>
  <c r="U692"/>
  <c r="X692"/>
  <c r="I695" l="1"/>
  <c r="AH690"/>
  <c r="AJ690"/>
  <c r="AL688"/>
  <c r="AD691"/>
  <c r="AG691"/>
  <c r="R694"/>
  <c r="O694"/>
  <c r="AK689"/>
  <c r="AM689" s="1"/>
  <c r="AB691"/>
  <c r="AE691"/>
  <c r="Y692"/>
  <c r="AA692"/>
  <c r="S693"/>
  <c r="U693"/>
  <c r="X693"/>
  <c r="AK690" l="1"/>
  <c r="AM690" s="1"/>
  <c r="AL689"/>
  <c r="R695"/>
  <c r="O695"/>
  <c r="AB692"/>
  <c r="AE692"/>
  <c r="I696"/>
  <c r="U694"/>
  <c r="S694"/>
  <c r="X694"/>
  <c r="AD692"/>
  <c r="AG692"/>
  <c r="Y693"/>
  <c r="AA693"/>
  <c r="AJ691"/>
  <c r="AH691"/>
  <c r="AL690" l="1"/>
  <c r="AK691"/>
  <c r="AM691" s="1"/>
  <c r="Y694"/>
  <c r="AA694"/>
  <c r="X695"/>
  <c r="S695"/>
  <c r="U695"/>
  <c r="AH692"/>
  <c r="AJ692"/>
  <c r="AB693"/>
  <c r="AE693"/>
  <c r="R696"/>
  <c r="O696"/>
  <c r="AD693"/>
  <c r="AG693"/>
  <c r="I697"/>
  <c r="AK692" l="1"/>
  <c r="AM692" s="1"/>
  <c r="AJ693"/>
  <c r="AH693"/>
  <c r="I698"/>
  <c r="AE694"/>
  <c r="AB694"/>
  <c r="AD694"/>
  <c r="AG694"/>
  <c r="S696"/>
  <c r="U696"/>
  <c r="X696"/>
  <c r="Y695"/>
  <c r="AA695"/>
  <c r="AL691"/>
  <c r="R697"/>
  <c r="O697"/>
  <c r="AL692" l="1"/>
  <c r="X697"/>
  <c r="S697"/>
  <c r="U697"/>
  <c r="AK693"/>
  <c r="AM693" s="1"/>
  <c r="AB695"/>
  <c r="AE695"/>
  <c r="AA696"/>
  <c r="Y696"/>
  <c r="AJ694"/>
  <c r="AH694"/>
  <c r="R698"/>
  <c r="O698"/>
  <c r="AD695"/>
  <c r="AG695"/>
  <c r="I699"/>
  <c r="AK694" l="1"/>
  <c r="AM694" s="1"/>
  <c r="AJ695"/>
  <c r="AH695"/>
  <c r="AD696"/>
  <c r="AG696"/>
  <c r="R699"/>
  <c r="O699"/>
  <c r="AL693"/>
  <c r="AE696"/>
  <c r="AB696"/>
  <c r="AA697"/>
  <c r="Y697"/>
  <c r="I700"/>
  <c r="U698"/>
  <c r="S698"/>
  <c r="X698"/>
  <c r="AL694" l="1"/>
  <c r="AK695"/>
  <c r="AM695" s="1"/>
  <c r="R700"/>
  <c r="O700"/>
  <c r="AD697"/>
  <c r="AG697"/>
  <c r="S699"/>
  <c r="U699"/>
  <c r="X699"/>
  <c r="Y698"/>
  <c r="AA698"/>
  <c r="AB697"/>
  <c r="AE697"/>
  <c r="AH696"/>
  <c r="AJ696"/>
  <c r="AK696" l="1"/>
  <c r="AM696" s="1"/>
  <c r="AL695"/>
  <c r="AD698"/>
  <c r="AG698"/>
  <c r="X700"/>
  <c r="S700"/>
  <c r="U700"/>
  <c r="AE698"/>
  <c r="AB698"/>
  <c r="Y699"/>
  <c r="AA699"/>
  <c r="AJ697"/>
  <c r="AH697"/>
  <c r="AL696" l="1"/>
  <c r="Y700"/>
  <c r="AA700"/>
  <c r="AD699"/>
  <c r="AG699"/>
  <c r="AK697"/>
  <c r="AM697" s="1"/>
  <c r="AH698"/>
  <c r="AJ698"/>
  <c r="AE699"/>
  <c r="AB699"/>
  <c r="AK698" l="1"/>
  <c r="AM698" s="1"/>
  <c r="AD700"/>
  <c r="AG700"/>
  <c r="AE700"/>
  <c r="AB700"/>
  <c r="AJ699"/>
  <c r="AH699"/>
  <c r="AL697"/>
  <c r="AL698" l="1"/>
  <c r="AK699"/>
  <c r="AM699" s="1"/>
  <c r="AH700"/>
  <c r="AJ700"/>
  <c r="AK700" l="1"/>
  <c r="AM700" s="1"/>
  <c r="AL699"/>
  <c r="AL700" l="1"/>
</calcChain>
</file>

<file path=xl/sharedStrings.xml><?xml version="1.0" encoding="utf-8"?>
<sst xmlns="http://schemas.openxmlformats.org/spreadsheetml/2006/main" count="6314" uniqueCount="43">
  <si>
    <t>W</t>
  </si>
  <si>
    <t>deg</t>
  </si>
  <si>
    <t>pF</t>
  </si>
  <si>
    <t>uH</t>
  </si>
  <si>
    <t>kHz</t>
  </si>
  <si>
    <t>f</t>
  </si>
  <si>
    <t>fres</t>
  </si>
  <si>
    <t>f = 1 / 2pi sqrt(LC)</t>
  </si>
  <si>
    <t>KHz</t>
  </si>
  <si>
    <t>Q =</t>
  </si>
  <si>
    <t>F</t>
  </si>
  <si>
    <t>H</t>
  </si>
  <si>
    <t>Hz</t>
  </si>
  <si>
    <t>j</t>
  </si>
  <si>
    <t>frequency</t>
  </si>
  <si>
    <t>Z2</t>
  </si>
  <si>
    <t>Zcb</t>
  </si>
  <si>
    <t>R2</t>
  </si>
  <si>
    <t>-j / wC</t>
  </si>
  <si>
    <t>j wL</t>
  </si>
  <si>
    <t>Y</t>
  </si>
  <si>
    <t>(Zcb * Y)</t>
  </si>
  <si>
    <t>(Zcb + Y)</t>
  </si>
  <si>
    <r>
      <rPr>
        <sz val="10"/>
        <color theme="1"/>
        <rFont val="Calibri"/>
        <family val="2"/>
        <scheme val="minor"/>
      </rPr>
      <t>R</t>
    </r>
    <r>
      <rPr>
        <sz val="10"/>
        <color theme="1"/>
        <rFont val="Symbol"/>
        <family val="1"/>
        <charset val="2"/>
      </rPr>
      <t>W</t>
    </r>
  </si>
  <si>
    <r>
      <rPr>
        <sz val="10"/>
        <color theme="1"/>
        <rFont val="Calibri"/>
        <family val="2"/>
        <scheme val="minor"/>
      </rPr>
      <t>X</t>
    </r>
    <r>
      <rPr>
        <sz val="10"/>
        <color theme="1"/>
        <rFont val="Symbol"/>
        <family val="1"/>
        <charset val="2"/>
      </rPr>
      <t>W</t>
    </r>
  </si>
  <si>
    <r>
      <rPr>
        <sz val="10"/>
        <color theme="1"/>
        <rFont val="Calibri"/>
        <family val="2"/>
        <scheme val="minor"/>
      </rPr>
      <t>k</t>
    </r>
    <r>
      <rPr>
        <sz val="10"/>
        <color theme="1"/>
        <rFont val="Symbol"/>
        <family val="1"/>
        <charset val="2"/>
      </rPr>
      <t>W</t>
    </r>
  </si>
  <si>
    <t>mag</t>
  </si>
  <si>
    <t>Zs = Zcb || Y</t>
  </si>
  <si>
    <t>Zs = (Zcb * Y) / (Zcb + Y)</t>
  </si>
  <si>
    <t>Parallel Tank w/ parallel R Analysis</t>
  </si>
  <si>
    <t>checks out exact</t>
  </si>
  <si>
    <t>R || Z2</t>
  </si>
  <si>
    <t>Y = (R2 * Z2) / (R2 + Z2)</t>
  </si>
  <si>
    <t>Zca || Y</t>
  </si>
  <si>
    <t>Rp =</t>
  </si>
  <si>
    <r>
      <rPr>
        <sz val="12"/>
        <color theme="1"/>
        <rFont val="Calibri"/>
        <family val="2"/>
        <scheme val="minor"/>
      </rPr>
      <t>k</t>
    </r>
    <r>
      <rPr>
        <sz val="12"/>
        <color theme="1"/>
        <rFont val="Symbol"/>
        <family val="1"/>
        <charset val="2"/>
      </rPr>
      <t>W</t>
    </r>
  </si>
  <si>
    <t>Zsp</t>
  </si>
  <si>
    <t>L =</t>
  </si>
  <si>
    <t>(R2 * Z2)</t>
  </si>
  <si>
    <t>(R2 + Z2)</t>
  </si>
  <si>
    <t>C =</t>
  </si>
  <si>
    <t xml:space="preserve">Q = Rp / 2pi * f * L </t>
  </si>
  <si>
    <t>Edit cells in RED only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</si>
</sst>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3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Symbol"/>
      <family val="1"/>
      <charset val="2"/>
    </font>
    <font>
      <sz val="12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2"/>
      <color rgb="FFFF0000"/>
      <name val="Calibri"/>
      <family val="2"/>
      <scheme val="minor"/>
    </font>
    <font>
      <sz val="12"/>
      <color theme="3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165" fontId="1" fillId="0" borderId="0" xfId="0" applyNumberFormat="1" applyFont="1" applyAlignment="1">
      <alignment horizontal="center"/>
    </xf>
    <xf numFmtId="0" fontId="7" fillId="0" borderId="0" xfId="0" applyFont="1"/>
    <xf numFmtId="1" fontId="1" fillId="0" borderId="0" xfId="0" applyNumberFormat="1" applyFont="1"/>
    <xf numFmtId="2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0" applyNumberFormat="1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2" fontId="1" fillId="0" borderId="0" xfId="0" applyNumberFormat="1" applyFont="1"/>
    <xf numFmtId="2" fontId="5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165" fontId="4" fillId="0" borderId="2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6" fillId="0" borderId="9" xfId="0" applyFont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quotePrefix="1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1" fontId="14" fillId="0" borderId="0" xfId="0" applyNumberFormat="1" applyFo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Secondary.p!$H$6:$H$700</c:f>
              <c:numCache>
                <c:formatCode>0.0</c:formatCode>
                <c:ptCount val="695"/>
                <c:pt idx="0" formatCode="General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Secondary.p!$AM$6:$AM$700</c:f>
              <c:numCache>
                <c:formatCode>0.000</c:formatCode>
                <c:ptCount val="695"/>
                <c:pt idx="0">
                  <c:v>0.83217546215761817</c:v>
                </c:pt>
                <c:pt idx="1">
                  <c:v>0.83725863248145138</c:v>
                </c:pt>
                <c:pt idx="2">
                  <c:v>0.84237027181803081</c:v>
                </c:pt>
                <c:pt idx="3">
                  <c:v>0.84751069007271584</c:v>
                </c:pt>
                <c:pt idx="4">
                  <c:v>0.85268020124262078</c:v>
                </c:pt>
                <c:pt idx="5">
                  <c:v>0.85787912348682394</c:v>
                </c:pt>
                <c:pt idx="6">
                  <c:v>0.86310777919801462</c:v>
                </c:pt>
                <c:pt idx="7">
                  <c:v>0.86836649507560171</c:v>
                </c:pt>
                <c:pt idx="8">
                  <c:v>0.87365560220032812</c:v>
                </c:pt>
                <c:pt idx="9">
                  <c:v>0.87897543611041618</c:v>
                </c:pt>
                <c:pt idx="10">
                  <c:v>0.88432633687929463</c:v>
                </c:pt>
                <c:pt idx="11">
                  <c:v>0.88970864919493564</c:v>
                </c:pt>
                <c:pt idx="12">
                  <c:v>0.89512272244084312</c:v>
                </c:pt>
                <c:pt idx="13">
                  <c:v>0.90056891077873746</c:v>
                </c:pt>
                <c:pt idx="14">
                  <c:v>0.9060475732329728</c:v>
                </c:pt>
                <c:pt idx="15">
                  <c:v>0.91155907377673207</c:v>
                </c:pt>
                <c:pt idx="16">
                  <c:v>0.9171037814200409</c:v>
                </c:pt>
                <c:pt idx="17">
                  <c:v>0.92268207029965477</c:v>
                </c:pt>
                <c:pt idx="18">
                  <c:v>0.92829431977085131</c:v>
                </c:pt>
                <c:pt idx="19">
                  <c:v>0.93394091450118799</c:v>
                </c:pt>
                <c:pt idx="20">
                  <c:v>0.93962224456626997</c:v>
                </c:pt>
                <c:pt idx="21">
                  <c:v>0.94533870554757682</c:v>
                </c:pt>
                <c:pt idx="22">
                  <c:v>0.95109069863240214</c:v>
                </c:pt>
                <c:pt idx="23">
                  <c:v>0.95687863071596224</c:v>
                </c:pt>
                <c:pt idx="24">
                  <c:v>0.96270291450572243</c:v>
                </c:pt>
                <c:pt idx="25">
                  <c:v>0.96856396862800453</c:v>
                </c:pt>
                <c:pt idx="26">
                  <c:v>0.97446221773692998</c:v>
                </c:pt>
                <c:pt idx="27">
                  <c:v>0.98039809262575772</c:v>
                </c:pt>
                <c:pt idx="28">
                  <c:v>0.98637203034068566</c:v>
                </c:pt>
                <c:pt idx="29">
                  <c:v>0.99238447429716947</c:v>
                </c:pt>
                <c:pt idx="30">
                  <c:v>0.9984358743988323</c:v>
                </c:pt>
                <c:pt idx="31">
                  <c:v>1.0045266871590302</c:v>
                </c:pt>
                <c:pt idx="32">
                  <c:v>1.0106573758251389</c:v>
                </c:pt>
                <c:pt idx="33">
                  <c:v>1.016828410505644</c:v>
                </c:pt>
                <c:pt idx="34">
                  <c:v>1.0230402683000959</c:v>
                </c:pt>
                <c:pt idx="35">
                  <c:v>1.029293433432017</c:v>
                </c:pt>
                <c:pt idx="36">
                  <c:v>1.0355883973848257</c:v>
                </c:pt>
                <c:pt idx="37">
                  <c:v>1.0419256590408774</c:v>
                </c:pt>
                <c:pt idx="38">
                  <c:v>1.0483057248236864</c:v>
                </c:pt>
                <c:pt idx="39">
                  <c:v>1.0547291088434274</c:v>
                </c:pt>
                <c:pt idx="40">
                  <c:v>1.0611963330457979</c:v>
                </c:pt>
                <c:pt idx="41">
                  <c:v>1.0677079273643377</c:v>
                </c:pt>
                <c:pt idx="42">
                  <c:v>1.0742644298762942</c:v>
                </c:pt>
                <c:pt idx="43">
                  <c:v>1.0808663869621378</c:v>
                </c:pt>
                <c:pt idx="44">
                  <c:v>1.0875143534688199</c:v>
                </c:pt>
                <c:pt idx="45">
                  <c:v>1.0942088928768807</c:v>
                </c:pt>
                <c:pt idx="46">
                  <c:v>1.1009505774715143</c:v>
                </c:pt>
                <c:pt idx="47">
                  <c:v>1.1077399885176957</c:v>
                </c:pt>
                <c:pt idx="48">
                  <c:v>1.1145777164394899</c:v>
                </c:pt>
                <c:pt idx="49">
                  <c:v>1.1214643610036548</c:v>
                </c:pt>
                <c:pt idx="50">
                  <c:v>1.1284005315076595</c:v>
                </c:pt>
                <c:pt idx="51">
                  <c:v>1.1353868469722459</c:v>
                </c:pt>
                <c:pt idx="52">
                  <c:v>1.1424239363386575</c:v>
                </c:pt>
                <c:pt idx="53">
                  <c:v>1.149512438670673</c:v>
                </c:pt>
                <c:pt idx="54">
                  <c:v>1.1566530033615743</c:v>
                </c:pt>
                <c:pt idx="55">
                  <c:v>1.1638462903462006</c:v>
                </c:pt>
                <c:pt idx="56">
                  <c:v>1.1710929703182282</c:v>
                </c:pt>
                <c:pt idx="57">
                  <c:v>1.1783937249528262</c:v>
                </c:pt>
                <c:pt idx="58">
                  <c:v>1.1857492471348485</c:v>
                </c:pt>
                <c:pt idx="59">
                  <c:v>1.1931602411927238</c:v>
                </c:pt>
                <c:pt idx="60">
                  <c:v>1.2006274231382024</c:v>
                </c:pt>
                <c:pt idx="61">
                  <c:v>1.208151520912141</c:v>
                </c:pt>
                <c:pt idx="62">
                  <c:v>1.2157332746365024</c:v>
                </c:pt>
                <c:pt idx="63">
                  <c:v>1.2233734368727456</c:v>
                </c:pt>
                <c:pt idx="64">
                  <c:v>1.2310727728868112</c:v>
                </c:pt>
                <c:pt idx="65">
                  <c:v>1.2388320609208825</c:v>
                </c:pt>
                <c:pt idx="66">
                  <c:v>1.2466520924721429</c:v>
                </c:pt>
                <c:pt idx="67">
                  <c:v>1.2545336725787226</c:v>
                </c:pt>
                <c:pt idx="68">
                  <c:v>1.2624776201130721</c:v>
                </c:pt>
                <c:pt idx="69">
                  <c:v>1.2704847680829661</c:v>
                </c:pt>
                <c:pt idx="70">
                  <c:v>1.2785559639403923</c:v>
                </c:pt>
                <c:pt idx="71">
                  <c:v>1.2866920698985531</c:v>
                </c:pt>
                <c:pt idx="72">
                  <c:v>1.2948939632572336</c:v>
                </c:pt>
                <c:pt idx="73">
                  <c:v>1.3031625367367932</c:v>
                </c:pt>
                <c:pt idx="74">
                  <c:v>1.3114986988210611</c:v>
                </c:pt>
                <c:pt idx="75">
                  <c:v>1.3199033741093882</c:v>
                </c:pt>
                <c:pt idx="76">
                  <c:v>1.3283775036781744</c:v>
                </c:pt>
                <c:pt idx="77">
                  <c:v>1.3369220454521376</c:v>
                </c:pt>
                <c:pt idx="78">
                  <c:v>1.3455379745856606</c:v>
                </c:pt>
                <c:pt idx="79">
                  <c:v>1.3542262838545187</c:v>
                </c:pt>
                <c:pt idx="80">
                  <c:v>1.3629879840583246</c:v>
                </c:pt>
                <c:pt idx="81">
                  <c:v>1.3718241044340347</c:v>
                </c:pt>
                <c:pt idx="82">
                  <c:v>1.3807356930808785</c:v>
                </c:pt>
                <c:pt idx="83">
                  <c:v>1.3897238173970636</c:v>
                </c:pt>
                <c:pt idx="84">
                  <c:v>1.3987895645286654</c:v>
                </c:pt>
                <c:pt idx="85">
                  <c:v>1.4079340418310764</c:v>
                </c:pt>
                <c:pt idx="86">
                  <c:v>1.4171583773434371</c:v>
                </c:pt>
                <c:pt idx="87">
                  <c:v>1.4264637202764796</c:v>
                </c:pt>
                <c:pt idx="88">
                  <c:v>1.4358512415142231</c:v>
                </c:pt>
                <c:pt idx="89">
                  <c:v>1.4453221341299849</c:v>
                </c:pt>
                <c:pt idx="90">
                  <c:v>1.4548776139171822</c:v>
                </c:pt>
                <c:pt idx="91">
                  <c:v>1.4645189199354312</c:v>
                </c:pt>
                <c:pt idx="92">
                  <c:v>1.4742473150724456</c:v>
                </c:pt>
                <c:pt idx="93">
                  <c:v>1.4840640866222898</c:v>
                </c:pt>
                <c:pt idx="94">
                  <c:v>1.493970546880522</c:v>
                </c:pt>
                <c:pt idx="95">
                  <c:v>1.5039680337568262</c:v>
                </c:pt>
                <c:pt idx="96">
                  <c:v>1.5140579114057251</c:v>
                </c:pt>
                <c:pt idx="97">
                  <c:v>1.5242415708760046</c:v>
                </c:pt>
                <c:pt idx="98">
                  <c:v>1.53452043077949</c:v>
                </c:pt>
                <c:pt idx="99">
                  <c:v>1.544895937979867</c:v>
                </c:pt>
                <c:pt idx="100">
                  <c:v>1.5553695683022404</c:v>
                </c:pt>
                <c:pt idx="101">
                  <c:v>1.565942827264164</c:v>
                </c:pt>
                <c:pt idx="102">
                  <c:v>1.5766172508289076</c:v>
                </c:pt>
                <c:pt idx="103">
                  <c:v>1.5873944061817498</c:v>
                </c:pt>
                <c:pt idx="104">
                  <c:v>1.5982758925301281</c:v>
                </c:pt>
                <c:pt idx="105">
                  <c:v>1.6092633419284967</c:v>
                </c:pt>
                <c:pt idx="106">
                  <c:v>1.6203584201287959</c:v>
                </c:pt>
                <c:pt idx="107">
                  <c:v>1.6315628274574654</c:v>
                </c:pt>
                <c:pt idx="108">
                  <c:v>1.6428782997199636</c:v>
                </c:pt>
                <c:pt idx="109">
                  <c:v>1.6543066091338134</c:v>
                </c:pt>
                <c:pt idx="110">
                  <c:v>1.6658495652912313</c:v>
                </c:pt>
                <c:pt idx="111">
                  <c:v>1.6775090161524351</c:v>
                </c:pt>
                <c:pt idx="112">
                  <c:v>1.6892868490707682</c:v>
                </c:pt>
                <c:pt idx="113">
                  <c:v>1.7011849918508652</c:v>
                </c:pt>
                <c:pt idx="114">
                  <c:v>1.7132054138410706</c:v>
                </c:pt>
                <c:pt idx="115">
                  <c:v>1.7253501270614358</c:v>
                </c:pt>
                <c:pt idx="116">
                  <c:v>1.7376211873686536</c:v>
                </c:pt>
                <c:pt idx="117">
                  <c:v>1.750020695659334</c:v>
                </c:pt>
                <c:pt idx="118">
                  <c:v>1.7625507991131122</c:v>
                </c:pt>
                <c:pt idx="119">
                  <c:v>1.7752136924771371</c:v>
                </c:pt>
                <c:pt idx="120">
                  <c:v>1.7880116193935509</c:v>
                </c:pt>
                <c:pt idx="121">
                  <c:v>1.8009468737716519</c:v>
                </c:pt>
                <c:pt idx="122">
                  <c:v>1.8140218012064997</c:v>
                </c:pt>
                <c:pt idx="123">
                  <c:v>1.8272388004458149</c:v>
                </c:pt>
                <c:pt idx="124">
                  <c:v>1.8406003249071012</c:v>
                </c:pt>
                <c:pt idx="125">
                  <c:v>1.8541088842469908</c:v>
                </c:pt>
                <c:pt idx="126">
                  <c:v>1.8677670459849534</c:v>
                </c:pt>
                <c:pt idx="127">
                  <c:v>1.8815774371835503</c:v>
                </c:pt>
                <c:pt idx="128">
                  <c:v>1.8955427461875634</c:v>
                </c:pt>
                <c:pt idx="129">
                  <c:v>1.9096657244243977</c:v>
                </c:pt>
                <c:pt idx="130">
                  <c:v>1.9239491882683259</c:v>
                </c:pt>
                <c:pt idx="131">
                  <c:v>1.9383960209711906</c:v>
                </c:pt>
                <c:pt idx="132">
                  <c:v>1.9530091746623774</c:v>
                </c:pt>
                <c:pt idx="133">
                  <c:v>1.9677916724209648</c:v>
                </c:pt>
                <c:pt idx="134">
                  <c:v>1.9827466104230898</c:v>
                </c:pt>
                <c:pt idx="135">
                  <c:v>1.9978771601677712</c:v>
                </c:pt>
                <c:pt idx="136">
                  <c:v>2.0131865707845229</c:v>
                </c:pt>
                <c:pt idx="137">
                  <c:v>2.0286781714262969</c:v>
                </c:pt>
                <c:pt idx="138">
                  <c:v>2.0443553737514626</c:v>
                </c:pt>
                <c:pt idx="139">
                  <c:v>2.0602216744987056</c:v>
                </c:pt>
                <c:pt idx="140">
                  <c:v>2.0762806581589364</c:v>
                </c:pt>
                <c:pt idx="141">
                  <c:v>2.0925359997484829</c:v>
                </c:pt>
                <c:pt idx="142">
                  <c:v>2.1089914676881123</c:v>
                </c:pt>
                <c:pt idx="143">
                  <c:v>2.1256509267925652</c:v>
                </c:pt>
                <c:pt idx="144">
                  <c:v>2.142518341375645</c:v>
                </c:pt>
                <c:pt idx="145">
                  <c:v>2.1595977784760536</c:v>
                </c:pt>
                <c:pt idx="146">
                  <c:v>2.1768934112095324</c:v>
                </c:pt>
                <c:pt idx="147">
                  <c:v>2.1944095222530766</c:v>
                </c:pt>
                <c:pt idx="148">
                  <c:v>2.2121505074673617</c:v>
                </c:pt>
                <c:pt idx="149">
                  <c:v>2.230120879663799</c:v>
                </c:pt>
                <c:pt idx="150">
                  <c:v>2.2483252725230241</c:v>
                </c:pt>
                <c:pt idx="151">
                  <c:v>2.2667684446719449</c:v>
                </c:pt>
                <c:pt idx="152">
                  <c:v>2.2854552839269093</c:v>
                </c:pt>
                <c:pt idx="153">
                  <c:v>2.3043908117109018</c:v>
                </c:pt>
                <c:pt idx="154">
                  <c:v>2.3235801876532109</c:v>
                </c:pt>
                <c:pt idx="155">
                  <c:v>2.3430287143803712</c:v>
                </c:pt>
                <c:pt idx="156">
                  <c:v>2.3627418425077455</c:v>
                </c:pt>
                <c:pt idx="157">
                  <c:v>2.382725175841613</c:v>
                </c:pt>
                <c:pt idx="158">
                  <c:v>2.4029844768021955</c:v>
                </c:pt>
                <c:pt idx="159">
                  <c:v>2.423525672078652</c:v>
                </c:pt>
                <c:pt idx="160">
                  <c:v>2.4443548585276766</c:v>
                </c:pt>
                <c:pt idx="161">
                  <c:v>2.465478309328061</c:v>
                </c:pt>
                <c:pt idx="162">
                  <c:v>2.4869024804042419</c:v>
                </c:pt>
                <c:pt idx="163">
                  <c:v>2.5086340171326782</c:v>
                </c:pt>
                <c:pt idx="164">
                  <c:v>2.5306797613456635</c:v>
                </c:pt>
                <c:pt idx="165">
                  <c:v>2.5530467586480916</c:v>
                </c:pt>
                <c:pt idx="166">
                  <c:v>2.5757422660636213</c:v>
                </c:pt>
                <c:pt idx="167">
                  <c:v>2.5987737600276293</c:v>
                </c:pt>
                <c:pt idx="168">
                  <c:v>2.6221489447454931</c:v>
                </c:pt>
                <c:pt idx="169">
                  <c:v>2.6458757609357901</c:v>
                </c:pt>
                <c:pt idx="170">
                  <c:v>2.669962394979259</c:v>
                </c:pt>
                <c:pt idx="171">
                  <c:v>2.6944172884956754</c:v>
                </c:pt>
                <c:pt idx="172">
                  <c:v>2.7192491483721568</c:v>
                </c:pt>
                <c:pt idx="173">
                  <c:v>2.7444669572679263</c:v>
                </c:pt>
                <c:pt idx="174">
                  <c:v>2.7700799846221309</c:v>
                </c:pt>
                <c:pt idx="175">
                  <c:v>2.7960977981930837</c:v>
                </c:pt>
                <c:pt idx="176">
                  <c:v>2.8225302761590361</c:v>
                </c:pt>
                <c:pt idx="177">
                  <c:v>2.849387619812684</c:v>
                </c:pt>
                <c:pt idx="178">
                  <c:v>2.8766803668836158</c:v>
                </c:pt>
                <c:pt idx="179">
                  <c:v>2.9044194055252639</c:v>
                </c:pt>
                <c:pt idx="180">
                  <c:v>2.9326159890053414</c:v>
                </c:pt>
                <c:pt idx="181">
                  <c:v>2.9612817511413696</c:v>
                </c:pt>
                <c:pt idx="182">
                  <c:v>2.9904287225257797</c:v>
                </c:pt>
                <c:pt idx="183">
                  <c:v>3.0200693475880813</c:v>
                </c:pt>
                <c:pt idx="184">
                  <c:v>3.0502165025449135</c:v>
                </c:pt>
                <c:pt idx="185">
                  <c:v>3.080883514292363</c:v>
                </c:pt>
                <c:pt idx="186">
                  <c:v>3.1120841802987091</c:v>
                </c:pt>
                <c:pt idx="187">
                  <c:v>3.1438327895600153</c:v>
                </c:pt>
                <c:pt idx="188">
                  <c:v>3.176144144685296</c:v>
                </c:pt>
                <c:pt idx="189">
                  <c:v>3.2090335851830227</c:v>
                </c:pt>
                <c:pt idx="190">
                  <c:v>3.2425170120258398</c:v>
                </c:pt>
                <c:pt idx="191">
                  <c:v>3.2766109135760724</c:v>
                </c:pt>
                <c:pt idx="192">
                  <c:v>3.311332392960801</c:v>
                </c:pt>
                <c:pt idx="193">
                  <c:v>3.3466991969919304</c:v>
                </c:pt>
                <c:pt idx="194">
                  <c:v>3.3827297467338893</c:v>
                </c:pt>
                <c:pt idx="195">
                  <c:v>3.4194431698295418</c:v>
                </c:pt>
                <c:pt idx="196">
                  <c:v>3.4568593347033461</c:v>
                </c:pt>
                <c:pt idx="197">
                  <c:v>3.4949988867702579</c:v>
                </c:pt>
                <c:pt idx="198">
                  <c:v>3.5338832867888046</c:v>
                </c:pt>
                <c:pt idx="199">
                  <c:v>3.5735348515079934</c:v>
                </c:pt>
                <c:pt idx="200">
                  <c:v>3.613976796769637</c:v>
                </c:pt>
                <c:pt idx="201">
                  <c:v>3.6552332832408512</c:v>
                </c:pt>
                <c:pt idx="202">
                  <c:v>3.6973294649658679</c:v>
                </c:pt>
                <c:pt idx="203">
                  <c:v>3.740291540941973</c:v>
                </c:pt>
                <c:pt idx="204">
                  <c:v>3.7841468099415736</c:v>
                </c:pt>
                <c:pt idx="205">
                  <c:v>3.828923728821183</c:v>
                </c:pt>
                <c:pt idx="206">
                  <c:v>3.8746519745787893</c:v>
                </c:pt>
                <c:pt idx="207">
                  <c:v>3.9213625104437031</c:v>
                </c:pt>
                <c:pt idx="208">
                  <c:v>3.9690876563078077</c:v>
                </c:pt>
                <c:pt idx="209">
                  <c:v>4.0178611638344854</c:v>
                </c:pt>
                <c:pt idx="210">
                  <c:v>4.0677182966116874</c:v>
                </c:pt>
                <c:pt idx="211">
                  <c:v>4.1186959157485745</c:v>
                </c:pt>
                <c:pt idx="212">
                  <c:v>4.170832571351939</c:v>
                </c:pt>
                <c:pt idx="213">
                  <c:v>4.2241686003588574</c:v>
                </c:pt>
                <c:pt idx="214">
                  <c:v>4.278746231246692</c:v>
                </c:pt>
                <c:pt idx="215">
                  <c:v>4.3346096961909772</c:v>
                </c:pt>
                <c:pt idx="216">
                  <c:v>4.3918053512963739</c:v>
                </c:pt>
                <c:pt idx="217">
                  <c:v>4.4503818055866855</c:v>
                </c:pt>
                <c:pt idx="218">
                  <c:v>4.5103900595071558</c:v>
                </c:pt>
                <c:pt idx="219">
                  <c:v>4.5718836537673679</c:v>
                </c:pt>
                <c:pt idx="220">
                  <c:v>4.634918829436355</c:v>
                </c:pt>
                <c:pt idx="221">
                  <c:v>4.6995547002946436</c:v>
                </c:pt>
                <c:pt idx="222">
                  <c:v>4.765853438551571</c:v>
                </c:pt>
                <c:pt idx="223">
                  <c:v>4.833880475152486</c:v>
                </c:pt>
                <c:pt idx="224">
                  <c:v>4.9037047160299743</c:v>
                </c:pt>
                <c:pt idx="225">
                  <c:v>4.9753987757991096</c:v>
                </c:pt>
                <c:pt idx="226">
                  <c:v>5.0490392305597709</c:v>
                </c:pt>
                <c:pt idx="227">
                  <c:v>5.1247068916529361</c:v>
                </c:pt>
                <c:pt idx="228">
                  <c:v>5.2024871024246133</c:v>
                </c:pt>
                <c:pt idx="229">
                  <c:v>5.2824700602840258</c:v>
                </c:pt>
                <c:pt idx="230">
                  <c:v>5.3647511666062391</c:v>
                </c:pt>
                <c:pt idx="231">
                  <c:v>5.4494314073272907</c:v>
                </c:pt>
                <c:pt idx="232">
                  <c:v>5.5366177674174608</c:v>
                </c:pt>
                <c:pt idx="233">
                  <c:v>5.6264236828018079</c:v>
                </c:pt>
                <c:pt idx="234">
                  <c:v>5.7189695337330457</c:v>
                </c:pt>
                <c:pt idx="235">
                  <c:v>5.8143831841186566</c:v>
                </c:pt>
                <c:pt idx="236">
                  <c:v>5.9128005718712497</c:v>
                </c:pt>
                <c:pt idx="237">
                  <c:v>6.0143663560003189</c:v>
                </c:pt>
                <c:pt idx="238">
                  <c:v>6.1192346269067199</c:v>
                </c:pt>
                <c:pt idx="239">
                  <c:v>6.2275696871960839</c:v>
                </c:pt>
                <c:pt idx="240">
                  <c:v>6.3395469113100713</c:v>
                </c:pt>
                <c:pt idx="241">
                  <c:v>6.4553536934093936</c:v>
                </c:pt>
                <c:pt idx="242">
                  <c:v>6.5751904942538388</c:v>
                </c:pt>
                <c:pt idx="243">
                  <c:v>6.699271999345342</c:v>
                </c:pt>
                <c:pt idx="244">
                  <c:v>6.8278284023665687</c:v>
                </c:pt>
                <c:pt idx="245">
                  <c:v>6.9611068300053729</c:v>
                </c:pt>
                <c:pt idx="246">
                  <c:v>7.0993729266589831</c:v>
                </c:pt>
                <c:pt idx="247">
                  <c:v>7.2429126203259715</c:v>
                </c:pt>
                <c:pt idx="248">
                  <c:v>7.3920340942996186</c:v>
                </c:pt>
                <c:pt idx="249">
                  <c:v>7.5470699931688916</c:v>
                </c:pt>
                <c:pt idx="250">
                  <c:v>7.7083798962316292</c:v>
                </c:pt>
                <c:pt idx="251">
                  <c:v>7.8763530968741451</c:v>
                </c:pt>
                <c:pt idx="252">
                  <c:v>8.0514117329494717</c:v>
                </c:pt>
                <c:pt idx="253">
                  <c:v>8.2340143209143459</c:v>
                </c:pt>
                <c:pt idx="254">
                  <c:v>8.4246597557351333</c:v>
                </c:pt>
                <c:pt idx="255">
                  <c:v>8.6238918496854584</c:v>
                </c:pt>
                <c:pt idx="256">
                  <c:v>8.8323044965607984</c:v>
                </c:pt>
                <c:pt idx="257">
                  <c:v>9.0505475640583501</c:v>
                </c:pt>
                <c:pt idx="258">
                  <c:v>9.2793336367968902</c:v>
                </c:pt>
                <c:pt idx="259">
                  <c:v>9.519445756530386</c:v>
                </c:pt>
                <c:pt idx="260">
                  <c:v>9.7717463356426872</c:v>
                </c:pt>
                <c:pt idx="261">
                  <c:v>10.037187456396181</c:v>
                </c:pt>
                <c:pt idx="262">
                  <c:v>10.316822813461147</c:v>
                </c:pt>
                <c:pt idx="263">
                  <c:v>10.611821613319533</c:v>
                </c:pt>
                <c:pt idx="264">
                  <c:v>10.923484814291307</c:v>
                </c:pt>
                <c:pt idx="265">
                  <c:v>11.253264179204347</c:v>
                </c:pt>
                <c:pt idx="266">
                  <c:v>11.602784724460545</c:v>
                </c:pt>
                <c:pt idx="267">
                  <c:v>11.973871291559751</c:v>
                </c:pt>
                <c:pt idx="268">
                  <c:v>12.368580149589057</c:v>
                </c:pt>
                <c:pt idx="269">
                  <c:v>12.789236772708138</c:v>
                </c:pt>
                <c:pt idx="270">
                  <c:v>13.238481242935357</c:v>
                </c:pt>
                <c:pt idx="271">
                  <c:v>13.719323129893523</c:v>
                </c:pt>
                <c:pt idx="272">
                  <c:v>14.235208229445595</c:v>
                </c:pt>
                <c:pt idx="273">
                  <c:v>14.790100249826999</c:v>
                </c:pt>
                <c:pt idx="274">
                  <c:v>15.388581484347842</c:v>
                </c:pt>
                <c:pt idx="275">
                  <c:v>16.035977800628533</c:v>
                </c:pt>
                <c:pt idx="276">
                  <c:v>16.738515047906034</c:v>
                </c:pt>
                <c:pt idx="277">
                  <c:v>17.503516442272652</c:v>
                </c:pt>
                <c:pt idx="278">
                  <c:v>18.339653941609505</c:v>
                </c:pt>
                <c:pt idx="279">
                  <c:v>19.257271530709833</c:v>
                </c:pt>
                <c:pt idx="280">
                  <c:v>20.268805412605712</c:v>
                </c:pt>
                <c:pt idx="281">
                  <c:v>21.389336449795611</c:v>
                </c:pt>
                <c:pt idx="282">
                  <c:v>22.637325569086943</c:v>
                </c:pt>
                <c:pt idx="283">
                  <c:v>24.035606056761061</c:v>
                </c:pt>
                <c:pt idx="284">
                  <c:v>25.6127423582071</c:v>
                </c:pt>
                <c:pt idx="285">
                  <c:v>27.404920911724524</c:v>
                </c:pt>
                <c:pt idx="286">
                  <c:v>29.458627930089168</c:v>
                </c:pt>
                <c:pt idx="287">
                  <c:v>31.834514949710307</c:v>
                </c:pt>
                <c:pt idx="288">
                  <c:v>34.61309625682771</c:v>
                </c:pt>
                <c:pt idx="289">
                  <c:v>37.903336347710329</c:v>
                </c:pt>
                <c:pt idx="290">
                  <c:v>41.85590237704703</c:v>
                </c:pt>
                <c:pt idx="291">
                  <c:v>46.684107371947242</c:v>
                </c:pt>
                <c:pt idx="292">
                  <c:v>52.697718244205994</c:v>
                </c:pt>
                <c:pt idx="293">
                  <c:v>60.358186189707425</c:v>
                </c:pt>
                <c:pt idx="294">
                  <c:v>70.36738725376452</c:v>
                </c:pt>
                <c:pt idx="295">
                  <c:v>83.794845748749779</c:v>
                </c:pt>
                <c:pt idx="296">
                  <c:v>102.16607471680894</c:v>
                </c:pt>
                <c:pt idx="297">
                  <c:v>126.95480271665804</c:v>
                </c:pt>
                <c:pt idx="298">
                  <c:v>156.04755083233974</c:v>
                </c:pt>
                <c:pt idx="299">
                  <c:v>174.60543605087028</c:v>
                </c:pt>
                <c:pt idx="300">
                  <c:v>164.00447824489044</c:v>
                </c:pt>
                <c:pt idx="301">
                  <c:v>135.91950175222118</c:v>
                </c:pt>
                <c:pt idx="302">
                  <c:v>109.37791220750424</c:v>
                </c:pt>
                <c:pt idx="303">
                  <c:v>89.270269128277718</c:v>
                </c:pt>
                <c:pt idx="304">
                  <c:v>74.587220829361442</c:v>
                </c:pt>
                <c:pt idx="305">
                  <c:v>63.715776845240477</c:v>
                </c:pt>
                <c:pt idx="306">
                  <c:v>55.458443762347279</c:v>
                </c:pt>
                <c:pt idx="307">
                  <c:v>49.021844798721219</c:v>
                </c:pt>
                <c:pt idx="308">
                  <c:v>43.885911037029061</c:v>
                </c:pt>
                <c:pt idx="309">
                  <c:v>39.703811733061997</c:v>
                </c:pt>
                <c:pt idx="310">
                  <c:v>36.238457879972131</c:v>
                </c:pt>
                <c:pt idx="311">
                  <c:v>33.323578713047588</c:v>
                </c:pt>
                <c:pt idx="312">
                  <c:v>30.83971493677312</c:v>
                </c:pt>
                <c:pt idx="313">
                  <c:v>28.699123228482307</c:v>
                </c:pt>
                <c:pt idx="314">
                  <c:v>26.836060476374172</c:v>
                </c:pt>
                <c:pt idx="315">
                  <c:v>25.200380400310305</c:v>
                </c:pt>
                <c:pt idx="316">
                  <c:v>23.753216173202283</c:v>
                </c:pt>
                <c:pt idx="317">
                  <c:v>22.464006992553845</c:v>
                </c:pt>
                <c:pt idx="318">
                  <c:v>21.308409704112073</c:v>
                </c:pt>
                <c:pt idx="319">
                  <c:v>20.266805406423877</c:v>
                </c:pt>
                <c:pt idx="320">
                  <c:v>19.323213772812306</c:v>
                </c:pt>
                <c:pt idx="321">
                  <c:v>18.464491763761192</c:v>
                </c:pt>
                <c:pt idx="322">
                  <c:v>17.679733980552442</c:v>
                </c:pt>
                <c:pt idx="323">
                  <c:v>16.959818164965505</c:v>
                </c:pt>
                <c:pt idx="324">
                  <c:v>16.297056646728283</c:v>
                </c:pt>
                <c:pt idx="325">
                  <c:v>15.68492613097545</c:v>
                </c:pt>
                <c:pt idx="326">
                  <c:v>15.117856108751031</c:v>
                </c:pt>
                <c:pt idx="327">
                  <c:v>14.591061625592429</c:v>
                </c:pt>
                <c:pt idx="328">
                  <c:v>14.100409962542598</c:v>
                </c:pt>
                <c:pt idx="329">
                  <c:v>13.642313494217232</c:v>
                </c:pt>
                <c:pt idx="330">
                  <c:v>13.213642935159191</c:v>
                </c:pt>
                <c:pt idx="331">
                  <c:v>12.811656599705344</c:v>
                </c:pt>
                <c:pt idx="332">
                  <c:v>12.433942338625153</c:v>
                </c:pt>
                <c:pt idx="333">
                  <c:v>12.078369585440166</c:v>
                </c:pt>
                <c:pt idx="334">
                  <c:v>11.743049521352455</c:v>
                </c:pt>
                <c:pt idx="335">
                  <c:v>11.426301802617306</c:v>
                </c:pt>
                <c:pt idx="336">
                  <c:v>11.126626625304581</c:v>
                </c:pt>
                <c:pt idx="337">
                  <c:v>10.842681156454908</c:v>
                </c:pt>
                <c:pt idx="338">
                  <c:v>10.573259557034163</c:v>
                </c:pt>
                <c:pt idx="339">
                  <c:v>10.317275974980316</c:v>
                </c:pt>
                <c:pt idx="340">
                  <c:v>10.073750006450075</c:v>
                </c:pt>
                <c:pt idx="341">
                  <c:v>9.8417942178645426</c:v>
                </c:pt>
                <c:pt idx="342">
                  <c:v>9.6206033963203286</c:v>
                </c:pt>
                <c:pt idx="343">
                  <c:v>9.4094452557524519</c:v>
                </c:pt>
                <c:pt idx="344">
                  <c:v>9.2076523742282106</c:v>
                </c:pt>
                <c:pt idx="345">
                  <c:v>9.0146151764561218</c:v>
                </c:pt>
                <c:pt idx="346">
                  <c:v>8.8297758069632692</c:v>
                </c:pt>
                <c:pt idx="347">
                  <c:v>8.652622764940185</c:v>
                </c:pt>
                <c:pt idx="348">
                  <c:v>8.4826861926475789</c:v>
                </c:pt>
                <c:pt idx="349">
                  <c:v>8.3195337264487712</c:v>
                </c:pt>
                <c:pt idx="350">
                  <c:v>8.1627668336943557</c:v>
                </c:pt>
                <c:pt idx="351">
                  <c:v>8.0120175704183048</c:v>
                </c:pt>
                <c:pt idx="352">
                  <c:v>7.8669457045587778</c:v>
                </c:pt>
                <c:pt idx="353">
                  <c:v>7.7272361575581163</c:v>
                </c:pt>
                <c:pt idx="354">
                  <c:v>7.5925967240139496</c:v>
                </c:pt>
                <c:pt idx="355">
                  <c:v>7.4627560347826796</c:v>
                </c:pt>
                <c:pt idx="356">
                  <c:v>7.3374617337668848</c:v>
                </c:pt>
                <c:pt idx="357">
                  <c:v>7.2164788427034567</c:v>
                </c:pt>
                <c:pt idx="358">
                  <c:v>7.0995882917350581</c:v>
                </c:pt>
                <c:pt idx="359">
                  <c:v>6.9865855964958987</c:v>
                </c:pt>
                <c:pt idx="360">
                  <c:v>6.8772796649590564</c:v>
                </c:pt>
                <c:pt idx="361">
                  <c:v>6.7714917194449917</c:v>
                </c:pt>
                <c:pt idx="362">
                  <c:v>6.6690543210372679</c:v>
                </c:pt>
                <c:pt idx="363">
                  <c:v>6.5698104852398673</c:v>
                </c:pt>
                <c:pt idx="364">
                  <c:v>6.4736128790793206</c:v>
                </c:pt>
                <c:pt idx="365">
                  <c:v>6.3803230910383775</c:v>
                </c:pt>
                <c:pt idx="366">
                  <c:v>6.2898109662327499</c:v>
                </c:pt>
                <c:pt idx="367">
                  <c:v>6.2019540001322699</c:v>
                </c:pt>
                <c:pt idx="368">
                  <c:v>6.1166367849022354</c:v>
                </c:pt>
                <c:pt idx="369">
                  <c:v>6.0337505031154199</c:v>
                </c:pt>
                <c:pt idx="370">
                  <c:v>5.9531924641752214</c:v>
                </c:pt>
                <c:pt idx="371">
                  <c:v>5.8748656793067111</c:v>
                </c:pt>
                <c:pt idx="372">
                  <c:v>5.7986784714250241</c:v>
                </c:pt>
                <c:pt idx="373">
                  <c:v>5.7245441165886346</c:v>
                </c:pt>
                <c:pt idx="374">
                  <c:v>5.6523805140953014</c:v>
                </c:pt>
                <c:pt idx="375">
                  <c:v>5.5821098825875364</c:v>
                </c:pt>
                <c:pt idx="376">
                  <c:v>5.5136584798072548</c:v>
                </c:pt>
                <c:pt idx="377">
                  <c:v>5.4469563438809248</c:v>
                </c:pt>
                <c:pt idx="378">
                  <c:v>5.3819370542306144</c:v>
                </c:pt>
                <c:pt idx="379">
                  <c:v>5.3185375103963564</c:v>
                </c:pt>
                <c:pt idx="380">
                  <c:v>5.2566977272243403</c:v>
                </c:pt>
                <c:pt idx="381">
                  <c:v>5.1963606450258233</c:v>
                </c:pt>
                <c:pt idx="382">
                  <c:v>5.1374719534460107</c:v>
                </c:pt>
                <c:pt idx="383">
                  <c:v>5.0799799279018831</c:v>
                </c:pt>
                <c:pt idx="384">
                  <c:v>5.0238352775552535</c:v>
                </c:pt>
                <c:pt idx="385">
                  <c:v>4.9689910038832856</c:v>
                </c:pt>
                <c:pt idx="386">
                  <c:v>4.9154022689948444</c:v>
                </c:pt>
                <c:pt idx="387">
                  <c:v>4.8630262729183036</c:v>
                </c:pt>
                <c:pt idx="388">
                  <c:v>4.8118221391559697</c:v>
                </c:pt>
                <c:pt idx="389">
                  <c:v>4.7617508078628488</c:v>
                </c:pt>
                <c:pt idx="390">
                  <c:v>4.7127749360638669</c:v>
                </c:pt>
                <c:pt idx="391">
                  <c:v>4.664858804374493</c:v>
                </c:pt>
                <c:pt idx="392">
                  <c:v>4.6179682297357854</c:v>
                </c:pt>
                <c:pt idx="393">
                  <c:v>4.5720704837162955</c:v>
                </c:pt>
                <c:pt idx="394">
                  <c:v>4.5271342159710866</c:v>
                </c:pt>
                <c:pt idx="395">
                  <c:v>4.4831293824820158</c:v>
                </c:pt>
                <c:pt idx="396">
                  <c:v>4.4400271782346659</c:v>
                </c:pt>
                <c:pt idx="397">
                  <c:v>4.3977999740151112</c:v>
                </c:pt>
                <c:pt idx="398">
                  <c:v>4.3564212570355387</c:v>
                </c:pt>
                <c:pt idx="399">
                  <c:v>4.3158655751208315</c:v>
                </c:pt>
                <c:pt idx="400">
                  <c:v>4.2761084842095078</c:v>
                </c:pt>
                <c:pt idx="401">
                  <c:v>4.2371264989416888</c:v>
                </c:pt>
                <c:pt idx="402">
                  <c:v>4.1988970461244399</c:v>
                </c:pt>
                <c:pt idx="403">
                  <c:v>4.1613984208809214</c:v>
                </c:pt>
                <c:pt idx="404">
                  <c:v>4.1246097453045225</c:v>
                </c:pt>
                <c:pt idx="405">
                  <c:v>4.0885109294526538</c:v>
                </c:pt>
                <c:pt idx="406">
                  <c:v>4.0530826345272359</c:v>
                </c:pt>
                <c:pt idx="407">
                  <c:v>4.0183062381001555</c:v>
                </c:pt>
                <c:pt idx="408">
                  <c:v>3.9841638012525076</c:v>
                </c:pt>
                <c:pt idx="409">
                  <c:v>3.9506380375058345</c:v>
                </c:pt>
                <c:pt idx="410">
                  <c:v>3.9177122834324205</c:v>
                </c:pt>
                <c:pt idx="411">
                  <c:v>3.8853704708397387</c:v>
                </c:pt>
                <c:pt idx="412">
                  <c:v>3.8535971004315828</c:v>
                </c:pt>
                <c:pt idx="413">
                  <c:v>3.8223772168552346</c:v>
                </c:pt>
                <c:pt idx="414">
                  <c:v>3.79169638505034</c:v>
                </c:pt>
                <c:pt idx="415">
                  <c:v>3.7615406678209395</c:v>
                </c:pt>
                <c:pt idx="416">
                  <c:v>3.7318966045575626</c:v>
                </c:pt>
                <c:pt idx="417">
                  <c:v>3.7027511910410782</c:v>
                </c:pt>
                <c:pt idx="418">
                  <c:v>3.6740918602648005</c:v>
                </c:pt>
                <c:pt idx="419">
                  <c:v>3.6459064642153756</c:v>
                </c:pt>
                <c:pt idx="420">
                  <c:v>3.6181832565570629</c:v>
                </c:pt>
                <c:pt idx="421">
                  <c:v>3.5909108761675546</c:v>
                </c:pt>
                <c:pt idx="422">
                  <c:v>3.5640783314768636</c:v>
                </c:pt>
                <c:pt idx="423">
                  <c:v>3.5376749855640162</c:v>
                </c:pt>
                <c:pt idx="424">
                  <c:v>3.5116905419690698</c:v>
                </c:pt>
                <c:pt idx="425">
                  <c:v>3.4861150311807485</c:v>
                </c:pt>
                <c:pt idx="426">
                  <c:v>3.4609387977624291</c:v>
                </c:pt>
                <c:pt idx="427">
                  <c:v>3.4361524880816341</c:v>
                </c:pt>
                <c:pt idx="428">
                  <c:v>3.4117470386102271</c:v>
                </c:pt>
                <c:pt idx="429">
                  <c:v>3.3877136647646289</c:v>
                </c:pt>
                <c:pt idx="430">
                  <c:v>3.3640438502571599</c:v>
                </c:pt>
                <c:pt idx="431">
                  <c:v>3.3407293369314615</c:v>
                </c:pt>
                <c:pt idx="432">
                  <c:v>3.3177621150564751</c:v>
                </c:pt>
                <c:pt idx="433">
                  <c:v>3.2951344140550227</c:v>
                </c:pt>
                <c:pt idx="434">
                  <c:v>3.272838693644522</c:v>
                </c:pt>
                <c:pt idx="435">
                  <c:v>3.2508676353685382</c:v>
                </c:pt>
                <c:pt idx="436">
                  <c:v>3.2292141344992595</c:v>
                </c:pt>
                <c:pt idx="437">
                  <c:v>3.2078712922920651</c:v>
                </c:pt>
                <c:pt idx="438">
                  <c:v>3.1868324085744688</c:v>
                </c:pt>
                <c:pt idx="439">
                  <c:v>3.1660909746526973</c:v>
                </c:pt>
                <c:pt idx="440">
                  <c:v>3.1456406665201291</c:v>
                </c:pt>
                <c:pt idx="441">
                  <c:v>3.1254753383527825</c:v>
                </c:pt>
                <c:pt idx="442">
                  <c:v>3.1055890162777033</c:v>
                </c:pt>
                <c:pt idx="443">
                  <c:v>3.085975892401045</c:v>
                </c:pt>
                <c:pt idx="444">
                  <c:v>3.0666303190833086</c:v>
                </c:pt>
                <c:pt idx="445">
                  <c:v>3.0475468034498605</c:v>
                </c:pt>
                <c:pt idx="446">
                  <c:v>3.0287200021255529</c:v>
                </c:pt>
                <c:pt idx="447">
                  <c:v>3.0101447161828143</c:v>
                </c:pt>
                <c:pt idx="448">
                  <c:v>2.9918158862932311</c:v>
                </c:pt>
                <c:pt idx="449">
                  <c:v>2.9737285880730742</c:v>
                </c:pt>
                <c:pt idx="450">
                  <c:v>2.9558780276137986</c:v>
                </c:pt>
                <c:pt idx="451">
                  <c:v>2.9382595371890092</c:v>
                </c:pt>
                <c:pt idx="452">
                  <c:v>2.9208685711298079</c:v>
                </c:pt>
                <c:pt idx="453">
                  <c:v>2.9037007018608594</c:v>
                </c:pt>
                <c:pt idx="454">
                  <c:v>2.8867516160899194</c:v>
                </c:pt>
                <c:pt idx="455">
                  <c:v>2.8700171111439703</c:v>
                </c:pt>
                <c:pt idx="456">
                  <c:v>2.8534930914453769</c:v>
                </c:pt>
                <c:pt idx="457">
                  <c:v>2.8371755651218926</c:v>
                </c:pt>
                <c:pt idx="458">
                  <c:v>2.8210606407446157</c:v>
                </c:pt>
                <c:pt idx="459">
                  <c:v>2.8051445241882869</c:v>
                </c:pt>
                <c:pt idx="460">
                  <c:v>2.7894235156086298</c:v>
                </c:pt>
                <c:pt idx="461">
                  <c:v>2.7738940065316471</c:v>
                </c:pt>
                <c:pt idx="462">
                  <c:v>2.7585524770500913</c:v>
                </c:pt>
                <c:pt idx="463">
                  <c:v>2.7433954931225286</c:v>
                </c:pt>
                <c:pt idx="464">
                  <c:v>2.7284197039706184</c:v>
                </c:pt>
                <c:pt idx="465">
                  <c:v>2.7136218395705041</c:v>
                </c:pt>
                <c:pt idx="466">
                  <c:v>2.6989987082343534</c:v>
                </c:pt>
                <c:pt idx="467">
                  <c:v>2.684547194278275</c:v>
                </c:pt>
                <c:pt idx="468">
                  <c:v>2.670264255773064</c:v>
                </c:pt>
                <c:pt idx="469">
                  <c:v>2.6561469223743384</c:v>
                </c:pt>
                <c:pt idx="470">
                  <c:v>2.6421922932288386</c:v>
                </c:pt>
                <c:pt idx="471">
                  <c:v>2.6283975349537654</c:v>
                </c:pt>
                <c:pt idx="472">
                  <c:v>2.6147598796862312</c:v>
                </c:pt>
                <c:pt idx="473">
                  <c:v>2.6012766231999693</c:v>
                </c:pt>
                <c:pt idx="474">
                  <c:v>2.5879451230866475</c:v>
                </c:pt>
                <c:pt idx="475">
                  <c:v>2.5747627969991678</c:v>
                </c:pt>
                <c:pt idx="476">
                  <c:v>2.5617271209545609</c:v>
                </c:pt>
                <c:pt idx="477">
                  <c:v>2.5488356276940825</c:v>
                </c:pt>
                <c:pt idx="478">
                  <c:v>2.5360859050982825</c:v>
                </c:pt>
                <c:pt idx="479">
                  <c:v>2.5234755946549474</c:v>
                </c:pt>
                <c:pt idx="480">
                  <c:v>2.51100238997781</c:v>
                </c:pt>
                <c:pt idx="481">
                  <c:v>2.4986640353741181</c:v>
                </c:pt>
                <c:pt idx="482">
                  <c:v>2.4864583244591802</c:v>
                </c:pt>
                <c:pt idx="483">
                  <c:v>2.4743830988161033</c:v>
                </c:pt>
                <c:pt idx="484">
                  <c:v>2.4624362466989962</c:v>
                </c:pt>
                <c:pt idx="485">
                  <c:v>2.4506157017780299</c:v>
                </c:pt>
                <c:pt idx="486">
                  <c:v>2.4389194419247615</c:v>
                </c:pt>
                <c:pt idx="487">
                  <c:v>2.4273454880362433</c:v>
                </c:pt>
                <c:pt idx="488">
                  <c:v>2.4158919028964649</c:v>
                </c:pt>
                <c:pt idx="489">
                  <c:v>2.4045567900737606</c:v>
                </c:pt>
                <c:pt idx="490">
                  <c:v>2.3933382928528633</c:v>
                </c:pt>
                <c:pt idx="491">
                  <c:v>2.3822345932003377</c:v>
                </c:pt>
                <c:pt idx="492">
                  <c:v>2.3712439107621854</c:v>
                </c:pt>
                <c:pt idx="493">
                  <c:v>2.3603645018924611</c:v>
                </c:pt>
                <c:pt idx="494">
                  <c:v>2.3495946587117835</c:v>
                </c:pt>
                <c:pt idx="495">
                  <c:v>2.3389327081946765</c:v>
                </c:pt>
                <c:pt idx="496">
                  <c:v>2.3283770112847062</c:v>
                </c:pt>
                <c:pt idx="497">
                  <c:v>2.3179259620364552</c:v>
                </c:pt>
                <c:pt idx="498">
                  <c:v>2.3075779867833606</c:v>
                </c:pt>
                <c:pt idx="499">
                  <c:v>2.2973315433305181</c:v>
                </c:pt>
                <c:pt idx="500">
                  <c:v>2.287185120171614</c:v>
                </c:pt>
                <c:pt idx="501">
                  <c:v>2.2771372357290875</c:v>
                </c:pt>
                <c:pt idx="502">
                  <c:v>2.267186437616783</c:v>
                </c:pt>
                <c:pt idx="503">
                  <c:v>2.2573313019242889</c:v>
                </c:pt>
                <c:pt idx="504">
                  <c:v>2.2475704325222199</c:v>
                </c:pt>
                <c:pt idx="505">
                  <c:v>2.2379024603877498</c:v>
                </c:pt>
                <c:pt idx="506">
                  <c:v>2.2283260429496861</c:v>
                </c:pt>
                <c:pt idx="507">
                  <c:v>2.2188398634524638</c:v>
                </c:pt>
                <c:pt idx="508">
                  <c:v>2.2094426303383754</c:v>
                </c:pt>
                <c:pt idx="509">
                  <c:v>2.2001330766474734</c:v>
                </c:pt>
                <c:pt idx="510">
                  <c:v>2.1909099594345443</c:v>
                </c:pt>
                <c:pt idx="511">
                  <c:v>2.1817720592025691</c:v>
                </c:pt>
                <c:pt idx="512">
                  <c:v>2.1727181793521706</c:v>
                </c:pt>
                <c:pt idx="513">
                  <c:v>2.1637471456464823</c:v>
                </c:pt>
                <c:pt idx="514">
                  <c:v>2.1548578056909613</c:v>
                </c:pt>
                <c:pt idx="515">
                  <c:v>2.1460490284276612</c:v>
                </c:pt>
                <c:pt idx="516">
                  <c:v>2.1373197036434801</c:v>
                </c:pt>
                <c:pt idx="517">
                  <c:v>2.1286687414919583</c:v>
                </c:pt>
                <c:pt idx="518">
                  <c:v>2.1200950720281697</c:v>
                </c:pt>
                <c:pt idx="519">
                  <c:v>2.111597644756313</c:v>
                </c:pt>
                <c:pt idx="520">
                  <c:v>2.1031754281895756</c:v>
                </c:pt>
                <c:pt idx="521">
                  <c:v>2.0948274094219124</c:v>
                </c:pt>
                <c:pt idx="522">
                  <c:v>2.0865525937113323</c:v>
                </c:pt>
                <c:pt idx="523">
                  <c:v>2.0783500040743612</c:v>
                </c:pt>
                <c:pt idx="524">
                  <c:v>2.0702186808913186</c:v>
                </c:pt>
                <c:pt idx="525">
                  <c:v>2.0621576815220783</c:v>
                </c:pt>
                <c:pt idx="526">
                  <c:v>2.0541660799319827</c:v>
                </c:pt>
                <c:pt idx="527">
                  <c:v>2.0462429663276112</c:v>
                </c:pt>
                <c:pt idx="528">
                  <c:v>2.0383874468020853</c:v>
                </c:pt>
                <c:pt idx="529">
                  <c:v>2.0305986429896405</c:v>
                </c:pt>
                <c:pt idx="530">
                  <c:v>2.0228756917291637</c:v>
                </c:pt>
                <c:pt idx="531">
                  <c:v>2.0152177447364372</c:v>
                </c:pt>
                <c:pt idx="532">
                  <c:v>2.0076239682848254</c:v>
                </c:pt>
                <c:pt idx="533">
                  <c:v>2.0000935428941542</c:v>
                </c:pt>
                <c:pt idx="534">
                  <c:v>1.9926256630275285</c:v>
                </c:pt>
                <c:pt idx="535">
                  <c:v>1.9852195367958656</c:v>
                </c:pt>
                <c:pt idx="536">
                  <c:v>1.9778743856699137</c:v>
                </c:pt>
                <c:pt idx="537">
                  <c:v>1.9705894441995182</c:v>
                </c:pt>
                <c:pt idx="538">
                  <c:v>1.9633639597399613</c:v>
                </c:pt>
                <c:pt idx="539">
                  <c:v>1.9561971921851169</c:v>
                </c:pt>
                <c:pt idx="540">
                  <c:v>1.949088413707273</c:v>
                </c:pt>
                <c:pt idx="541">
                  <c:v>1.9420369085033995</c:v>
                </c:pt>
                <c:pt idx="542">
                  <c:v>1.9350419725476753</c:v>
                </c:pt>
                <c:pt idx="543">
                  <c:v>1.9281029133501113</c:v>
                </c:pt>
                <c:pt idx="544">
                  <c:v>1.921219049721087</c:v>
                </c:pt>
                <c:pt idx="545">
                  <c:v>1.914389711541624</c:v>
                </c:pt>
                <c:pt idx="546">
                  <c:v>1.9076142395392444</c:v>
                </c:pt>
                <c:pt idx="547">
                  <c:v>1.900891985069258</c:v>
                </c:pt>
                <c:pt idx="548">
                  <c:v>1.8942223099013162</c:v>
                </c:pt>
                <c:pt idx="549">
                  <c:v>1.8876045860110908</c:v>
                </c:pt>
                <c:pt idx="550">
                  <c:v>1.8810381953769337</c:v>
                </c:pt>
                <c:pt idx="551">
                  <c:v>1.8745225297813841</c:v>
                </c:pt>
                <c:pt idx="552">
                  <c:v>1.8680569906173699</c:v>
                </c:pt>
                <c:pt idx="553">
                  <c:v>1.8616409886990108</c:v>
                </c:pt>
                <c:pt idx="554">
                  <c:v>1.855273944076854</c:v>
                </c:pt>
                <c:pt idx="555">
                  <c:v>1.8489552858574525</c:v>
                </c:pt>
                <c:pt idx="556">
                  <c:v>1.8426844520271495</c:v>
                </c:pt>
                <c:pt idx="557">
                  <c:v>1.8364608892799692</c:v>
                </c:pt>
                <c:pt idx="558">
                  <c:v>1.8302840528494921</c:v>
                </c:pt>
                <c:pt idx="559">
                  <c:v>1.8241534063446119</c:v>
                </c:pt>
                <c:pt idx="560">
                  <c:v>1.8180684215890626</c:v>
                </c:pt>
                <c:pt idx="561">
                  <c:v>1.8120285784646337</c:v>
                </c:pt>
                <c:pt idx="562">
                  <c:v>1.8060333647579547</c:v>
                </c:pt>
                <c:pt idx="563">
                  <c:v>1.8000822760107651</c:v>
                </c:pt>
                <c:pt idx="564">
                  <c:v>1.794174815373571</c:v>
                </c:pt>
                <c:pt idx="565">
                  <c:v>1.7883104934626144</c:v>
                </c:pt>
                <c:pt idx="566">
                  <c:v>1.7824888282200442</c:v>
                </c:pt>
                <c:pt idx="567">
                  <c:v>1.7767093447772244</c:v>
                </c:pt>
                <c:pt idx="568">
                  <c:v>1.7709715753211006</c:v>
                </c:pt>
                <c:pt idx="569">
                  <c:v>1.7652750589635171</c:v>
                </c:pt>
                <c:pt idx="570">
                  <c:v>1.7596193416134502</c:v>
                </c:pt>
                <c:pt idx="571">
                  <c:v>1.7540039758520394</c:v>
                </c:pt>
                <c:pt idx="572">
                  <c:v>1.7484285208103847</c:v>
                </c:pt>
                <c:pt idx="573">
                  <c:v>1.7428925420500105</c:v>
                </c:pt>
                <c:pt idx="574">
                  <c:v>1.7373956114459312</c:v>
                </c:pt>
                <c:pt idx="575">
                  <c:v>1.7319373070722832</c:v>
                </c:pt>
                <c:pt idx="576">
                  <c:v>1.7265172130904052</c:v>
                </c:pt>
                <c:pt idx="577">
                  <c:v>1.7211349196393579</c:v>
                </c:pt>
                <c:pt idx="578">
                  <c:v>1.715790022728787</c:v>
                </c:pt>
                <c:pt idx="579">
                  <c:v>1.710482124134084</c:v>
                </c:pt>
                <c:pt idx="580">
                  <c:v>1.7052108312937895</c:v>
                </c:pt>
                <c:pt idx="581">
                  <c:v>1.6999757572091763</c:v>
                </c:pt>
                <c:pt idx="582">
                  <c:v>1.6947765203459628</c:v>
                </c:pt>
                <c:pt idx="583">
                  <c:v>1.6896127445381084</c:v>
                </c:pt>
                <c:pt idx="584">
                  <c:v>1.684484058893625</c:v>
                </c:pt>
                <c:pt idx="585">
                  <c:v>1.6793900977023721</c:v>
                </c:pt>
                <c:pt idx="586">
                  <c:v>1.6743305003457805</c:v>
                </c:pt>
                <c:pt idx="587">
                  <c:v>1.6693049112084513</c:v>
                </c:pt>
                <c:pt idx="588">
                  <c:v>1.6643129795915952</c:v>
                </c:pt>
                <c:pt idx="589">
                  <c:v>1.6593543596282645</c:v>
                </c:pt>
                <c:pt idx="590">
                  <c:v>1.6544287102003268</c:v>
                </c:pt>
                <c:pt idx="591">
                  <c:v>1.6495356948571527</c:v>
                </c:pt>
                <c:pt idx="592">
                  <c:v>1.6446749817359632</c:v>
                </c:pt>
                <c:pt idx="593">
                  <c:v>1.639846243483807</c:v>
                </c:pt>
                <c:pt idx="594">
                  <c:v>1.635049157181121</c:v>
                </c:pt>
                <c:pt idx="595">
                  <c:v>1.6302834042668435</c:v>
                </c:pt>
                <c:pt idx="596">
                  <c:v>1.6255486704650417</c:v>
                </c:pt>
                <c:pt idx="597">
                  <c:v>1.6208446457130163</c:v>
                </c:pt>
                <c:pt idx="598">
                  <c:v>1.6161710240908396</c:v>
                </c:pt>
                <c:pt idx="599">
                  <c:v>1.6115275037523227</c:v>
                </c:pt>
                <c:pt idx="600">
                  <c:v>1.6069137868573393</c:v>
                </c:pt>
                <c:pt idx="601">
                  <c:v>1.602329579505507</c:v>
                </c:pt>
                <c:pt idx="602">
                  <c:v>1.5977745916711772</c:v>
                </c:pt>
                <c:pt idx="603">
                  <c:v>1.593248537139708</c:v>
                </c:pt>
                <c:pt idx="604">
                  <c:v>1.5887511334449931</c:v>
                </c:pt>
                <c:pt idx="605">
                  <c:v>1.5842821018082132</c:v>
                </c:pt>
                <c:pt idx="606">
                  <c:v>1.5798411670777892</c:v>
                </c:pt>
                <c:pt idx="607">
                  <c:v>1.5754280576705026</c:v>
                </c:pt>
                <c:pt idx="608">
                  <c:v>1.5710425055137534</c:v>
                </c:pt>
                <c:pt idx="609">
                  <c:v>1.5666842459889498</c:v>
                </c:pt>
                <c:pt idx="610">
                  <c:v>1.5623530178759766</c:v>
                </c:pt>
                <c:pt idx="611">
                  <c:v>1.5580485632987398</c:v>
                </c:pt>
                <c:pt idx="612">
                  <c:v>1.5537706276717513</c:v>
                </c:pt>
                <c:pt idx="613">
                  <c:v>1.5495189596477399</c:v>
                </c:pt>
                <c:pt idx="614">
                  <c:v>1.5452933110662497</c:v>
                </c:pt>
                <c:pt idx="615">
                  <c:v>1.5410934369032272</c:v>
                </c:pt>
                <c:pt idx="616">
                  <c:v>1.5369190952215548</c:v>
                </c:pt>
                <c:pt idx="617">
                  <c:v>1.5327700471225199</c:v>
                </c:pt>
                <c:pt idx="618">
                  <c:v>1.528646056698197</c:v>
                </c:pt>
                <c:pt idx="619">
                  <c:v>1.5245468909847231</c:v>
                </c:pt>
                <c:pt idx="620">
                  <c:v>1.5204723199164489</c:v>
                </c:pt>
                <c:pt idx="621">
                  <c:v>1.5164221162809361</c:v>
                </c:pt>
                <c:pt idx="622">
                  <c:v>1.5123960556748002</c:v>
                </c:pt>
                <c:pt idx="623">
                  <c:v>1.5083939164603699</c:v>
                </c:pt>
                <c:pt idx="624">
                  <c:v>1.5044154797231402</c:v>
                </c:pt>
                <c:pt idx="625">
                  <c:v>1.5004605292300153</c:v>
                </c:pt>
                <c:pt idx="626">
                  <c:v>1.496528851388315</c:v>
                </c:pt>
                <c:pt idx="627">
                  <c:v>1.4926202352055318</c:v>
                </c:pt>
                <c:pt idx="628">
                  <c:v>1.4887344722498221</c:v>
                </c:pt>
                <c:pt idx="629">
                  <c:v>1.4848713566112137</c:v>
                </c:pt>
                <c:pt idx="630">
                  <c:v>1.4810306848635213</c:v>
                </c:pt>
                <c:pt idx="631">
                  <c:v>1.4772122560269465</c:v>
                </c:pt>
                <c:pt idx="632">
                  <c:v>1.4734158715313519</c:v>
                </c:pt>
                <c:pt idx="633">
                  <c:v>1.4696413351801965</c:v>
                </c:pt>
                <c:pt idx="634">
                  <c:v>1.4658884531151193</c:v>
                </c:pt>
                <c:pt idx="635">
                  <c:v>1.4621570337811476</c:v>
                </c:pt>
                <c:pt idx="636">
                  <c:v>1.4584468878925347</c:v>
                </c:pt>
                <c:pt idx="637">
                  <c:v>1.4547578283991967</c:v>
                </c:pt>
                <c:pt idx="638">
                  <c:v>1.4510896704537477</c:v>
                </c:pt>
                <c:pt idx="639">
                  <c:v>1.4474422313791142</c:v>
                </c:pt>
                <c:pt idx="640">
                  <c:v>1.4438153306367225</c:v>
                </c:pt>
                <c:pt idx="641">
                  <c:v>1.4402087897952376</c:v>
                </c:pt>
                <c:pt idx="642">
                  <c:v>1.43662243249986</c:v>
                </c:pt>
                <c:pt idx="643">
                  <c:v>1.4330560844421478</c:v>
                </c:pt>
                <c:pt idx="644">
                  <c:v>1.4295095733303678</c:v>
                </c:pt>
                <c:pt idx="645">
                  <c:v>1.4259827288603624</c:v>
                </c:pt>
                <c:pt idx="646">
                  <c:v>1.422475382686917</c:v>
                </c:pt>
                <c:pt idx="647">
                  <c:v>1.4189873683956238</c:v>
                </c:pt>
                <c:pt idx="648">
                  <c:v>1.4155185214752288</c:v>
                </c:pt>
                <c:pt idx="649">
                  <c:v>1.4120686792904513</c:v>
                </c:pt>
                <c:pt idx="650">
                  <c:v>1.4086376810552677</c:v>
                </c:pt>
                <c:pt idx="651">
                  <c:v>1.4052253678066569</c:v>
                </c:pt>
                <c:pt idx="652">
                  <c:v>1.4018315823787828</c:v>
                </c:pt>
                <c:pt idx="653">
                  <c:v>1.3984561693776227</c:v>
                </c:pt>
                <c:pt idx="654">
                  <c:v>1.395098975156017</c:v>
                </c:pt>
                <c:pt idx="655">
                  <c:v>1.3917598477891457</c:v>
                </c:pt>
                <c:pt idx="656">
                  <c:v>1.3884386370504165</c:v>
                </c:pt>
                <c:pt idx="657">
                  <c:v>1.3851351943877497</c:v>
                </c:pt>
                <c:pt idx="658">
                  <c:v>1.3818493729002705</c:v>
                </c:pt>
                <c:pt idx="659">
                  <c:v>1.3785810273153831</c:v>
                </c:pt>
                <c:pt idx="660">
                  <c:v>1.375330013966225</c:v>
                </c:pt>
                <c:pt idx="661">
                  <c:v>1.3720961907695</c:v>
                </c:pt>
                <c:pt idx="662">
                  <c:v>1.3688794172036713</c:v>
                </c:pt>
                <c:pt idx="663">
                  <c:v>1.3656795542875231</c:v>
                </c:pt>
                <c:pt idx="664">
                  <c:v>1.3624964645590614</c:v>
                </c:pt>
                <c:pt idx="665">
                  <c:v>1.3593300120547773</c:v>
                </c:pt>
                <c:pt idx="666">
                  <c:v>1.3561800622892339</c:v>
                </c:pt>
                <c:pt idx="667">
                  <c:v>1.3530464822349944</c:v>
                </c:pt>
                <c:pt idx="668">
                  <c:v>1.3499291403028759</c:v>
                </c:pt>
                <c:pt idx="669">
                  <c:v>1.3468279063225224</c:v>
                </c:pt>
                <c:pt idx="670">
                  <c:v>1.3437426515232911</c:v>
                </c:pt>
                <c:pt idx="671">
                  <c:v>1.3406732485154469</c:v>
                </c:pt>
                <c:pt idx="672">
                  <c:v>1.3376195712716632</c:v>
                </c:pt>
                <c:pt idx="673">
                  <c:v>1.3345814951088146</c:v>
                </c:pt>
                <c:pt idx="674">
                  <c:v>1.3315588966700642</c:v>
                </c:pt>
                <c:pt idx="675">
                  <c:v>1.3285516539072348</c:v>
                </c:pt>
                <c:pt idx="676">
                  <c:v>1.3255596460634615</c:v>
                </c:pt>
                <c:pt idx="677">
                  <c:v>1.322582753656121</c:v>
                </c:pt>
                <c:pt idx="678">
                  <c:v>1.3196208584600277</c:v>
                </c:pt>
                <c:pt idx="679">
                  <c:v>1.3166738434908987</c:v>
                </c:pt>
                <c:pt idx="680">
                  <c:v>1.3137415929890781</c:v>
                </c:pt>
                <c:pt idx="681">
                  <c:v>1.3108239924035154</c:v>
                </c:pt>
                <c:pt idx="682">
                  <c:v>1.3079209283759974</c:v>
                </c:pt>
                <c:pt idx="683">
                  <c:v>1.3050322887256245</c:v>
                </c:pt>
                <c:pt idx="684">
                  <c:v>1.3021579624335291</c:v>
                </c:pt>
                <c:pt idx="685">
                  <c:v>1.2992978396278332</c:v>
                </c:pt>
                <c:pt idx="686">
                  <c:v>1.2964518115688382</c:v>
                </c:pt>
                <c:pt idx="687">
                  <c:v>1.2936197706344417</c:v>
                </c:pt>
                <c:pt idx="688">
                  <c:v>1.2908016103057842</c:v>
                </c:pt>
                <c:pt idx="689">
                  <c:v>1.2879972251531113</c:v>
                </c:pt>
                <c:pt idx="690">
                  <c:v>1.2852065108218571</c:v>
                </c:pt>
                <c:pt idx="691">
                  <c:v>1.2824293640189357</c:v>
                </c:pt>
                <c:pt idx="692">
                  <c:v>1.2796656824992476</c:v>
                </c:pt>
                <c:pt idx="693">
                  <c:v>1.2769153650523892</c:v>
                </c:pt>
                <c:pt idx="694">
                  <c:v>1.2741783114895617</c:v>
                </c:pt>
              </c:numCache>
            </c:numRef>
          </c:yVal>
          <c:smooth val="1"/>
        </c:ser>
        <c:axId val="127755392"/>
        <c:axId val="127757696"/>
      </c:scatterChart>
      <c:scatterChart>
        <c:scatterStyle val="lineMarker"/>
        <c:ser>
          <c:idx val="1"/>
          <c:order val="1"/>
          <c:tx>
            <c:v>Phase vs f</c:v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Secondary.p!$H$6:$H$700</c:f>
              <c:numCache>
                <c:formatCode>0.0</c:formatCode>
                <c:ptCount val="695"/>
                <c:pt idx="0" formatCode="General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Secondary.p!$AL$6:$AL$700</c:f>
              <c:numCache>
                <c:formatCode>0.0</c:formatCode>
                <c:ptCount val="695"/>
                <c:pt idx="0">
                  <c:v>-89.840473767110154</c:v>
                </c:pt>
                <c:pt idx="1">
                  <c:v>-89.840410114267527</c:v>
                </c:pt>
                <c:pt idx="2">
                  <c:v>-89.840355782842934</c:v>
                </c:pt>
                <c:pt idx="3">
                  <c:v>-89.840310874307775</c:v>
                </c:pt>
                <c:pt idx="4">
                  <c:v>-89.840275491474287</c:v>
                </c:pt>
                <c:pt idx="5">
                  <c:v>-89.840249738513563</c:v>
                </c:pt>
                <c:pt idx="6">
                  <c:v>-89.840233720993808</c:v>
                </c:pt>
                <c:pt idx="7">
                  <c:v>-89.840227545879173</c:v>
                </c:pt>
                <c:pt idx="8">
                  <c:v>-89.840231321571878</c:v>
                </c:pt>
                <c:pt idx="9">
                  <c:v>-89.840245157942576</c:v>
                </c:pt>
                <c:pt idx="10">
                  <c:v>-89.840269166349117</c:v>
                </c:pt>
                <c:pt idx="11">
                  <c:v>-89.840303459634768</c:v>
                </c:pt>
                <c:pt idx="12">
                  <c:v>-89.840348152215256</c:v>
                </c:pt>
                <c:pt idx="13">
                  <c:v>-89.840403360040511</c:v>
                </c:pt>
                <c:pt idx="14">
                  <c:v>-89.840469200672729</c:v>
                </c:pt>
                <c:pt idx="15">
                  <c:v>-89.840545793284946</c:v>
                </c:pt>
                <c:pt idx="16">
                  <c:v>-89.840633258698475</c:v>
                </c:pt>
                <c:pt idx="17">
                  <c:v>-89.840731719427836</c:v>
                </c:pt>
                <c:pt idx="18">
                  <c:v>-89.840841299677848</c:v>
                </c:pt>
                <c:pt idx="19">
                  <c:v>-89.840962125403252</c:v>
                </c:pt>
                <c:pt idx="20">
                  <c:v>-89.84109432432075</c:v>
                </c:pt>
                <c:pt idx="21">
                  <c:v>-89.841238025965424</c:v>
                </c:pt>
                <c:pt idx="22">
                  <c:v>-89.841393361690578</c:v>
                </c:pt>
                <c:pt idx="23">
                  <c:v>-89.841560464730492</c:v>
                </c:pt>
                <c:pt idx="24">
                  <c:v>-89.841739470225363</c:v>
                </c:pt>
                <c:pt idx="25">
                  <c:v>-89.841930515230942</c:v>
                </c:pt>
                <c:pt idx="26">
                  <c:v>-89.842133738805757</c:v>
                </c:pt>
                <c:pt idx="27">
                  <c:v>-89.842349282000569</c:v>
                </c:pt>
                <c:pt idx="28">
                  <c:v>-89.8425772879162</c:v>
                </c:pt>
                <c:pt idx="29">
                  <c:v>-89.842817901746812</c:v>
                </c:pt>
                <c:pt idx="30">
                  <c:v>-89.84307127080443</c:v>
                </c:pt>
                <c:pt idx="31">
                  <c:v>-89.843337544565955</c:v>
                </c:pt>
                <c:pt idx="32">
                  <c:v>-89.843616874710818</c:v>
                </c:pt>
                <c:pt idx="33">
                  <c:v>-89.843909415172561</c:v>
                </c:pt>
                <c:pt idx="34">
                  <c:v>-89.844215322171749</c:v>
                </c:pt>
                <c:pt idx="35">
                  <c:v>-89.844534754249267</c:v>
                </c:pt>
                <c:pt idx="36">
                  <c:v>-89.844867872346626</c:v>
                </c:pt>
                <c:pt idx="37">
                  <c:v>-89.845214839802708</c:v>
                </c:pt>
                <c:pt idx="38">
                  <c:v>-89.845575822449774</c:v>
                </c:pt>
                <c:pt idx="39">
                  <c:v>-89.845950988625859</c:v>
                </c:pt>
                <c:pt idx="40">
                  <c:v>-89.846340509221179</c:v>
                </c:pt>
                <c:pt idx="41">
                  <c:v>-89.846744557763827</c:v>
                </c:pt>
                <c:pt idx="42">
                  <c:v>-89.847163310436102</c:v>
                </c:pt>
                <c:pt idx="43">
                  <c:v>-89.84759694615434</c:v>
                </c:pt>
                <c:pt idx="44">
                  <c:v>-89.848045646588901</c:v>
                </c:pt>
                <c:pt idx="45">
                  <c:v>-89.848509596229235</c:v>
                </c:pt>
                <c:pt idx="46">
                  <c:v>-89.848988982485395</c:v>
                </c:pt>
                <c:pt idx="47">
                  <c:v>-89.849483995662595</c:v>
                </c:pt>
                <c:pt idx="48">
                  <c:v>-89.849994829112262</c:v>
                </c:pt>
                <c:pt idx="49">
                  <c:v>-89.85052167920297</c:v>
                </c:pt>
                <c:pt idx="50">
                  <c:v>-89.851064745450017</c:v>
                </c:pt>
                <c:pt idx="51">
                  <c:v>-89.851624230537382</c:v>
                </c:pt>
                <c:pt idx="52">
                  <c:v>-89.852200340417355</c:v>
                </c:pt>
                <c:pt idx="53">
                  <c:v>-89.852793284331383</c:v>
                </c:pt>
                <c:pt idx="54">
                  <c:v>-89.853403274924617</c:v>
                </c:pt>
                <c:pt idx="55">
                  <c:v>-89.854030528282181</c:v>
                </c:pt>
                <c:pt idx="56">
                  <c:v>-89.854675264015697</c:v>
                </c:pt>
                <c:pt idx="57">
                  <c:v>-89.855337705331408</c:v>
                </c:pt>
                <c:pt idx="58">
                  <c:v>-89.856018079115159</c:v>
                </c:pt>
                <c:pt idx="59">
                  <c:v>-89.856716615984141</c:v>
                </c:pt>
                <c:pt idx="60">
                  <c:v>-89.857433550397019</c:v>
                </c:pt>
                <c:pt idx="61">
                  <c:v>-89.85816912071148</c:v>
                </c:pt>
                <c:pt idx="62">
                  <c:v>-89.858923569265514</c:v>
                </c:pt>
                <c:pt idx="63">
                  <c:v>-89.859697142488855</c:v>
                </c:pt>
                <c:pt idx="64">
                  <c:v>-89.860490090957484</c:v>
                </c:pt>
                <c:pt idx="65">
                  <c:v>-89.861302669504852</c:v>
                </c:pt>
                <c:pt idx="66">
                  <c:v>-89.862135137303071</c:v>
                </c:pt>
                <c:pt idx="67">
                  <c:v>-89.862987757950435</c:v>
                </c:pt>
                <c:pt idx="68">
                  <c:v>-89.863860799582071</c:v>
                </c:pt>
                <c:pt idx="69">
                  <c:v>-89.864754534973386</c:v>
                </c:pt>
                <c:pt idx="70">
                  <c:v>-89.865669241603555</c:v>
                </c:pt>
                <c:pt idx="71">
                  <c:v>-89.866605201809421</c:v>
                </c:pt>
                <c:pt idx="72">
                  <c:v>-89.867562702847437</c:v>
                </c:pt>
                <c:pt idx="73">
                  <c:v>-89.868542037059569</c:v>
                </c:pt>
                <c:pt idx="74">
                  <c:v>-89.869543501892281</c:v>
                </c:pt>
                <c:pt idx="75">
                  <c:v>-89.870567400132941</c:v>
                </c:pt>
                <c:pt idx="76">
                  <c:v>-89.871614039917091</c:v>
                </c:pt>
                <c:pt idx="77">
                  <c:v>-89.872683734917615</c:v>
                </c:pt>
                <c:pt idx="78">
                  <c:v>-89.8737768044505</c:v>
                </c:pt>
                <c:pt idx="79">
                  <c:v>-89.874893573597731</c:v>
                </c:pt>
                <c:pt idx="80">
                  <c:v>-89.876034373343984</c:v>
                </c:pt>
                <c:pt idx="81">
                  <c:v>-89.877199540710563</c:v>
                </c:pt>
                <c:pt idx="82">
                  <c:v>-89.87838941890621</c:v>
                </c:pt>
                <c:pt idx="83">
                  <c:v>-89.879604357442048</c:v>
                </c:pt>
                <c:pt idx="84">
                  <c:v>-89.880844712301638</c:v>
                </c:pt>
                <c:pt idx="85">
                  <c:v>-89.882110846102961</c:v>
                </c:pt>
                <c:pt idx="86">
                  <c:v>-89.883403128209693</c:v>
                </c:pt>
                <c:pt idx="87">
                  <c:v>-89.884721934947336</c:v>
                </c:pt>
                <c:pt idx="88">
                  <c:v>-89.886067649716423</c:v>
                </c:pt>
                <c:pt idx="89">
                  <c:v>-89.887440663190205</c:v>
                </c:pt>
                <c:pt idx="90">
                  <c:v>-89.888841373501108</c:v>
                </c:pt>
                <c:pt idx="91">
                  <c:v>-89.890270186363338</c:v>
                </c:pt>
                <c:pt idx="92">
                  <c:v>-89.891727515329677</c:v>
                </c:pt>
                <c:pt idx="93">
                  <c:v>-89.893213781938044</c:v>
                </c:pt>
                <c:pt idx="94">
                  <c:v>-89.894729415891277</c:v>
                </c:pt>
                <c:pt idx="95">
                  <c:v>-89.896274855296952</c:v>
                </c:pt>
                <c:pt idx="96">
                  <c:v>-89.897850546868725</c:v>
                </c:pt>
                <c:pt idx="97">
                  <c:v>-89.899456946109751</c:v>
                </c:pt>
                <c:pt idx="98">
                  <c:v>-89.901094517559443</c:v>
                </c:pt>
                <c:pt idx="99">
                  <c:v>-89.902763735001756</c:v>
                </c:pt>
                <c:pt idx="100">
                  <c:v>-89.904465081717078</c:v>
                </c:pt>
                <c:pt idx="101">
                  <c:v>-89.906199050701304</c:v>
                </c:pt>
                <c:pt idx="102">
                  <c:v>-89.907966144906368</c:v>
                </c:pt>
                <c:pt idx="103">
                  <c:v>-89.909766877541472</c:v>
                </c:pt>
                <c:pt idx="104">
                  <c:v>-89.911601772290638</c:v>
                </c:pt>
                <c:pt idx="105">
                  <c:v>-89.913471363573663</c:v>
                </c:pt>
                <c:pt idx="106">
                  <c:v>-89.915376196878469</c:v>
                </c:pt>
                <c:pt idx="107">
                  <c:v>-89.917316828996249</c:v>
                </c:pt>
                <c:pt idx="108">
                  <c:v>-89.919293828338027</c:v>
                </c:pt>
                <c:pt idx="109">
                  <c:v>-89.92130777524126</c:v>
                </c:pt>
                <c:pt idx="110">
                  <c:v>-89.923359262308679</c:v>
                </c:pt>
                <c:pt idx="111">
                  <c:v>-89.92544889465546</c:v>
                </c:pt>
                <c:pt idx="112">
                  <c:v>-89.927577290344672</c:v>
                </c:pt>
                <c:pt idx="113">
                  <c:v>-89.929745080664375</c:v>
                </c:pt>
                <c:pt idx="114">
                  <c:v>-89.931952910519499</c:v>
                </c:pt>
                <c:pt idx="115">
                  <c:v>-89.934201438807591</c:v>
                </c:pt>
                <c:pt idx="116">
                  <c:v>-89.936491338727393</c:v>
                </c:pt>
                <c:pt idx="117">
                  <c:v>-89.938823298274684</c:v>
                </c:pt>
                <c:pt idx="118">
                  <c:v>-89.94119802059214</c:v>
                </c:pt>
                <c:pt idx="119">
                  <c:v>-89.943616224414939</c:v>
                </c:pt>
                <c:pt idx="120">
                  <c:v>-89.946078644452683</c:v>
                </c:pt>
                <c:pt idx="121">
                  <c:v>-89.948586031914317</c:v>
                </c:pt>
                <c:pt idx="122">
                  <c:v>-89.951139154960387</c:v>
                </c:pt>
                <c:pt idx="123">
                  <c:v>-89.95373879905857</c:v>
                </c:pt>
                <c:pt idx="124">
                  <c:v>-89.95638576768981</c:v>
                </c:pt>
                <c:pt idx="125">
                  <c:v>-89.959080882696213</c:v>
                </c:pt>
                <c:pt idx="126">
                  <c:v>-89.961824984924149</c:v>
                </c:pt>
                <c:pt idx="127">
                  <c:v>-89.964618934629442</c:v>
                </c:pt>
                <c:pt idx="128">
                  <c:v>-89.967463612231526</c:v>
                </c:pt>
                <c:pt idx="129">
                  <c:v>-89.970359918754539</c:v>
                </c:pt>
                <c:pt idx="130">
                  <c:v>-89.973308776531653</c:v>
                </c:pt>
                <c:pt idx="131">
                  <c:v>-89.976311129807769</c:v>
                </c:pt>
                <c:pt idx="132">
                  <c:v>-89.979367945312234</c:v>
                </c:pt>
                <c:pt idx="133">
                  <c:v>-89.982480213052654</c:v>
                </c:pt>
                <c:pt idx="134">
                  <c:v>-89.985648947059573</c:v>
                </c:pt>
                <c:pt idx="135">
                  <c:v>-89.988875185941438</c:v>
                </c:pt>
                <c:pt idx="136">
                  <c:v>-89.992159993752679</c:v>
                </c:pt>
                <c:pt idx="137">
                  <c:v>-89.995504460559843</c:v>
                </c:pt>
                <c:pt idx="138">
                  <c:v>-89.998909704645229</c:v>
                </c:pt>
                <c:pt idx="139">
                  <c:v>-89.997623130969544</c:v>
                </c:pt>
                <c:pt idx="140">
                  <c:v>-89.994092870260985</c:v>
                </c:pt>
                <c:pt idx="141">
                  <c:v>-89.990498310617696</c:v>
                </c:pt>
                <c:pt idx="142">
                  <c:v>-89.986838217742317</c:v>
                </c:pt>
                <c:pt idx="143">
                  <c:v>-89.98311132581297</c:v>
                </c:pt>
                <c:pt idx="144">
                  <c:v>-89.979316336662862</c:v>
                </c:pt>
                <c:pt idx="145">
                  <c:v>-89.975451918305637</c:v>
                </c:pt>
                <c:pt idx="146">
                  <c:v>-89.971516703993061</c:v>
                </c:pt>
                <c:pt idx="147">
                  <c:v>-89.967509291146442</c:v>
                </c:pt>
                <c:pt idx="148">
                  <c:v>-89.96342824010533</c:v>
                </c:pt>
                <c:pt idx="149">
                  <c:v>-89.959272072871414</c:v>
                </c:pt>
                <c:pt idx="150">
                  <c:v>-89.955039271919532</c:v>
                </c:pt>
                <c:pt idx="151">
                  <c:v>-89.950728278715928</c:v>
                </c:pt>
                <c:pt idx="152">
                  <c:v>-89.946337492458213</c:v>
                </c:pt>
                <c:pt idx="153">
                  <c:v>-89.941865268546849</c:v>
                </c:pt>
                <c:pt idx="154">
                  <c:v>-89.937309917147545</c:v>
                </c:pt>
                <c:pt idx="155">
                  <c:v>-89.932669701552541</c:v>
                </c:pt>
                <c:pt idx="156">
                  <c:v>-89.927942836586254</c:v>
                </c:pt>
                <c:pt idx="157">
                  <c:v>-89.923127486883516</c:v>
                </c:pt>
                <c:pt idx="158">
                  <c:v>-89.918221765148942</c:v>
                </c:pt>
                <c:pt idx="159">
                  <c:v>-89.913223730244184</c:v>
                </c:pt>
                <c:pt idx="160">
                  <c:v>-89.908131385298674</c:v>
                </c:pt>
                <c:pt idx="161">
                  <c:v>-89.902942675648845</c:v>
                </c:pt>
                <c:pt idx="162">
                  <c:v>-89.897655486820639</c:v>
                </c:pt>
                <c:pt idx="163">
                  <c:v>-89.892267642246026</c:v>
                </c:pt>
                <c:pt idx="164">
                  <c:v>-89.886776900982611</c:v>
                </c:pt>
                <c:pt idx="165">
                  <c:v>-89.881180955357067</c:v>
                </c:pt>
                <c:pt idx="166">
                  <c:v>-89.875477428414285</c:v>
                </c:pt>
                <c:pt idx="167">
                  <c:v>-89.869663871342993</c:v>
                </c:pt>
                <c:pt idx="168">
                  <c:v>-89.863737760685908</c:v>
                </c:pt>
                <c:pt idx="169">
                  <c:v>-89.85769649550484</c:v>
                </c:pt>
                <c:pt idx="170">
                  <c:v>-89.851537394386582</c:v>
                </c:pt>
                <c:pt idx="171">
                  <c:v>-89.845257692288712</c:v>
                </c:pt>
                <c:pt idx="172">
                  <c:v>-89.838854537263444</c:v>
                </c:pt>
                <c:pt idx="173">
                  <c:v>-89.832324987006501</c:v>
                </c:pt>
                <c:pt idx="174">
                  <c:v>-89.825666005251207</c:v>
                </c:pt>
                <c:pt idx="175">
                  <c:v>-89.818874458002057</c:v>
                </c:pt>
                <c:pt idx="176">
                  <c:v>-89.811947109552946</c:v>
                </c:pt>
                <c:pt idx="177">
                  <c:v>-89.804880618315906</c:v>
                </c:pt>
                <c:pt idx="178">
                  <c:v>-89.797671532480436</c:v>
                </c:pt>
                <c:pt idx="179">
                  <c:v>-89.790316285422932</c:v>
                </c:pt>
                <c:pt idx="180">
                  <c:v>-89.782811190870305</c:v>
                </c:pt>
                <c:pt idx="181">
                  <c:v>-89.775152437864321</c:v>
                </c:pt>
                <c:pt idx="182">
                  <c:v>-89.76733608543914</c:v>
                </c:pt>
                <c:pt idx="183">
                  <c:v>-89.759358057022268</c:v>
                </c:pt>
                <c:pt idx="184">
                  <c:v>-89.751214134551887</c:v>
                </c:pt>
                <c:pt idx="185">
                  <c:v>-89.742899952280737</c:v>
                </c:pt>
                <c:pt idx="186">
                  <c:v>-89.734410990268231</c:v>
                </c:pt>
                <c:pt idx="187">
                  <c:v>-89.725742567495843</c:v>
                </c:pt>
                <c:pt idx="188">
                  <c:v>-89.716889834635637</c:v>
                </c:pt>
                <c:pt idx="189">
                  <c:v>-89.707847766415099</c:v>
                </c:pt>
                <c:pt idx="190">
                  <c:v>-89.698611153555916</c:v>
                </c:pt>
                <c:pt idx="191">
                  <c:v>-89.689174594296531</c:v>
                </c:pt>
                <c:pt idx="192">
                  <c:v>-89.679532485382524</c:v>
                </c:pt>
                <c:pt idx="193">
                  <c:v>-89.669679012619298</c:v>
                </c:pt>
                <c:pt idx="194">
                  <c:v>-89.659608140826734</c:v>
                </c:pt>
                <c:pt idx="195">
                  <c:v>-89.649313603246668</c:v>
                </c:pt>
                <c:pt idx="196">
                  <c:v>-89.638788890335533</c:v>
                </c:pt>
                <c:pt idx="197">
                  <c:v>-89.628027237880701</c:v>
                </c:pt>
                <c:pt idx="198">
                  <c:v>-89.617021614423351</c:v>
                </c:pt>
                <c:pt idx="199">
                  <c:v>-89.605764707945269</c:v>
                </c:pt>
                <c:pt idx="200">
                  <c:v>-89.594248911715042</c:v>
                </c:pt>
                <c:pt idx="201">
                  <c:v>-89.582466309298894</c:v>
                </c:pt>
                <c:pt idx="202">
                  <c:v>-89.57040865863965</c:v>
                </c:pt>
                <c:pt idx="203">
                  <c:v>-89.558067375140254</c:v>
                </c:pt>
                <c:pt idx="204">
                  <c:v>-89.545433513677111</c:v>
                </c:pt>
                <c:pt idx="205">
                  <c:v>-89.532497749483355</c:v>
                </c:pt>
                <c:pt idx="206">
                  <c:v>-89.519250357791549</c:v>
                </c:pt>
                <c:pt idx="207">
                  <c:v>-89.505681192152707</c:v>
                </c:pt>
                <c:pt idx="208">
                  <c:v>-89.49177966133152</c:v>
                </c:pt>
                <c:pt idx="209">
                  <c:v>-89.477534704671427</c:v>
                </c:pt>
                <c:pt idx="210">
                  <c:v>-89.462934765802117</c:v>
                </c:pt>
                <c:pt idx="211">
                  <c:v>-89.447967764542042</c:v>
                </c:pt>
                <c:pt idx="212">
                  <c:v>-89.432621066902101</c:v>
                </c:pt>
                <c:pt idx="213">
                  <c:v>-89.416881452986189</c:v>
                </c:pt>
                <c:pt idx="214">
                  <c:v>-89.400735082614702</c:v>
                </c:pt>
                <c:pt idx="215">
                  <c:v>-89.384167458541754</c:v>
                </c:pt>
                <c:pt idx="216">
                  <c:v>-89.367163386987485</c:v>
                </c:pt>
                <c:pt idx="217">
                  <c:v>-89.349706935314046</c:v>
                </c:pt>
                <c:pt idx="218">
                  <c:v>-89.331781386558873</c:v>
                </c:pt>
                <c:pt idx="219">
                  <c:v>-89.313369190594074</c:v>
                </c:pt>
                <c:pt idx="220">
                  <c:v>-89.2944519115687</c:v>
                </c:pt>
                <c:pt idx="221">
                  <c:v>-89.275010171331971</c:v>
                </c:pt>
                <c:pt idx="222">
                  <c:v>-89.255023588473335</c:v>
                </c:pt>
                <c:pt idx="223">
                  <c:v>-89.234470712549097</c:v>
                </c:pt>
                <c:pt idx="224">
                  <c:v>-89.213328953086432</c:v>
                </c:pt>
                <c:pt idx="225">
                  <c:v>-89.191574502847914</c:v>
                </c:pt>
                <c:pt idx="226">
                  <c:v>-89.169182254817102</c:v>
                </c:pt>
                <c:pt idx="227">
                  <c:v>-89.146125712285993</c:v>
                </c:pt>
                <c:pt idx="228">
                  <c:v>-89.122376891398247</c:v>
                </c:pt>
                <c:pt idx="229">
                  <c:v>-89.097906215350633</c:v>
                </c:pt>
                <c:pt idx="230">
                  <c:v>-89.072682399460348</c:v>
                </c:pt>
                <c:pt idx="231">
                  <c:v>-89.046672326120472</c:v>
                </c:pt>
                <c:pt idx="232">
                  <c:v>-89.019840908623351</c:v>
                </c:pt>
                <c:pt idx="233">
                  <c:v>-88.992150942653865</c:v>
                </c:pt>
                <c:pt idx="234">
                  <c:v>-88.963562944151107</c:v>
                </c:pt>
                <c:pt idx="235">
                  <c:v>-88.934034972046248</c:v>
                </c:pt>
                <c:pt idx="236">
                  <c:v>-88.903522434200809</c:v>
                </c:pt>
                <c:pt idx="237">
                  <c:v>-88.871977874668602</c:v>
                </c:pt>
                <c:pt idx="238">
                  <c:v>-88.839350740152923</c:v>
                </c:pt>
                <c:pt idx="239">
                  <c:v>-88.805587123232158</c:v>
                </c:pt>
                <c:pt idx="240">
                  <c:v>-88.77062947962834</c:v>
                </c:pt>
                <c:pt idx="241">
                  <c:v>-88.734416316402587</c:v>
                </c:pt>
                <c:pt idx="242">
                  <c:v>-88.696881847525077</c:v>
                </c:pt>
                <c:pt idx="243">
                  <c:v>-88.657955612775453</c:v>
                </c:pt>
                <c:pt idx="244">
                  <c:v>-88.617562055337658</c:v>
                </c:pt>
                <c:pt idx="245">
                  <c:v>-88.575620052767505</c:v>
                </c:pt>
                <c:pt idx="246">
                  <c:v>-88.532042395229965</c:v>
                </c:pt>
                <c:pt idx="247">
                  <c:v>-88.486735203953799</c:v>
                </c:pt>
                <c:pt idx="248">
                  <c:v>-88.439597281762843</c:v>
                </c:pt>
                <c:pt idx="249">
                  <c:v>-88.390519386253743</c:v>
                </c:pt>
                <c:pt idx="250">
                  <c:v>-88.33938341466741</c:v>
                </c:pt>
                <c:pt idx="251">
                  <c:v>-88.286061487671262</c:v>
                </c:pt>
                <c:pt idx="252">
                  <c:v>-88.230414917150412</c:v>
                </c:pt>
                <c:pt idx="253">
                  <c:v>-88.172293040499497</c:v>
                </c:pt>
                <c:pt idx="254">
                  <c:v>-88.111531900867007</c:v>
                </c:pt>
                <c:pt idx="255">
                  <c:v>-88.047952749071399</c:v>
                </c:pt>
                <c:pt idx="256">
                  <c:v>-87.981360338468264</c:v>
                </c:pt>
                <c:pt idx="257">
                  <c:v>-87.91154097861569</c:v>
                </c:pt>
                <c:pt idx="258">
                  <c:v>-87.83826030703618</c:v>
                </c:pt>
                <c:pt idx="259">
                  <c:v>-87.761260730282757</c:v>
                </c:pt>
                <c:pt idx="260">
                  <c:v>-87.680258475696647</c:v>
                </c:pt>
                <c:pt idx="261">
                  <c:v>-87.594940183022146</c:v>
                </c:pt>
                <c:pt idx="262">
                  <c:v>-87.504958949974636</c:v>
                </c:pt>
                <c:pt idx="263">
                  <c:v>-87.409929727044883</c:v>
                </c:pt>
                <c:pt idx="264">
                  <c:v>-87.309423933247928</c:v>
                </c:pt>
                <c:pt idx="265">
                  <c:v>-87.202963134844921</c:v>
                </c:pt>
                <c:pt idx="266">
                  <c:v>-87.090011591414665</c:v>
                </c:pt>
                <c:pt idx="267">
                  <c:v>-86.969967425634266</c:v>
                </c:pt>
                <c:pt idx="268">
                  <c:v>-86.842152111433904</c:v>
                </c:pt>
                <c:pt idx="269">
                  <c:v>-86.705797895416211</c:v>
                </c:pt>
                <c:pt idx="270">
                  <c:v>-86.560032662429236</c:v>
                </c:pt>
                <c:pt idx="271">
                  <c:v>-86.403861619591325</c:v>
                </c:pt>
                <c:pt idx="272">
                  <c:v>-86.236144992092065</c:v>
                </c:pt>
                <c:pt idx="273">
                  <c:v>-86.055570682203097</c:v>
                </c:pt>
                <c:pt idx="274">
                  <c:v>-85.860620516513805</c:v>
                </c:pt>
                <c:pt idx="275">
                  <c:v>-85.649528261401414</c:v>
                </c:pt>
                <c:pt idx="276">
                  <c:v>-85.420226973498004</c:v>
                </c:pt>
                <c:pt idx="277">
                  <c:v>-85.170282396878633</c:v>
                </c:pt>
                <c:pt idx="278">
                  <c:v>-84.896807911624819</c:v>
                </c:pt>
                <c:pt idx="279">
                  <c:v>-84.596354811317823</c:v>
                </c:pt>
                <c:pt idx="280">
                  <c:v>-84.264769179854937</c:v>
                </c:pt>
                <c:pt idx="281">
                  <c:v>-83.897002941109932</c:v>
                </c:pt>
                <c:pt idx="282">
                  <c:v>-83.486861110674042</c:v>
                </c:pt>
                <c:pt idx="283">
                  <c:v>-83.026658809704216</c:v>
                </c:pt>
                <c:pt idx="284">
                  <c:v>-82.506748401960479</c:v>
                </c:pt>
                <c:pt idx="285">
                  <c:v>-81.914856090621953</c:v>
                </c:pt>
                <c:pt idx="286">
                  <c:v>-81.235133012069269</c:v>
                </c:pt>
                <c:pt idx="287">
                  <c:v>-80.446768425745276</c:v>
                </c:pt>
                <c:pt idx="288">
                  <c:v>-79.521913623028212</c:v>
                </c:pt>
                <c:pt idx="289">
                  <c:v>-78.422489223743383</c:v>
                </c:pt>
                <c:pt idx="290">
                  <c:v>-77.095125007031371</c:v>
                </c:pt>
                <c:pt idx="291">
                  <c:v>-75.462864948841116</c:v>
                </c:pt>
                <c:pt idx="292">
                  <c:v>-73.411052247526484</c:v>
                </c:pt>
                <c:pt idx="293">
                  <c:v>-70.76232449463842</c:v>
                </c:pt>
                <c:pt idx="294">
                  <c:v>-67.230498085994</c:v>
                </c:pt>
                <c:pt idx="295">
                  <c:v>-62.332846466297418</c:v>
                </c:pt>
                <c:pt idx="296">
                  <c:v>-55.224744789890828</c:v>
                </c:pt>
                <c:pt idx="297">
                  <c:v>-44.438370513581923</c:v>
                </c:pt>
                <c:pt idx="298">
                  <c:v>-27.859206158244056</c:v>
                </c:pt>
                <c:pt idx="299">
                  <c:v>-4.7968339036356111</c:v>
                </c:pt>
                <c:pt idx="300">
                  <c:v>19.468304936659258</c:v>
                </c:pt>
                <c:pt idx="301">
                  <c:v>38.090064762164602</c:v>
                </c:pt>
                <c:pt idx="302">
                  <c:v>50.362785276494996</c:v>
                </c:pt>
                <c:pt idx="303">
                  <c:v>58.372921329204225</c:v>
                </c:pt>
                <c:pt idx="304">
                  <c:v>63.815291568684799</c:v>
                </c:pt>
                <c:pt idx="305">
                  <c:v>67.689410756340706</c:v>
                </c:pt>
                <c:pt idx="306">
                  <c:v>70.56340383151219</c:v>
                </c:pt>
                <c:pt idx="307">
                  <c:v>72.769900080438845</c:v>
                </c:pt>
                <c:pt idx="308">
                  <c:v>74.512353028537603</c:v>
                </c:pt>
                <c:pt idx="309">
                  <c:v>75.920709060854989</c:v>
                </c:pt>
                <c:pt idx="310">
                  <c:v>77.081265523953121</c:v>
                </c:pt>
                <c:pt idx="311">
                  <c:v>78.053321534916947</c:v>
                </c:pt>
                <c:pt idx="312">
                  <c:v>78.87884940467535</c:v>
                </c:pt>
                <c:pt idx="313">
                  <c:v>79.588331691163603</c:v>
                </c:pt>
                <c:pt idx="314">
                  <c:v>80.204408844518198</c:v>
                </c:pt>
                <c:pt idx="315">
                  <c:v>80.744230860270832</c:v>
                </c:pt>
                <c:pt idx="316">
                  <c:v>81.221016179560422</c:v>
                </c:pt>
                <c:pt idx="317">
                  <c:v>81.645111068564717</c:v>
                </c:pt>
                <c:pt idx="318">
                  <c:v>82.024725722881072</c:v>
                </c:pt>
                <c:pt idx="319">
                  <c:v>82.366456058899686</c:v>
                </c:pt>
                <c:pt idx="320">
                  <c:v>82.675660304064323</c:v>
                </c:pt>
                <c:pt idx="321">
                  <c:v>82.956735253591233</c:v>
                </c:pt>
                <c:pt idx="322">
                  <c:v>83.213321944944511</c:v>
                </c:pt>
                <c:pt idx="323">
                  <c:v>83.448460862581925</c:v>
                </c:pt>
                <c:pt idx="324">
                  <c:v>83.664710511791341</c:v>
                </c:pt>
                <c:pt idx="325">
                  <c:v>83.864239039272647</c:v>
                </c:pt>
                <c:pt idx="326">
                  <c:v>84.048895769828633</c:v>
                </c:pt>
                <c:pt idx="327">
                  <c:v>84.220267602679257</c:v>
                </c:pt>
                <c:pt idx="328">
                  <c:v>84.379723870546002</c:v>
                </c:pt>
                <c:pt idx="329">
                  <c:v>84.528452318867096</c:v>
                </c:pt>
                <c:pt idx="330">
                  <c:v>84.667488186608537</c:v>
                </c:pt>
                <c:pt idx="331">
                  <c:v>84.797737881318739</c:v>
                </c:pt>
                <c:pt idx="332">
                  <c:v>84.91999838364228</c:v>
                </c:pt>
                <c:pt idx="333">
                  <c:v>85.034973252412087</c:v>
                </c:pt>
                <c:pt idx="334">
                  <c:v>85.143285904405047</c:v>
                </c:pt>
                <c:pt idx="335">
                  <c:v>85.245490694502777</c:v>
                </c:pt>
                <c:pt idx="336">
                  <c:v>85.34208220934849</c:v>
                </c:pt>
                <c:pt idx="337">
                  <c:v>85.433503101352301</c:v>
                </c:pt>
                <c:pt idx="338">
                  <c:v>85.520150723378535</c:v>
                </c:pt>
                <c:pt idx="339">
                  <c:v>85.602382772755661</c:v>
                </c:pt>
                <c:pt idx="340">
                  <c:v>85.680522112821791</c:v>
                </c:pt>
                <c:pt idx="341">
                  <c:v>85.754860908380252</c:v>
                </c:pt>
                <c:pt idx="342">
                  <c:v>85.825664186218347</c:v>
                </c:pt>
                <c:pt idx="343">
                  <c:v>85.893172911747854</c:v>
                </c:pt>
                <c:pt idx="344">
                  <c:v>85.957606656722731</c:v>
                </c:pt>
                <c:pt idx="345">
                  <c:v>86.019165920015354</c:v>
                </c:pt>
                <c:pt idx="346">
                  <c:v>86.078034152935714</c:v>
                </c:pt>
                <c:pt idx="347">
                  <c:v>86.134379532029484</c:v>
                </c:pt>
                <c:pt idx="348">
                  <c:v>86.188356515318034</c:v>
                </c:pt>
                <c:pt idx="349">
                  <c:v>86.240107212200797</c:v>
                </c:pt>
                <c:pt idx="350">
                  <c:v>86.289762592526756</c:v>
                </c:pt>
                <c:pt idx="351">
                  <c:v>86.337443556425072</c:v>
                </c:pt>
                <c:pt idx="352">
                  <c:v>86.383261883241673</c:v>
                </c:pt>
                <c:pt idx="353">
                  <c:v>86.427321075213499</c:v>
                </c:pt>
                <c:pt idx="354">
                  <c:v>86.469717109248819</c:v>
                </c:pt>
                <c:pt idx="355">
                  <c:v>86.510539108276731</c:v>
                </c:pt>
                <c:pt idx="356">
                  <c:v>86.549869942023804</c:v>
                </c:pt>
                <c:pt idx="357">
                  <c:v>86.587786765718604</c:v>
                </c:pt>
                <c:pt idx="358">
                  <c:v>86.624361504077172</c:v>
                </c:pt>
                <c:pt idx="359">
                  <c:v>86.659661286941628</c:v>
                </c:pt>
                <c:pt idx="360">
                  <c:v>86.693748842112825</c:v>
                </c:pt>
                <c:pt idx="361">
                  <c:v>86.726682850202423</c:v>
                </c:pt>
                <c:pt idx="362">
                  <c:v>86.758518265716475</c:v>
                </c:pt>
                <c:pt idx="363">
                  <c:v>86.789306608064919</c:v>
                </c:pt>
                <c:pt idx="364">
                  <c:v>86.819096225724493</c:v>
                </c:pt>
                <c:pt idx="365">
                  <c:v>86.847932536405764</c:v>
                </c:pt>
                <c:pt idx="366">
                  <c:v>86.875858245724856</c:v>
                </c:pt>
                <c:pt idx="367">
                  <c:v>86.902913546591236</c:v>
                </c:pt>
                <c:pt idx="368">
                  <c:v>86.929136301267178</c:v>
                </c:pt>
                <c:pt idx="369">
                  <c:v>86.954562207828772</c:v>
                </c:pt>
                <c:pt idx="370">
                  <c:v>86.979224952566568</c:v>
                </c:pt>
                <c:pt idx="371">
                  <c:v>87.003156349689121</c:v>
                </c:pt>
                <c:pt idx="372">
                  <c:v>87.026386469551412</c:v>
                </c:pt>
                <c:pt idx="373">
                  <c:v>87.048943756485855</c:v>
                </c:pt>
                <c:pt idx="374">
                  <c:v>87.070855137211439</c:v>
                </c:pt>
                <c:pt idx="375">
                  <c:v>87.09214612068601</c:v>
                </c:pt>
                <c:pt idx="376">
                  <c:v>87.112840890179285</c:v>
                </c:pt>
                <c:pt idx="377">
                  <c:v>87.132962388264019</c:v>
                </c:pt>
                <c:pt idx="378">
                  <c:v>87.152532395353745</c:v>
                </c:pt>
                <c:pt idx="379">
                  <c:v>87.17157160235152</c:v>
                </c:pt>
                <c:pt idx="380">
                  <c:v>87.190099677915001</c:v>
                </c:pt>
                <c:pt idx="381">
                  <c:v>87.208135330804083</c:v>
                </c:pt>
                <c:pt idx="382">
                  <c:v>87.225696367717248</c:v>
                </c:pt>
                <c:pt idx="383">
                  <c:v>87.242799747000888</c:v>
                </c:pt>
                <c:pt idx="384">
                  <c:v>87.259461628564452</c:v>
                </c:pt>
                <c:pt idx="385">
                  <c:v>87.275697420314373</c:v>
                </c:pt>
                <c:pt idx="386">
                  <c:v>87.291521821384663</c:v>
                </c:pt>
                <c:pt idx="387">
                  <c:v>87.306948862421677</c:v>
                </c:pt>
                <c:pt idx="388">
                  <c:v>87.321991943150252</c:v>
                </c:pt>
                <c:pt idx="389">
                  <c:v>87.336663867436528</c:v>
                </c:pt>
                <c:pt idx="390">
                  <c:v>87.350976876039041</c:v>
                </c:pt>
                <c:pt idx="391">
                  <c:v>87.364942677222388</c:v>
                </c:pt>
                <c:pt idx="392">
                  <c:v>87.378572475397419</c:v>
                </c:pt>
                <c:pt idx="393">
                  <c:v>87.391876997930368</c:v>
                </c:pt>
                <c:pt idx="394">
                  <c:v>87.404866520261294</c:v>
                </c:pt>
                <c:pt idx="395">
                  <c:v>87.417550889450155</c:v>
                </c:pt>
                <c:pt idx="396">
                  <c:v>87.429939546266851</c:v>
                </c:pt>
                <c:pt idx="397">
                  <c:v>87.442041545929698</c:v>
                </c:pt>
                <c:pt idx="398">
                  <c:v>87.453865577584239</c:v>
                </c:pt>
                <c:pt idx="399">
                  <c:v>87.4654199826156</c:v>
                </c:pt>
                <c:pt idx="400">
                  <c:v>87.476712771871505</c:v>
                </c:pt>
                <c:pt idx="401">
                  <c:v>87.487751641871611</c:v>
                </c:pt>
                <c:pt idx="402">
                  <c:v>87.498543990072406</c:v>
                </c:pt>
                <c:pt idx="403">
                  <c:v>87.509096929252905</c:v>
                </c:pt>
                <c:pt idx="404">
                  <c:v>87.519417301075308</c:v>
                </c:pt>
                <c:pt idx="405">
                  <c:v>87.529511688880916</c:v>
                </c:pt>
                <c:pt idx="406">
                  <c:v>87.539386429764434</c:v>
                </c:pt>
                <c:pt idx="407">
                  <c:v>87.549047625981672</c:v>
                </c:pt>
                <c:pt idx="408">
                  <c:v>87.558501155725438</c:v>
                </c:pt>
                <c:pt idx="409">
                  <c:v>87.567752683316229</c:v>
                </c:pt>
                <c:pt idx="410">
                  <c:v>87.576807668839407</c:v>
                </c:pt>
                <c:pt idx="411">
                  <c:v>87.585671377268042</c:v>
                </c:pt>
                <c:pt idx="412">
                  <c:v>87.594348887099684</c:v>
                </c:pt>
                <c:pt idx="413">
                  <c:v>87.6028450985402</c:v>
                </c:pt>
                <c:pt idx="414">
                  <c:v>87.611164741257284</c:v>
                </c:pt>
                <c:pt idx="415">
                  <c:v>87.619312381736862</c:v>
                </c:pt>
                <c:pt idx="416">
                  <c:v>87.627292430258805</c:v>
                </c:pt>
                <c:pt idx="417">
                  <c:v>87.635109147519714</c:v>
                </c:pt>
                <c:pt idx="418">
                  <c:v>87.642766650920635</c:v>
                </c:pt>
                <c:pt idx="419">
                  <c:v>87.650268920540967</c:v>
                </c:pt>
                <c:pt idx="420">
                  <c:v>87.657619804815113</c:v>
                </c:pt>
                <c:pt idx="421">
                  <c:v>87.664823025931213</c:v>
                </c:pt>
                <c:pt idx="422">
                  <c:v>87.671882184965213</c:v>
                </c:pt>
                <c:pt idx="423">
                  <c:v>87.678800766767054</c:v>
                </c:pt>
                <c:pt idx="424">
                  <c:v>87.685582144612312</c:v>
                </c:pt>
                <c:pt idx="425">
                  <c:v>87.692229584630496</c:v>
                </c:pt>
                <c:pt idx="426">
                  <c:v>87.698746250028037</c:v>
                </c:pt>
                <c:pt idx="427">
                  <c:v>87.705135205108121</c:v>
                </c:pt>
                <c:pt idx="428">
                  <c:v>87.711399419107892</c:v>
                </c:pt>
                <c:pt idx="429">
                  <c:v>87.717541769856496</c:v>
                </c:pt>
                <c:pt idx="430">
                  <c:v>87.723565047264444</c:v>
                </c:pt>
                <c:pt idx="431">
                  <c:v>87.729471956656724</c:v>
                </c:pt>
                <c:pt idx="432">
                  <c:v>87.735265121954399</c:v>
                </c:pt>
                <c:pt idx="433">
                  <c:v>87.740947088712588</c:v>
                </c:pt>
                <c:pt idx="434">
                  <c:v>87.746520327025351</c:v>
                </c:pt>
                <c:pt idx="435">
                  <c:v>87.751987234300913</c:v>
                </c:pt>
                <c:pt idx="436">
                  <c:v>87.757350137916333</c:v>
                </c:pt>
                <c:pt idx="437">
                  <c:v>87.762611297754759</c:v>
                </c:pt>
                <c:pt idx="438">
                  <c:v>87.767772908636445</c:v>
                </c:pt>
                <c:pt idx="439">
                  <c:v>87.772837102641901</c:v>
                </c:pt>
                <c:pt idx="440">
                  <c:v>87.777805951338919</c:v>
                </c:pt>
                <c:pt idx="441">
                  <c:v>87.782681467914102</c:v>
                </c:pt>
                <c:pt idx="442">
                  <c:v>87.787465609214706</c:v>
                </c:pt>
                <c:pt idx="443">
                  <c:v>87.792160277706571</c:v>
                </c:pt>
                <c:pt idx="444">
                  <c:v>87.796767323349741</c:v>
                </c:pt>
                <c:pt idx="445">
                  <c:v>87.80128854539808</c:v>
                </c:pt>
                <c:pt idx="446">
                  <c:v>87.80572569412368</c:v>
                </c:pt>
                <c:pt idx="447">
                  <c:v>87.810080472474198</c:v>
                </c:pt>
                <c:pt idx="448">
                  <c:v>87.814354537660904</c:v>
                </c:pt>
                <c:pt idx="449">
                  <c:v>87.818549502682743</c:v>
                </c:pt>
                <c:pt idx="450">
                  <c:v>87.822666937793187</c:v>
                </c:pt>
                <c:pt idx="451">
                  <c:v>87.826708371905781</c:v>
                </c:pt>
                <c:pt idx="452">
                  <c:v>87.830675293946328</c:v>
                </c:pt>
                <c:pt idx="453">
                  <c:v>87.834569154151126</c:v>
                </c:pt>
                <c:pt idx="454">
                  <c:v>87.838391365316028</c:v>
                </c:pt>
                <c:pt idx="455">
                  <c:v>87.842143303998171</c:v>
                </c:pt>
                <c:pt idx="456">
                  <c:v>87.845826311667849</c:v>
                </c:pt>
                <c:pt idx="457">
                  <c:v>87.849441695822719</c:v>
                </c:pt>
                <c:pt idx="458">
                  <c:v>87.852990731054177</c:v>
                </c:pt>
                <c:pt idx="459">
                  <c:v>87.856474660077254</c:v>
                </c:pt>
                <c:pt idx="460">
                  <c:v>87.85989469472112</c:v>
                </c:pt>
                <c:pt idx="461">
                  <c:v>87.863252016881944</c:v>
                </c:pt>
                <c:pt idx="462">
                  <c:v>87.866547779442925</c:v>
                </c:pt>
                <c:pt idx="463">
                  <c:v>87.869783107157929</c:v>
                </c:pt>
                <c:pt idx="464">
                  <c:v>87.872959097505074</c:v>
                </c:pt>
                <c:pt idx="465">
                  <c:v>87.876076821508477</c:v>
                </c:pt>
                <c:pt idx="466">
                  <c:v>87.879137324530589</c:v>
                </c:pt>
                <c:pt idx="467">
                  <c:v>87.882141627036219</c:v>
                </c:pt>
                <c:pt idx="468">
                  <c:v>87.885090725329476</c:v>
                </c:pt>
                <c:pt idx="469">
                  <c:v>87.887985592265977</c:v>
                </c:pt>
                <c:pt idx="470">
                  <c:v>87.890827177936416</c:v>
                </c:pt>
                <c:pt idx="471">
                  <c:v>87.893616410330267</c:v>
                </c:pt>
                <c:pt idx="472">
                  <c:v>87.896354195975036</c:v>
                </c:pt>
                <c:pt idx="473">
                  <c:v>87.899041420552294</c:v>
                </c:pt>
                <c:pt idx="474">
                  <c:v>87.901678949494311</c:v>
                </c:pt>
                <c:pt idx="475">
                  <c:v>87.904267628558799</c:v>
                </c:pt>
                <c:pt idx="476">
                  <c:v>87.906808284385804</c:v>
                </c:pt>
                <c:pt idx="477">
                  <c:v>87.909301725034609</c:v>
                </c:pt>
                <c:pt idx="478">
                  <c:v>87.911748740503285</c:v>
                </c:pt>
                <c:pt idx="479">
                  <c:v>87.914150103229247</c:v>
                </c:pt>
                <c:pt idx="480">
                  <c:v>87.916506568576736</c:v>
                </c:pt>
                <c:pt idx="481">
                  <c:v>87.91881887530397</c:v>
                </c:pt>
                <c:pt idx="482">
                  <c:v>87.921087746019623</c:v>
                </c:pt>
                <c:pt idx="483">
                  <c:v>87.923313887618747</c:v>
                </c:pt>
                <c:pt idx="484">
                  <c:v>87.925497991709832</c:v>
                </c:pt>
                <c:pt idx="485">
                  <c:v>87.927640735025534</c:v>
                </c:pt>
                <c:pt idx="486">
                  <c:v>87.929742779819975</c:v>
                </c:pt>
                <c:pt idx="487">
                  <c:v>87.931804774254672</c:v>
                </c:pt>
                <c:pt idx="488">
                  <c:v>87.933827352770692</c:v>
                </c:pt>
                <c:pt idx="489">
                  <c:v>87.935811136451406</c:v>
                </c:pt>
                <c:pt idx="490">
                  <c:v>87.937756733370463</c:v>
                </c:pt>
                <c:pt idx="491">
                  <c:v>87.939664738931583</c:v>
                </c:pt>
                <c:pt idx="492">
                  <c:v>87.941535736197523</c:v>
                </c:pt>
                <c:pt idx="493">
                  <c:v>87.943370296207334</c:v>
                </c:pt>
                <c:pt idx="494">
                  <c:v>87.945168978285139</c:v>
                </c:pt>
                <c:pt idx="495">
                  <c:v>87.94693233033891</c:v>
                </c:pt>
                <c:pt idx="496">
                  <c:v>87.948660889151199</c:v>
                </c:pt>
                <c:pt idx="497">
                  <c:v>87.950355180658875</c:v>
                </c:pt>
                <c:pt idx="498">
                  <c:v>87.952015720226825</c:v>
                </c:pt>
                <c:pt idx="499">
                  <c:v>87.953643012911854</c:v>
                </c:pt>
                <c:pt idx="500">
                  <c:v>87.955237553719428</c:v>
                </c:pt>
                <c:pt idx="501">
                  <c:v>87.956799827851796</c:v>
                </c:pt>
                <c:pt idx="502">
                  <c:v>87.958330310951126</c:v>
                </c:pt>
                <c:pt idx="503">
                  <c:v>87.95982946933249</c:v>
                </c:pt>
                <c:pt idx="504">
                  <c:v>87.961297760211892</c:v>
                </c:pt>
                <c:pt idx="505">
                  <c:v>87.962735631927373</c:v>
                </c:pt>
                <c:pt idx="506">
                  <c:v>87.964143524153741</c:v>
                </c:pt>
                <c:pt idx="507">
                  <c:v>87.965521868109775</c:v>
                </c:pt>
                <c:pt idx="508">
                  <c:v>87.966871086762367</c:v>
                </c:pt>
                <c:pt idx="509">
                  <c:v>87.968191595021423</c:v>
                </c:pt>
                <c:pt idx="510">
                  <c:v>87.969483799931993</c:v>
                </c:pt>
                <c:pt idx="511">
                  <c:v>87.970748100858856</c:v>
                </c:pt>
                <c:pt idx="512">
                  <c:v>87.97198488966842</c:v>
                </c:pt>
                <c:pt idx="513">
                  <c:v>87.973194550901113</c:v>
                </c:pt>
                <c:pt idx="514">
                  <c:v>87.974377461945906</c:v>
                </c:pt>
                <c:pt idx="515">
                  <c:v>87.975533993202447</c:v>
                </c:pt>
                <c:pt idx="516">
                  <c:v>87.976664508243559</c:v>
                </c:pt>
                <c:pt idx="517">
                  <c:v>87.97776936397112</c:v>
                </c:pt>
                <c:pt idx="518">
                  <c:v>87.978848910771106</c:v>
                </c:pt>
                <c:pt idx="519">
                  <c:v>87.979903492656916</c:v>
                </c:pt>
                <c:pt idx="520">
                  <c:v>87.980933447418494</c:v>
                </c:pt>
                <c:pt idx="521">
                  <c:v>87.981939106758759</c:v>
                </c:pt>
                <c:pt idx="522">
                  <c:v>87.982920796433532</c:v>
                </c:pt>
                <c:pt idx="523">
                  <c:v>87.983878836380612</c:v>
                </c:pt>
                <c:pt idx="524">
                  <c:v>87.984813540852258</c:v>
                </c:pt>
                <c:pt idx="525">
                  <c:v>87.985725218540665</c:v>
                </c:pt>
                <c:pt idx="526">
                  <c:v>87.986614172697145</c:v>
                </c:pt>
                <c:pt idx="527">
                  <c:v>87.987480701255464</c:v>
                </c:pt>
                <c:pt idx="528">
                  <c:v>87.98832509694698</c:v>
                </c:pt>
                <c:pt idx="529">
                  <c:v>87.989147647412537</c:v>
                </c:pt>
                <c:pt idx="530">
                  <c:v>87.989948635313567</c:v>
                </c:pt>
                <c:pt idx="531">
                  <c:v>87.990728338439013</c:v>
                </c:pt>
                <c:pt idx="532">
                  <c:v>87.991487029810727</c:v>
                </c:pt>
                <c:pt idx="533">
                  <c:v>87.992224977784701</c:v>
                </c:pt>
                <c:pt idx="534">
                  <c:v>87.992942446150224</c:v>
                </c:pt>
                <c:pt idx="535">
                  <c:v>87.993639694226928</c:v>
                </c:pt>
                <c:pt idx="536">
                  <c:v>87.994316976960121</c:v>
                </c:pt>
                <c:pt idx="537">
                  <c:v>87.994974545010265</c:v>
                </c:pt>
                <c:pt idx="538">
                  <c:v>87.995612644844911</c:v>
                </c:pt>
                <c:pt idx="539">
                  <c:v>87.996231518825169</c:v>
                </c:pt>
                <c:pt idx="540">
                  <c:v>87.99683140529136</c:v>
                </c:pt>
                <c:pt idx="541">
                  <c:v>87.997412538645136</c:v>
                </c:pt>
                <c:pt idx="542">
                  <c:v>87.997975149431596</c:v>
                </c:pt>
                <c:pt idx="543">
                  <c:v>87.998519464417953</c:v>
                </c:pt>
                <c:pt idx="544">
                  <c:v>87.999045706670572</c:v>
                </c:pt>
                <c:pt idx="545">
                  <c:v>87.999554095629975</c:v>
                </c:pt>
                <c:pt idx="546">
                  <c:v>88.000044847185137</c:v>
                </c:pt>
                <c:pt idx="547">
                  <c:v>88.000518173744013</c:v>
                </c:pt>
                <c:pt idx="548">
                  <c:v>88.000974284304505</c:v>
                </c:pt>
                <c:pt idx="549">
                  <c:v>88.001413384521584</c:v>
                </c:pt>
                <c:pt idx="550">
                  <c:v>88.001835676774746</c:v>
                </c:pt>
                <c:pt idx="551">
                  <c:v>88.00224136023273</c:v>
                </c:pt>
                <c:pt idx="552">
                  <c:v>88.002630630916997</c:v>
                </c:pt>
                <c:pt idx="553">
                  <c:v>88.003003681763602</c:v>
                </c:pt>
                <c:pt idx="554">
                  <c:v>88.00336070268402</c:v>
                </c:pt>
                <c:pt idx="555">
                  <c:v>88.003701880623694</c:v>
                </c:pt>
                <c:pt idx="556">
                  <c:v>88.004027399620426</c:v>
                </c:pt>
                <c:pt idx="557">
                  <c:v>88.004337440860269</c:v>
                </c:pt>
                <c:pt idx="558">
                  <c:v>88.00463218273245</c:v>
                </c:pt>
                <c:pt idx="559">
                  <c:v>88.004911800883519</c:v>
                </c:pt>
                <c:pt idx="560">
                  <c:v>88.005176468270008</c:v>
                </c:pt>
                <c:pt idx="561">
                  <c:v>88.005426355209906</c:v>
                </c:pt>
                <c:pt idx="562">
                  <c:v>88.005661629431629</c:v>
                </c:pt>
                <c:pt idx="563">
                  <c:v>88.005882456124581</c:v>
                </c:pt>
                <c:pt idx="564">
                  <c:v>88.006088997986097</c:v>
                </c:pt>
                <c:pt idx="565">
                  <c:v>88.006281415269129</c:v>
                </c:pt>
                <c:pt idx="566">
                  <c:v>88.006459865826912</c:v>
                </c:pt>
                <c:pt idx="567">
                  <c:v>88.006624505159024</c:v>
                </c:pt>
                <c:pt idx="568">
                  <c:v>88.006775486454046</c:v>
                </c:pt>
                <c:pt idx="569">
                  <c:v>88.006912960632576</c:v>
                </c:pt>
                <c:pt idx="570">
                  <c:v>88.007037076389949</c:v>
                </c:pt>
                <c:pt idx="571">
                  <c:v>88.007147980236226</c:v>
                </c:pt>
                <c:pt idx="572">
                  <c:v>88.007245816536525</c:v>
                </c:pt>
                <c:pt idx="573">
                  <c:v>88.007330727549999</c:v>
                </c:pt>
                <c:pt idx="574">
                  <c:v>88.007402853468307</c:v>
                </c:pt>
                <c:pt idx="575">
                  <c:v>88.007462332453684</c:v>
                </c:pt>
                <c:pt idx="576">
                  <c:v>88.007509300674101</c:v>
                </c:pt>
                <c:pt idx="577">
                  <c:v>88.007543892339825</c:v>
                </c:pt>
                <c:pt idx="578">
                  <c:v>88.007566239739958</c:v>
                </c:pt>
                <c:pt idx="579">
                  <c:v>88.007576473274554</c:v>
                </c:pt>
                <c:pt idx="580">
                  <c:v>88.00757472148878</c:v>
                </c:pt>
                <c:pt idx="581">
                  <c:v>88.007561111106853</c:v>
                </c:pt>
                <c:pt idx="582">
                  <c:v>88.007535767063786</c:v>
                </c:pt>
                <c:pt idx="583">
                  <c:v>88.007498812535715</c:v>
                </c:pt>
                <c:pt idx="584">
                  <c:v>88.007450368972187</c:v>
                </c:pt>
                <c:pt idx="585">
                  <c:v>88.007390556125841</c:v>
                </c:pt>
                <c:pt idx="586">
                  <c:v>88.007319492081947</c:v>
                </c:pt>
                <c:pt idx="587">
                  <c:v>88.007237293287346</c:v>
                </c:pt>
                <c:pt idx="588">
                  <c:v>88.007144074579344</c:v>
                </c:pt>
                <c:pt idx="589">
                  <c:v>88.007039949211901</c:v>
                </c:pt>
                <c:pt idx="590">
                  <c:v>88.006925028884851</c:v>
                </c:pt>
                <c:pt idx="591">
                  <c:v>88.006799423768769</c:v>
                </c:pt>
                <c:pt idx="592">
                  <c:v>88.006663242532966</c:v>
                </c:pt>
                <c:pt idx="593">
                  <c:v>88.006516592368854</c:v>
                </c:pt>
                <c:pt idx="594">
                  <c:v>88.006359579016447</c:v>
                </c:pt>
                <c:pt idx="595">
                  <c:v>88.006192306788819</c:v>
                </c:pt>
                <c:pt idx="596">
                  <c:v>88.006014878595394</c:v>
                </c:pt>
                <c:pt idx="597">
                  <c:v>88.005827395965611</c:v>
                </c:pt>
                <c:pt idx="598">
                  <c:v>88.005629959073488</c:v>
                </c:pt>
                <c:pt idx="599">
                  <c:v>88.005422666757354</c:v>
                </c:pt>
                <c:pt idx="600">
                  <c:v>88.005205616545325</c:v>
                </c:pt>
                <c:pt idx="601">
                  <c:v>88.004978904674317</c:v>
                </c:pt>
                <c:pt idx="602">
                  <c:v>88.004742626113213</c:v>
                </c:pt>
                <c:pt idx="603">
                  <c:v>88.00449687458169</c:v>
                </c:pt>
                <c:pt idx="604">
                  <c:v>88.004241742573143</c:v>
                </c:pt>
                <c:pt idx="605">
                  <c:v>88.003977321373057</c:v>
                </c:pt>
                <c:pt idx="606">
                  <c:v>88.003703701079104</c:v>
                </c:pt>
                <c:pt idx="607">
                  <c:v>88.003420970620923</c:v>
                </c:pt>
                <c:pt idx="608">
                  <c:v>88.003129217777555</c:v>
                </c:pt>
                <c:pt idx="609">
                  <c:v>88.002828529197501</c:v>
                </c:pt>
                <c:pt idx="610">
                  <c:v>88.002518990416789</c:v>
                </c:pt>
                <c:pt idx="611">
                  <c:v>88.002200685875934</c:v>
                </c:pt>
                <c:pt idx="612">
                  <c:v>88.001873698938383</c:v>
                </c:pt>
                <c:pt idx="613">
                  <c:v>88.001538111906129</c:v>
                </c:pt>
                <c:pt idx="614">
                  <c:v>88.001194006039</c:v>
                </c:pt>
                <c:pt idx="615">
                  <c:v>88.000841461569294</c:v>
                </c:pt>
                <c:pt idx="616">
                  <c:v>88.000480557717523</c:v>
                </c:pt>
                <c:pt idx="617">
                  <c:v>88.000111372710549</c:v>
                </c:pt>
                <c:pt idx="618">
                  <c:v>87.999733983795139</c:v>
                </c:pt>
                <c:pt idx="619">
                  <c:v>87.999348467254222</c:v>
                </c:pt>
                <c:pt idx="620">
                  <c:v>87.998954898421843</c:v>
                </c:pt>
                <c:pt idx="621">
                  <c:v>87.998553351697211</c:v>
                </c:pt>
                <c:pt idx="622">
                  <c:v>87.998143900560521</c:v>
                </c:pt>
                <c:pt idx="623">
                  <c:v>87.997726617585116</c:v>
                </c:pt>
                <c:pt idx="624">
                  <c:v>87.997301574454184</c:v>
                </c:pt>
                <c:pt idx="625">
                  <c:v>87.99686884197159</c:v>
                </c:pt>
                <c:pt idx="626">
                  <c:v>87.996428490076866</c:v>
                </c:pt>
                <c:pt idx="627">
                  <c:v>87.995980587858682</c:v>
                </c:pt>
                <c:pt idx="628">
                  <c:v>87.995525203566345</c:v>
                </c:pt>
                <c:pt idx="629">
                  <c:v>87.995062404623908</c:v>
                </c:pt>
                <c:pt idx="630">
                  <c:v>87.994592257641784</c:v>
                </c:pt>
                <c:pt idx="631">
                  <c:v>87.994114828430057</c:v>
                </c:pt>
                <c:pt idx="632">
                  <c:v>87.993630182008914</c:v>
                </c:pt>
                <c:pt idx="633">
                  <c:v>87.993138382621268</c:v>
                </c:pt>
                <c:pt idx="634">
                  <c:v>87.992639493745003</c:v>
                </c:pt>
                <c:pt idx="635">
                  <c:v>87.992133578103505</c:v>
                </c:pt>
                <c:pt idx="636">
                  <c:v>87.991620697676652</c:v>
                </c:pt>
                <c:pt idx="637">
                  <c:v>87.991100913712799</c:v>
                </c:pt>
                <c:pt idx="638">
                  <c:v>87.99057428673936</c:v>
                </c:pt>
                <c:pt idx="639">
                  <c:v>87.990040876571513</c:v>
                </c:pt>
                <c:pt idx="640">
                  <c:v>87.989500742325959</c:v>
                </c:pt>
                <c:pt idx="641">
                  <c:v>87.988953942428367</c:v>
                </c:pt>
                <c:pt idx="642">
                  <c:v>87.988400534625086</c:v>
                </c:pt>
                <c:pt idx="643">
                  <c:v>87.987840575991541</c:v>
                </c:pt>
                <c:pt idx="644">
                  <c:v>87.987274122943589</c:v>
                </c:pt>
                <c:pt idx="645">
                  <c:v>87.986701231245533</c:v>
                </c:pt>
                <c:pt idx="646">
                  <c:v>87.986121956021009</c:v>
                </c:pt>
                <c:pt idx="647">
                  <c:v>87.985536351760814</c:v>
                </c:pt>
                <c:pt idx="648">
                  <c:v>87.984944472332558</c:v>
                </c:pt>
                <c:pt idx="649">
                  <c:v>87.984346370990039</c:v>
                </c:pt>
                <c:pt idx="650">
                  <c:v>87.983742100381235</c:v>
                </c:pt>
                <c:pt idx="651">
                  <c:v>87.98313171255721</c:v>
                </c:pt>
                <c:pt idx="652">
                  <c:v>87.982515258979859</c:v>
                </c:pt>
                <c:pt idx="653">
                  <c:v>87.981892790532044</c:v>
                </c:pt>
                <c:pt idx="654">
                  <c:v>87.98126435752431</c:v>
                </c:pt>
                <c:pt idx="655">
                  <c:v>87.980630009702836</c:v>
                </c:pt>
                <c:pt idx="656">
                  <c:v>87.979989796257627</c:v>
                </c:pt>
                <c:pt idx="657">
                  <c:v>87.97934376583089</c:v>
                </c:pt>
                <c:pt idx="658">
                  <c:v>87.978691966524252</c:v>
                </c:pt>
                <c:pt idx="659">
                  <c:v>87.978034445905166</c:v>
                </c:pt>
                <c:pt idx="660">
                  <c:v>87.977371251016095</c:v>
                </c:pt>
                <c:pt idx="661">
                  <c:v>87.976702428381017</c:v>
                </c:pt>
                <c:pt idx="662">
                  <c:v>87.976028024012194</c:v>
                </c:pt>
                <c:pt idx="663">
                  <c:v>87.975348083418083</c:v>
                </c:pt>
                <c:pt idx="664">
                  <c:v>87.974662651608483</c:v>
                </c:pt>
                <c:pt idx="665">
                  <c:v>87.973971773103571</c:v>
                </c:pt>
                <c:pt idx="666">
                  <c:v>87.973275491939347</c:v>
                </c:pt>
                <c:pt idx="667">
                  <c:v>87.972573851674383</c:v>
                </c:pt>
                <c:pt idx="668">
                  <c:v>87.971866895395749</c:v>
                </c:pt>
                <c:pt idx="669">
                  <c:v>87.971154665726786</c:v>
                </c:pt>
                <c:pt idx="670">
                  <c:v>87.970437204831811</c:v>
                </c:pt>
                <c:pt idx="671">
                  <c:v>87.969714554423092</c:v>
                </c:pt>
                <c:pt idx="672">
                  <c:v>87.968986755767403</c:v>
                </c:pt>
                <c:pt idx="673">
                  <c:v>87.968253849690484</c:v>
                </c:pt>
                <c:pt idx="674">
                  <c:v>87.967515876584656</c:v>
                </c:pt>
                <c:pt idx="675">
                  <c:v>87.966772876412875</c:v>
                </c:pt>
                <c:pt idx="676">
                  <c:v>87.96602488871558</c:v>
                </c:pt>
                <c:pt idx="677">
                  <c:v>87.965271952616661</c:v>
                </c:pt>
                <c:pt idx="678">
                  <c:v>87.964514106826783</c:v>
                </c:pt>
                <c:pt idx="679">
                  <c:v>87.96375138965189</c:v>
                </c:pt>
                <c:pt idx="680">
                  <c:v>87.962983838995953</c:v>
                </c:pt>
                <c:pt idx="681">
                  <c:v>87.962211492366905</c:v>
                </c:pt>
                <c:pt idx="682">
                  <c:v>87.96143438688361</c:v>
                </c:pt>
                <c:pt idx="683">
                  <c:v>87.960652559277378</c:v>
                </c:pt>
                <c:pt idx="684">
                  <c:v>87.95986604590081</c:v>
                </c:pt>
                <c:pt idx="685">
                  <c:v>87.959074882730121</c:v>
                </c:pt>
                <c:pt idx="686">
                  <c:v>87.95827910537075</c:v>
                </c:pt>
                <c:pt idx="687">
                  <c:v>87.957478749062176</c:v>
                </c:pt>
                <c:pt idx="688">
                  <c:v>87.956673848682769</c:v>
                </c:pt>
                <c:pt idx="689">
                  <c:v>87.95586443875473</c:v>
                </c:pt>
                <c:pt idx="690">
                  <c:v>87.955050553447364</c:v>
                </c:pt>
                <c:pt idx="691">
                  <c:v>87.954232226582846</c:v>
                </c:pt>
                <c:pt idx="692">
                  <c:v>87.95340949163996</c:v>
                </c:pt>
                <c:pt idx="693">
                  <c:v>87.952582381758987</c:v>
                </c:pt>
                <c:pt idx="694">
                  <c:v>87.951750929746183</c:v>
                </c:pt>
              </c:numCache>
            </c:numRef>
          </c:yVal>
          <c:smooth val="1"/>
        </c:ser>
        <c:axId val="127772928"/>
        <c:axId val="127763968"/>
      </c:scatterChart>
      <c:valAx>
        <c:axId val="127755392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27757696"/>
        <c:crosses val="autoZero"/>
        <c:crossBetween val="midCat"/>
      </c:valAx>
      <c:valAx>
        <c:axId val="1277576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127755392"/>
        <c:crosses val="autoZero"/>
        <c:crossBetween val="midCat"/>
      </c:valAx>
      <c:valAx>
        <c:axId val="1277639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Phase  deg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27772928"/>
        <c:crosses val="max"/>
        <c:crossBetween val="midCat"/>
      </c:valAx>
      <c:valAx>
        <c:axId val="127772928"/>
        <c:scaling>
          <c:orientation val="minMax"/>
        </c:scaling>
        <c:delete val="1"/>
        <c:axPos val="b"/>
        <c:numFmt formatCode="General" sourceLinked="1"/>
        <c:tickLblPos val="none"/>
        <c:crossAx val="12776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2568821810565"/>
          <c:y val="0.26165799587551558"/>
          <c:w val="0.15008333333333551"/>
          <c:h val="0.1076363892013508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7</xdr:row>
      <xdr:rowOff>66675</xdr:rowOff>
    </xdr:from>
    <xdr:to>
      <xdr:col>26</xdr:col>
      <xdr:colOff>276225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0</xdr:rowOff>
    </xdr:from>
    <xdr:to>
      <xdr:col>4</xdr:col>
      <xdr:colOff>576513</xdr:colOff>
      <xdr:row>18</xdr:row>
      <xdr:rowOff>142875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2000250"/>
          <a:ext cx="1852863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0.11756</cdr:x>
      <cdr:y>0.14955</cdr:y>
    </cdr:from>
    <cdr:to>
      <cdr:x>0.31387</cdr:x>
      <cdr:y>0.29911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7035" y="638160"/>
          <a:ext cx="1280840" cy="6381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Zs = Zcb</a:t>
          </a:r>
          <a:r>
            <a:rPr lang="en-US" sz="1100" b="1" baseline="0"/>
            <a:t> || Y</a:t>
          </a:r>
        </a:p>
        <a:p xmlns:a="http://schemas.openxmlformats.org/drawingml/2006/main">
          <a:r>
            <a:rPr lang="en-US" sz="1100" b="1" baseline="0"/>
            <a:t>Y = (R2*Z2)/(R2+Z2)</a:t>
          </a:r>
          <a:endParaRPr lang="en-US" sz="1100" b="1"/>
        </a:p>
        <a:p xmlns:a="http://schemas.openxmlformats.org/drawingml/2006/main">
          <a:r>
            <a:rPr lang="en-US" sz="1100" b="1" baseline="0"/>
            <a:t>Q = Rp / 2pi f L</a:t>
          </a:r>
          <a:endParaRPr lang="en-US" sz="1100" b="1"/>
        </a:p>
      </cdr:txBody>
    </cdr:sp>
  </cdr:relSizeAnchor>
  <cdr:relSizeAnchor xmlns:cdr="http://schemas.openxmlformats.org/drawingml/2006/chartDrawing">
    <cdr:from>
      <cdr:x>0.12033</cdr:x>
      <cdr:y>0.36083</cdr:y>
    </cdr:from>
    <cdr:to>
      <cdr:x>0.33979</cdr:x>
      <cdr:y>0.57813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5108" y="1539728"/>
          <a:ext cx="1431894" cy="9272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 = 210 uH</a:t>
          </a:r>
        </a:p>
        <a:p xmlns:a="http://schemas.openxmlformats.org/drawingml/2006/main">
          <a:r>
            <a:rPr lang="en-US" sz="1100"/>
            <a:t>C = 100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175 k</a:t>
          </a:r>
          <a:r>
            <a:rPr lang="en-US" sz="1100">
              <a:latin typeface="Symbol" pitchFamily="18" charset="2"/>
            </a:rPr>
            <a:t>W   </a:t>
          </a:r>
          <a:r>
            <a:rPr lang="en-US" sz="1100">
              <a:latin typeface="+mn-lt"/>
            </a:rPr>
            <a:t> Q = 121</a:t>
          </a:r>
          <a:endParaRPr lang="en-US" sz="1100" baseline="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00"/>
  <sheetViews>
    <sheetView tabSelected="1" workbookViewId="0">
      <pane xSplit="8" ySplit="5" topLeftCell="I6" activePane="bottomRight" state="frozenSplit"/>
      <selection pane="topRight" activeCell="I1" sqref="I1"/>
      <selection pane="bottomLeft" activeCell="A6" sqref="A6"/>
      <selection pane="bottomRight" activeCell="E4" sqref="E4"/>
    </sheetView>
  </sheetViews>
  <sheetFormatPr defaultRowHeight="15.75"/>
  <cols>
    <col min="1" max="1" width="1.7109375" style="1" customWidth="1"/>
    <col min="2" max="2" width="4.7109375" style="1" customWidth="1"/>
    <col min="3" max="3" width="8.7109375" style="1" customWidth="1"/>
    <col min="4" max="4" width="5.7109375" style="1" customWidth="1"/>
    <col min="5" max="5" width="8.7109375" style="1" customWidth="1"/>
    <col min="6" max="6" width="5.7109375" style="1" customWidth="1"/>
    <col min="7" max="7" width="1.7109375" style="1" customWidth="1"/>
    <col min="8" max="9" width="9.7109375" style="1" customWidth="1"/>
    <col min="10" max="10" width="8.7109375" style="1" customWidth="1"/>
    <col min="11" max="11" width="1.7109375" style="1" customWidth="1"/>
    <col min="12" max="13" width="5.7109375" style="1" customWidth="1"/>
    <col min="14" max="14" width="1.7109375" style="1" customWidth="1"/>
    <col min="15" max="15" width="8.7109375" style="1" customWidth="1"/>
    <col min="16" max="16" width="4.7109375" style="1" customWidth="1"/>
    <col min="17" max="17" width="1.7109375" style="1" customWidth="1"/>
    <col min="18" max="18" width="8.7109375" style="1" customWidth="1"/>
    <col min="19" max="19" width="5.7109375" style="1" customWidth="1"/>
    <col min="20" max="20" width="1.7109375" style="1" customWidth="1"/>
    <col min="21" max="21" width="11.7109375" style="1" customWidth="1"/>
    <col min="22" max="22" width="7.7109375" style="1" customWidth="1"/>
    <col min="23" max="23" width="1.7109375" style="1" customWidth="1"/>
    <col min="24" max="25" width="8.7109375" style="1" customWidth="1"/>
    <col min="26" max="26" width="1.7109375" style="1" customWidth="1"/>
    <col min="27" max="28" width="8.7109375" style="1" customWidth="1"/>
    <col min="29" max="29" width="1.7109375" style="1" customWidth="1"/>
    <col min="30" max="31" width="8.7109375" style="1" customWidth="1"/>
    <col min="32" max="32" width="1.7109375" style="1" customWidth="1"/>
    <col min="33" max="34" width="8.7109375" style="1" customWidth="1"/>
    <col min="35" max="35" width="1.7109375" style="1" customWidth="1"/>
    <col min="36" max="37" width="8.7109375" style="1" customWidth="1"/>
    <col min="38" max="38" width="6.7109375" style="1" customWidth="1"/>
    <col min="39" max="39" width="9.140625" style="1"/>
    <col min="40" max="50" width="8.7109375" style="1" customWidth="1"/>
    <col min="51" max="16384" width="9.140625" style="1"/>
  </cols>
  <sheetData>
    <row r="1" spans="1:40">
      <c r="A1" s="10" t="s">
        <v>29</v>
      </c>
      <c r="H1" s="8"/>
      <c r="I1" s="10" t="s">
        <v>27</v>
      </c>
      <c r="J1" s="10"/>
      <c r="K1" s="40"/>
      <c r="L1" s="43" t="s">
        <v>30</v>
      </c>
      <c r="M1" s="11"/>
      <c r="N1" s="7"/>
      <c r="P1" s="6"/>
      <c r="Q1" s="41"/>
      <c r="U1" s="10" t="s">
        <v>31</v>
      </c>
      <c r="V1" s="10" t="s">
        <v>32</v>
      </c>
      <c r="AB1" s="10"/>
      <c r="AC1" s="10"/>
      <c r="AD1" s="10"/>
      <c r="AE1" s="10"/>
      <c r="AF1" s="10" t="s">
        <v>33</v>
      </c>
      <c r="AH1" s="10" t="s">
        <v>28</v>
      </c>
      <c r="AI1" s="10"/>
      <c r="AJ1" s="10"/>
      <c r="AK1" s="10"/>
      <c r="AL1" s="10"/>
      <c r="AM1" s="7">
        <v>39.994999999999997</v>
      </c>
    </row>
    <row r="2" spans="1:40" ht="5.0999999999999996" customHeight="1"/>
    <row r="3" spans="1:40">
      <c r="H3" s="76" t="s">
        <v>14</v>
      </c>
      <c r="I3" s="77"/>
      <c r="J3" s="76" t="s">
        <v>17</v>
      </c>
      <c r="K3" s="77"/>
      <c r="L3" s="77"/>
      <c r="M3" s="76" t="s">
        <v>15</v>
      </c>
      <c r="N3" s="77"/>
      <c r="O3" s="78"/>
      <c r="P3" s="77" t="s">
        <v>16</v>
      </c>
      <c r="Q3" s="77"/>
      <c r="R3" s="78"/>
      <c r="S3" s="50"/>
      <c r="T3" s="50"/>
      <c r="U3" s="50"/>
      <c r="V3" s="50"/>
      <c r="W3" s="50"/>
      <c r="X3" s="50"/>
      <c r="Y3" s="76" t="s">
        <v>20</v>
      </c>
      <c r="Z3" s="77"/>
      <c r="AA3" s="78"/>
      <c r="AB3" s="50"/>
      <c r="AC3" s="50"/>
      <c r="AD3" s="50"/>
      <c r="AE3" s="50"/>
      <c r="AF3" s="50"/>
      <c r="AG3" s="50"/>
      <c r="AH3" s="76" t="s">
        <v>36</v>
      </c>
      <c r="AI3" s="77"/>
      <c r="AJ3" s="77"/>
      <c r="AK3" s="77"/>
      <c r="AL3" s="78"/>
      <c r="AM3" s="55"/>
      <c r="AN3" s="40"/>
    </row>
    <row r="4" spans="1:40">
      <c r="H4" s="37">
        <v>2</v>
      </c>
      <c r="I4" s="38"/>
      <c r="J4" s="64"/>
      <c r="K4" s="56"/>
      <c r="L4" s="56"/>
      <c r="M4" s="80" t="s">
        <v>19</v>
      </c>
      <c r="N4" s="81"/>
      <c r="O4" s="82"/>
      <c r="P4" s="81" t="s">
        <v>18</v>
      </c>
      <c r="Q4" s="81"/>
      <c r="R4" s="82"/>
      <c r="S4" s="79" t="s">
        <v>38</v>
      </c>
      <c r="T4" s="79"/>
      <c r="U4" s="79"/>
      <c r="V4" s="79" t="s">
        <v>39</v>
      </c>
      <c r="W4" s="79"/>
      <c r="X4" s="79"/>
      <c r="Y4" s="60"/>
      <c r="Z4" s="57"/>
      <c r="AA4" s="61"/>
      <c r="AB4" s="79" t="s">
        <v>21</v>
      </c>
      <c r="AC4" s="79"/>
      <c r="AD4" s="79"/>
      <c r="AE4" s="79" t="s">
        <v>22</v>
      </c>
      <c r="AF4" s="79"/>
      <c r="AG4" s="79"/>
      <c r="AH4" s="59"/>
      <c r="AI4" s="56"/>
      <c r="AJ4" s="56"/>
      <c r="AK4" s="35" t="s">
        <v>26</v>
      </c>
      <c r="AL4" s="51" t="s">
        <v>5</v>
      </c>
      <c r="AM4" s="52"/>
      <c r="AN4" s="10"/>
    </row>
    <row r="5" spans="1:40">
      <c r="B5" s="36" t="s">
        <v>42</v>
      </c>
      <c r="H5" s="28" t="s">
        <v>4</v>
      </c>
      <c r="I5" s="27" t="s">
        <v>12</v>
      </c>
      <c r="J5" s="19" t="s">
        <v>23</v>
      </c>
      <c r="K5" s="20"/>
      <c r="L5" s="20" t="s">
        <v>24</v>
      </c>
      <c r="M5" s="19" t="s">
        <v>23</v>
      </c>
      <c r="N5" s="20"/>
      <c r="O5" s="21" t="s">
        <v>24</v>
      </c>
      <c r="P5" s="20" t="s">
        <v>23</v>
      </c>
      <c r="Q5" s="20"/>
      <c r="R5" s="21" t="s">
        <v>24</v>
      </c>
      <c r="S5" s="20" t="s">
        <v>23</v>
      </c>
      <c r="T5" s="20"/>
      <c r="U5" s="20" t="s">
        <v>24</v>
      </c>
      <c r="V5" s="20" t="s">
        <v>23</v>
      </c>
      <c r="W5" s="20"/>
      <c r="X5" s="20" t="s">
        <v>24</v>
      </c>
      <c r="Y5" s="19" t="s">
        <v>23</v>
      </c>
      <c r="Z5" s="20"/>
      <c r="AA5" s="21" t="s">
        <v>24</v>
      </c>
      <c r="AB5" s="20" t="s">
        <v>23</v>
      </c>
      <c r="AC5" s="20"/>
      <c r="AD5" s="20" t="s">
        <v>24</v>
      </c>
      <c r="AE5" s="20" t="s">
        <v>23</v>
      </c>
      <c r="AF5" s="20"/>
      <c r="AG5" s="20" t="s">
        <v>24</v>
      </c>
      <c r="AH5" s="19" t="s">
        <v>23</v>
      </c>
      <c r="AI5" s="20"/>
      <c r="AJ5" s="20" t="s">
        <v>24</v>
      </c>
      <c r="AK5" s="20" t="s">
        <v>0</v>
      </c>
      <c r="AL5" s="29" t="s">
        <v>1</v>
      </c>
      <c r="AM5" s="21" t="s">
        <v>25</v>
      </c>
      <c r="AN5" s="18"/>
    </row>
    <row r="6" spans="1:40">
      <c r="B6" s="1" t="s">
        <v>34</v>
      </c>
      <c r="C6" s="75">
        <v>175</v>
      </c>
      <c r="D6" s="9" t="s">
        <v>35</v>
      </c>
      <c r="E6" s="44">
        <f>1000*C6</f>
        <v>175000</v>
      </c>
      <c r="F6" s="9" t="s">
        <v>0</v>
      </c>
      <c r="H6" s="37">
        <v>500</v>
      </c>
      <c r="I6" s="23">
        <f>H6*1000</f>
        <v>500000</v>
      </c>
      <c r="J6" s="22">
        <f>E$6</f>
        <v>175000</v>
      </c>
      <c r="K6" s="42" t="s">
        <v>13</v>
      </c>
      <c r="L6" s="42">
        <v>0</v>
      </c>
      <c r="M6" s="32">
        <v>0</v>
      </c>
      <c r="N6" s="30" t="s">
        <v>13</v>
      </c>
      <c r="O6" s="31">
        <f>6.283*I6*E$7</f>
        <v>659.71500000000003</v>
      </c>
      <c r="P6" s="42">
        <v>0</v>
      </c>
      <c r="Q6" s="23" t="s">
        <v>13</v>
      </c>
      <c r="R6" s="24">
        <f>-1/(6.283*I6*E$8)</f>
        <v>-3183.1927423205475</v>
      </c>
      <c r="S6" s="42">
        <f>(J6*M6-L6*O6)</f>
        <v>0</v>
      </c>
      <c r="T6" s="23" t="s">
        <v>13</v>
      </c>
      <c r="U6" s="23">
        <f>(J6*O6+L6*M6)</f>
        <v>115450125</v>
      </c>
      <c r="V6" s="23">
        <f>J6+M6</f>
        <v>175000</v>
      </c>
      <c r="W6" s="23" t="s">
        <v>13</v>
      </c>
      <c r="X6" s="23">
        <f>L6+O6</f>
        <v>659.71500000000003</v>
      </c>
      <c r="Y6" s="62">
        <f>(S6*V6-U6*X6)/(V6^2+X6^2)</f>
        <v>-2.486958263861125</v>
      </c>
      <c r="Z6" s="58" t="s">
        <v>13</v>
      </c>
      <c r="AA6" s="63">
        <f>(S6*X6+U6*V6)/(V6^2+X6^2)</f>
        <v>659.70562466473689</v>
      </c>
      <c r="AB6" s="23">
        <f>(P6*Y6-R6*AA6)</f>
        <v>2099970.1565008336</v>
      </c>
      <c r="AC6" s="42" t="s">
        <v>13</v>
      </c>
      <c r="AD6" s="23">
        <f>(P6*AA6+R6*Y6)</f>
        <v>7916.4674959768417</v>
      </c>
      <c r="AE6" s="42">
        <f>P6+Y6</f>
        <v>-2.486958263861125</v>
      </c>
      <c r="AF6" s="42" t="s">
        <v>13</v>
      </c>
      <c r="AG6" s="42">
        <f>R6+AA6</f>
        <v>-2523.4871176558108</v>
      </c>
      <c r="AH6" s="32">
        <f>(AB6*AE6-AD6*AG6)/(AE6^2+AG6^2)</f>
        <v>2.3169882002875464</v>
      </c>
      <c r="AI6" s="42" t="s">
        <v>13</v>
      </c>
      <c r="AJ6" s="42">
        <f>(AB6*AG6+AD6*AE6)/(AE6^2+AG6^2)</f>
        <v>-832.17223660905984</v>
      </c>
      <c r="AK6" s="42">
        <f t="shared" ref="AK6:AK7" si="0">SQRT(AH6^2+AJ6^2)</f>
        <v>832.1754621576182</v>
      </c>
      <c r="AL6" s="65">
        <f t="shared" ref="AL6:AL7" si="1">DEGREES(ASIN(AJ6/AK6))</f>
        <v>-89.840473767110154</v>
      </c>
      <c r="AM6" s="66">
        <f>AK6/1000</f>
        <v>0.83217546215761817</v>
      </c>
      <c r="AN6" s="14"/>
    </row>
    <row r="7" spans="1:40">
      <c r="B7" s="1" t="s">
        <v>37</v>
      </c>
      <c r="C7" s="36">
        <v>210</v>
      </c>
      <c r="D7" s="1" t="s">
        <v>3</v>
      </c>
      <c r="E7" s="17">
        <f>C7/1000000</f>
        <v>2.1000000000000001E-4</v>
      </c>
      <c r="F7" s="1" t="s">
        <v>11</v>
      </c>
      <c r="H7" s="32">
        <f>H6+H$4</f>
        <v>502</v>
      </c>
      <c r="I7" s="23">
        <f t="shared" ref="I7" si="2">H7*1000</f>
        <v>502000</v>
      </c>
      <c r="J7" s="22">
        <f t="shared" ref="J7" si="3">E$6</f>
        <v>175000</v>
      </c>
      <c r="K7" s="42" t="s">
        <v>13</v>
      </c>
      <c r="L7" s="42">
        <v>0</v>
      </c>
      <c r="M7" s="32">
        <v>0</v>
      </c>
      <c r="N7" s="30" t="s">
        <v>13</v>
      </c>
      <c r="O7" s="31">
        <f>6.283*I7*E$7</f>
        <v>662.35386000000005</v>
      </c>
      <c r="P7" s="42">
        <v>0</v>
      </c>
      <c r="Q7" s="23" t="s">
        <v>13</v>
      </c>
      <c r="R7" s="24">
        <f>-1/(6.283*I7*E$8)</f>
        <v>-3170.5106995224578</v>
      </c>
      <c r="S7" s="42">
        <f t="shared" ref="S7" si="4">(J7*M7-L7*O7)</f>
        <v>0</v>
      </c>
      <c r="T7" s="23" t="s">
        <v>13</v>
      </c>
      <c r="U7" s="23">
        <f t="shared" ref="U7" si="5">(J7*O7+L7*M7)</f>
        <v>115911925.50000001</v>
      </c>
      <c r="V7" s="23">
        <f t="shared" ref="V7" si="6">J7+M7</f>
        <v>175000</v>
      </c>
      <c r="W7" s="23" t="s">
        <v>13</v>
      </c>
      <c r="X7" s="23">
        <f t="shared" ref="X7" si="7">L7+O7</f>
        <v>662.35386000000005</v>
      </c>
      <c r="Y7" s="22">
        <f t="shared" ref="Y7" si="8">(S7*V7-U7*X7)/(V7^2+X7^2)</f>
        <v>-2.5068934357267083</v>
      </c>
      <c r="Z7" s="23" t="s">
        <v>13</v>
      </c>
      <c r="AA7" s="31">
        <f t="shared" ref="AA7" si="9">(S7*X7+U7*V7)/(V7^2+X7^2)</f>
        <v>662.34437171117861</v>
      </c>
      <c r="AB7" s="23">
        <f t="shared" ref="AB7" si="10">(P7*Y7-R7*AA7)</f>
        <v>2099969.9172787718</v>
      </c>
      <c r="AC7" s="42" t="s">
        <v>13</v>
      </c>
      <c r="AD7" s="23">
        <f t="shared" ref="AD7" si="11">(P7*AA7+R7*Y7)</f>
        <v>7948.1324605341433</v>
      </c>
      <c r="AE7" s="42">
        <f t="shared" ref="AE7" si="12">P7+Y7</f>
        <v>-2.5068934357267083</v>
      </c>
      <c r="AF7" s="42" t="s">
        <v>13</v>
      </c>
      <c r="AG7" s="42">
        <f t="shared" ref="AG7" si="13">R7+AA7</f>
        <v>-2508.1663278112792</v>
      </c>
      <c r="AH7" s="32">
        <f t="shared" ref="AH7" si="14">(AB7*AE7-AD7*AG7)/(AE7^2+AG7^2)</f>
        <v>2.3320711899746853</v>
      </c>
      <c r="AI7" s="42" t="s">
        <v>13</v>
      </c>
      <c r="AJ7" s="42">
        <f t="shared" ref="AJ7" si="15">(AB7*AG7+AD7*AE7)/(AE7^2+AG7^2)</f>
        <v>-837.25538464000033</v>
      </c>
      <c r="AK7" s="42">
        <f t="shared" si="0"/>
        <v>837.2586324814514</v>
      </c>
      <c r="AL7" s="31">
        <f t="shared" si="1"/>
        <v>-89.840410114267527</v>
      </c>
      <c r="AM7" s="53">
        <f t="shared" ref="AM7" si="16">AK7/1000</f>
        <v>0.83725863248145138</v>
      </c>
      <c r="AN7" s="14"/>
    </row>
    <row r="8" spans="1:40">
      <c r="B8" s="1" t="s">
        <v>40</v>
      </c>
      <c r="C8" s="36">
        <v>100</v>
      </c>
      <c r="D8" s="1" t="s">
        <v>2</v>
      </c>
      <c r="E8" s="17">
        <f>C8/1000000000000</f>
        <v>1E-10</v>
      </c>
      <c r="F8" s="1" t="s">
        <v>10</v>
      </c>
      <c r="H8" s="32">
        <f t="shared" ref="H8:H71" si="17">H7+H$4</f>
        <v>504</v>
      </c>
      <c r="I8" s="23">
        <f t="shared" ref="I8:I71" si="18">H8*1000</f>
        <v>504000</v>
      </c>
      <c r="J8" s="22">
        <f t="shared" ref="J8:J71" si="19">E$6</f>
        <v>175000</v>
      </c>
      <c r="K8" s="42" t="s">
        <v>13</v>
      </c>
      <c r="L8" s="42">
        <v>0</v>
      </c>
      <c r="M8" s="32">
        <v>0</v>
      </c>
      <c r="N8" s="30" t="s">
        <v>13</v>
      </c>
      <c r="O8" s="31">
        <f>6.283*I8*E$7</f>
        <v>664.99272000000008</v>
      </c>
      <c r="P8" s="42">
        <v>0</v>
      </c>
      <c r="Q8" s="23" t="s">
        <v>13</v>
      </c>
      <c r="R8" s="24">
        <f>-1/(6.283*I8*E$8)</f>
        <v>-3157.9293078576857</v>
      </c>
      <c r="S8" s="42">
        <f t="shared" ref="S8:S71" si="20">(J8*M8-L8*O8)</f>
        <v>0</v>
      </c>
      <c r="T8" s="23" t="s">
        <v>13</v>
      </c>
      <c r="U8" s="23">
        <f t="shared" ref="U8:U71" si="21">(J8*O8+L8*M8)</f>
        <v>116373726.00000001</v>
      </c>
      <c r="V8" s="23">
        <f t="shared" ref="V8:V71" si="22">J8+M8</f>
        <v>175000</v>
      </c>
      <c r="W8" s="23" t="s">
        <v>13</v>
      </c>
      <c r="X8" s="23">
        <f t="shared" ref="X8:X71" si="23">L8+O8</f>
        <v>664.99272000000008</v>
      </c>
      <c r="Y8" s="22">
        <f t="shared" ref="Y8:Y71" si="24">(S8*V8-U8*X8)/(V8^2+X8^2)</f>
        <v>-2.5269081845475663</v>
      </c>
      <c r="Z8" s="23" t="s">
        <v>13</v>
      </c>
      <c r="AA8" s="31">
        <f t="shared" ref="AA8:AA71" si="25">(S8*X8+U8*V8)/(V8^2+X8^2)</f>
        <v>664.98311785401825</v>
      </c>
      <c r="AB8" s="23">
        <f t="shared" ref="AB8:AB71" si="26">(P8*Y8-R8*AA8)</f>
        <v>2099969.6771017858</v>
      </c>
      <c r="AC8" s="42" t="s">
        <v>13</v>
      </c>
      <c r="AD8" s="23">
        <f t="shared" ref="AD8:AD71" si="27">(P8*AA8+R8*Y8)</f>
        <v>7979.7974142482171</v>
      </c>
      <c r="AE8" s="42">
        <f t="shared" ref="AE8:AE71" si="28">P8+Y8</f>
        <v>-2.5269081845475663</v>
      </c>
      <c r="AF8" s="42" t="s">
        <v>13</v>
      </c>
      <c r="AG8" s="42">
        <f t="shared" ref="AG8:AG71" si="29">R8+AA8</f>
        <v>-2492.9461900036677</v>
      </c>
      <c r="AH8" s="32">
        <f t="shared" ref="AH8:AH71" si="30">(AB8*AE8-AD8*AG8)/(AE8^2+AG8^2)</f>
        <v>2.3471077579451354</v>
      </c>
      <c r="AI8" s="42" t="s">
        <v>13</v>
      </c>
      <c r="AJ8" s="42">
        <f t="shared" ref="AJ8:AJ71" si="31">(AB8*AG8+AD8*AE8)/(AE8^2+AG8^2)</f>
        <v>-842.36700192253238</v>
      </c>
      <c r="AK8" s="42">
        <f t="shared" ref="AK8:AK71" si="32">SQRT(AH8^2+AJ8^2)</f>
        <v>842.3702718180308</v>
      </c>
      <c r="AL8" s="31">
        <f t="shared" ref="AL8:AL71" si="33">DEGREES(ASIN(AJ8/AK8))</f>
        <v>-89.840355782842934</v>
      </c>
      <c r="AM8" s="53">
        <f t="shared" ref="AM8:AM71" si="34">AK8/1000</f>
        <v>0.84237027181803081</v>
      </c>
      <c r="AN8" s="14"/>
    </row>
    <row r="9" spans="1:40">
      <c r="B9" s="1" t="s">
        <v>6</v>
      </c>
      <c r="C9" s="39">
        <f>1000000/(6.283*SQRT(C7*C8))</f>
        <v>1098.3058401119754</v>
      </c>
      <c r="D9" s="1" t="s">
        <v>8</v>
      </c>
      <c r="H9" s="32">
        <f t="shared" si="17"/>
        <v>506</v>
      </c>
      <c r="I9" s="23">
        <f t="shared" si="18"/>
        <v>506000</v>
      </c>
      <c r="J9" s="22">
        <f t="shared" si="19"/>
        <v>175000</v>
      </c>
      <c r="K9" s="42" t="s">
        <v>13</v>
      </c>
      <c r="L9" s="42">
        <v>0</v>
      </c>
      <c r="M9" s="32">
        <v>0</v>
      </c>
      <c r="N9" s="30" t="s">
        <v>13</v>
      </c>
      <c r="O9" s="31">
        <f>6.283*I9*E$7</f>
        <v>667.63157999999999</v>
      </c>
      <c r="P9" s="42">
        <v>0</v>
      </c>
      <c r="Q9" s="23" t="s">
        <v>13</v>
      </c>
      <c r="R9" s="24">
        <f>-1/(6.283*I9*E$8)</f>
        <v>-3145.4473738345332</v>
      </c>
      <c r="S9" s="42">
        <f t="shared" si="20"/>
        <v>0</v>
      </c>
      <c r="T9" s="23" t="s">
        <v>13</v>
      </c>
      <c r="U9" s="23">
        <f t="shared" si="21"/>
        <v>116835526.5</v>
      </c>
      <c r="V9" s="23">
        <f t="shared" si="22"/>
        <v>175000</v>
      </c>
      <c r="W9" s="23" t="s">
        <v>13</v>
      </c>
      <c r="X9" s="23">
        <f t="shared" si="23"/>
        <v>667.63157999999999</v>
      </c>
      <c r="Y9" s="22">
        <f t="shared" si="24"/>
        <v>-2.5470025102690901</v>
      </c>
      <c r="Z9" s="23" t="s">
        <v>13</v>
      </c>
      <c r="AA9" s="31">
        <f t="shared" si="25"/>
        <v>667.62186308965602</v>
      </c>
      <c r="AB9" s="23">
        <f t="shared" si="26"/>
        <v>2099969.4359698766</v>
      </c>
      <c r="AC9" s="42" t="s">
        <v>13</v>
      </c>
      <c r="AD9" s="23">
        <f t="shared" si="27"/>
        <v>8011.4623570758731</v>
      </c>
      <c r="AE9" s="42">
        <f t="shared" si="28"/>
        <v>-2.5470025102690901</v>
      </c>
      <c r="AF9" s="42" t="s">
        <v>13</v>
      </c>
      <c r="AG9" s="42">
        <f t="shared" si="29"/>
        <v>-2477.8255107448772</v>
      </c>
      <c r="AH9" s="32">
        <f t="shared" si="30"/>
        <v>2.3620948531565693</v>
      </c>
      <c r="AI9" s="42" t="s">
        <v>13</v>
      </c>
      <c r="AJ9" s="42">
        <f t="shared" si="31"/>
        <v>-847.50739837209426</v>
      </c>
      <c r="AK9" s="42">
        <f t="shared" si="32"/>
        <v>847.51069007271587</v>
      </c>
      <c r="AL9" s="31">
        <f t="shared" si="33"/>
        <v>-89.840310874307775</v>
      </c>
      <c r="AM9" s="53">
        <f t="shared" si="34"/>
        <v>0.84751069007271584</v>
      </c>
      <c r="AN9" s="14"/>
    </row>
    <row r="10" spans="1:40">
      <c r="C10" t="s">
        <v>7</v>
      </c>
      <c r="H10" s="32">
        <f t="shared" si="17"/>
        <v>508</v>
      </c>
      <c r="I10" s="23">
        <f t="shared" si="18"/>
        <v>508000</v>
      </c>
      <c r="J10" s="22">
        <f t="shared" si="19"/>
        <v>175000</v>
      </c>
      <c r="K10" s="42" t="s">
        <v>13</v>
      </c>
      <c r="L10" s="42">
        <v>0</v>
      </c>
      <c r="M10" s="32">
        <v>0</v>
      </c>
      <c r="N10" s="30" t="s">
        <v>13</v>
      </c>
      <c r="O10" s="31">
        <f>6.283*I10*E$7</f>
        <v>670.27044000000001</v>
      </c>
      <c r="P10" s="42">
        <v>0</v>
      </c>
      <c r="Q10" s="23" t="s">
        <v>13</v>
      </c>
      <c r="R10" s="24">
        <f>-1/(6.283*I10*E$8)</f>
        <v>-3133.0637227564439</v>
      </c>
      <c r="S10" s="42">
        <f t="shared" si="20"/>
        <v>0</v>
      </c>
      <c r="T10" s="23" t="s">
        <v>13</v>
      </c>
      <c r="U10" s="23">
        <f t="shared" si="21"/>
        <v>117297327</v>
      </c>
      <c r="V10" s="23">
        <f t="shared" si="22"/>
        <v>175000</v>
      </c>
      <c r="W10" s="23" t="s">
        <v>13</v>
      </c>
      <c r="X10" s="23">
        <f t="shared" si="23"/>
        <v>670.27044000000001</v>
      </c>
      <c r="Y10" s="22">
        <f t="shared" si="24"/>
        <v>-2.5671764128364525</v>
      </c>
      <c r="Z10" s="23" t="s">
        <v>13</v>
      </c>
      <c r="AA10" s="31">
        <f t="shared" si="25"/>
        <v>670.2606074144926</v>
      </c>
      <c r="AB10" s="23">
        <f t="shared" si="26"/>
        <v>2099969.1938830456</v>
      </c>
      <c r="AC10" s="42" t="s">
        <v>13</v>
      </c>
      <c r="AD10" s="23">
        <f t="shared" si="27"/>
        <v>8043.1272889739093</v>
      </c>
      <c r="AE10" s="42">
        <f t="shared" si="28"/>
        <v>-2.5671764128364525</v>
      </c>
      <c r="AF10" s="42" t="s">
        <v>13</v>
      </c>
      <c r="AG10" s="42">
        <f t="shared" si="29"/>
        <v>-2462.8031153419515</v>
      </c>
      <c r="AH10" s="32">
        <f t="shared" si="30"/>
        <v>2.3770293523958177</v>
      </c>
      <c r="AI10" s="42" t="s">
        <v>13</v>
      </c>
      <c r="AJ10" s="42">
        <f t="shared" si="31"/>
        <v>-852.67688799604161</v>
      </c>
      <c r="AK10" s="42">
        <f t="shared" si="32"/>
        <v>852.6802012426208</v>
      </c>
      <c r="AL10" s="31">
        <f t="shared" si="33"/>
        <v>-89.840275491474287</v>
      </c>
      <c r="AM10" s="53">
        <f t="shared" si="34"/>
        <v>0.85268020124262078</v>
      </c>
      <c r="AN10" s="14"/>
    </row>
    <row r="11" spans="1:40">
      <c r="B11" s="1" t="s">
        <v>9</v>
      </c>
      <c r="C11" s="15">
        <f>(C6*1000)/(6.283*(C9*1000)*(C7/1000000))</f>
        <v>120.761472884912</v>
      </c>
      <c r="H11" s="32">
        <f t="shared" si="17"/>
        <v>510</v>
      </c>
      <c r="I11" s="23">
        <f t="shared" si="18"/>
        <v>510000</v>
      </c>
      <c r="J11" s="22">
        <f t="shared" si="19"/>
        <v>175000</v>
      </c>
      <c r="K11" s="42" t="s">
        <v>13</v>
      </c>
      <c r="L11" s="42">
        <v>0</v>
      </c>
      <c r="M11" s="32">
        <v>0</v>
      </c>
      <c r="N11" s="30" t="s">
        <v>13</v>
      </c>
      <c r="O11" s="31">
        <f>6.283*I11*E$7</f>
        <v>672.90930000000003</v>
      </c>
      <c r="P11" s="42">
        <v>0</v>
      </c>
      <c r="Q11" s="23" t="s">
        <v>13</v>
      </c>
      <c r="R11" s="24">
        <f>-1/(6.283*I11*E$8)</f>
        <v>-3120.7771983534776</v>
      </c>
      <c r="S11" s="42">
        <f t="shared" si="20"/>
        <v>0</v>
      </c>
      <c r="T11" s="23" t="s">
        <v>13</v>
      </c>
      <c r="U11" s="23">
        <f t="shared" si="21"/>
        <v>117759127.5</v>
      </c>
      <c r="V11" s="23">
        <f t="shared" si="22"/>
        <v>175000</v>
      </c>
      <c r="W11" s="23" t="s">
        <v>13</v>
      </c>
      <c r="X11" s="23">
        <f t="shared" si="23"/>
        <v>672.90930000000003</v>
      </c>
      <c r="Y11" s="22">
        <f t="shared" si="24"/>
        <v>-2.5874298921946113</v>
      </c>
      <c r="Z11" s="23" t="s">
        <v>13</v>
      </c>
      <c r="AA11" s="31">
        <f t="shared" si="25"/>
        <v>672.89935082492832</v>
      </c>
      <c r="AB11" s="23">
        <f t="shared" si="26"/>
        <v>2099968.9508412937</v>
      </c>
      <c r="AC11" s="42" t="s">
        <v>13</v>
      </c>
      <c r="AD11" s="23">
        <f t="shared" si="27"/>
        <v>8074.7922098991394</v>
      </c>
      <c r="AE11" s="42">
        <f t="shared" si="28"/>
        <v>-2.5874298921946113</v>
      </c>
      <c r="AF11" s="42" t="s">
        <v>13</v>
      </c>
      <c r="AG11" s="42">
        <f t="shared" si="29"/>
        <v>-2447.8778475285494</v>
      </c>
      <c r="AH11" s="32">
        <f t="shared" si="30"/>
        <v>2.3919080585068819</v>
      </c>
      <c r="AI11" s="42" t="s">
        <v>13</v>
      </c>
      <c r="AJ11" s="42">
        <f t="shared" si="31"/>
        <v>-857.87578896385742</v>
      </c>
      <c r="AK11" s="42">
        <f t="shared" si="32"/>
        <v>857.87912348682391</v>
      </c>
      <c r="AL11" s="31">
        <f t="shared" si="33"/>
        <v>-89.840249738513563</v>
      </c>
      <c r="AM11" s="53">
        <f t="shared" si="34"/>
        <v>0.85787912348682394</v>
      </c>
      <c r="AN11" s="14"/>
    </row>
    <row r="12" spans="1:40">
      <c r="C12" s="12" t="s">
        <v>41</v>
      </c>
      <c r="H12" s="32">
        <f t="shared" si="17"/>
        <v>512</v>
      </c>
      <c r="I12" s="23">
        <f t="shared" si="18"/>
        <v>512000</v>
      </c>
      <c r="J12" s="22">
        <f t="shared" si="19"/>
        <v>175000</v>
      </c>
      <c r="K12" s="42" t="s">
        <v>13</v>
      </c>
      <c r="L12" s="42">
        <v>0</v>
      </c>
      <c r="M12" s="32">
        <v>0</v>
      </c>
      <c r="N12" s="30" t="s">
        <v>13</v>
      </c>
      <c r="O12" s="31">
        <f>6.283*I12*E$7</f>
        <v>675.54816000000005</v>
      </c>
      <c r="P12" s="42">
        <v>0</v>
      </c>
      <c r="Q12" s="23" t="s">
        <v>13</v>
      </c>
      <c r="R12" s="24">
        <f>-1/(6.283*I12*E$8)</f>
        <v>-3108.58666242241</v>
      </c>
      <c r="S12" s="42">
        <f t="shared" si="20"/>
        <v>0</v>
      </c>
      <c r="T12" s="23" t="s">
        <v>13</v>
      </c>
      <c r="U12" s="23">
        <f t="shared" si="21"/>
        <v>118220928.00000001</v>
      </c>
      <c r="V12" s="23">
        <f t="shared" si="22"/>
        <v>175000</v>
      </c>
      <c r="W12" s="23" t="s">
        <v>13</v>
      </c>
      <c r="X12" s="23">
        <f t="shared" si="23"/>
        <v>675.54816000000005</v>
      </c>
      <c r="Y12" s="22">
        <f t="shared" si="24"/>
        <v>-2.607762948288304</v>
      </c>
      <c r="Z12" s="23" t="s">
        <v>13</v>
      </c>
      <c r="AA12" s="31">
        <f t="shared" si="25"/>
        <v>675.5380933173634</v>
      </c>
      <c r="AB12" s="23">
        <f t="shared" si="26"/>
        <v>2099968.7068446213</v>
      </c>
      <c r="AC12" s="42" t="s">
        <v>13</v>
      </c>
      <c r="AD12" s="23">
        <f t="shared" si="27"/>
        <v>8106.4571198083622</v>
      </c>
      <c r="AE12" s="42">
        <f t="shared" si="28"/>
        <v>-2.607762948288304</v>
      </c>
      <c r="AF12" s="42" t="s">
        <v>13</v>
      </c>
      <c r="AG12" s="42">
        <f t="shared" si="29"/>
        <v>-2433.0485691050467</v>
      </c>
      <c r="AH12" s="32">
        <f t="shared" si="30"/>
        <v>2.4067276985715766</v>
      </c>
      <c r="AI12" s="42" t="s">
        <v>13</v>
      </c>
      <c r="AJ12" s="42">
        <f t="shared" si="31"/>
        <v>-863.10442367880012</v>
      </c>
      <c r="AK12" s="42">
        <f t="shared" si="32"/>
        <v>863.10777919801467</v>
      </c>
      <c r="AL12" s="31">
        <f t="shared" si="33"/>
        <v>-89.840233720993808</v>
      </c>
      <c r="AM12" s="53">
        <f t="shared" si="34"/>
        <v>0.86310777919801462</v>
      </c>
      <c r="AN12" s="14"/>
    </row>
    <row r="13" spans="1:40">
      <c r="H13" s="32">
        <f t="shared" si="17"/>
        <v>514</v>
      </c>
      <c r="I13" s="23">
        <f t="shared" si="18"/>
        <v>514000</v>
      </c>
      <c r="J13" s="22">
        <f t="shared" si="19"/>
        <v>175000</v>
      </c>
      <c r="K13" s="42" t="s">
        <v>13</v>
      </c>
      <c r="L13" s="42">
        <v>0</v>
      </c>
      <c r="M13" s="32">
        <v>0</v>
      </c>
      <c r="N13" s="30" t="s">
        <v>13</v>
      </c>
      <c r="O13" s="31">
        <f>6.283*I13*E$7</f>
        <v>678.18702000000008</v>
      </c>
      <c r="P13" s="42">
        <v>0</v>
      </c>
      <c r="Q13" s="23" t="s">
        <v>13</v>
      </c>
      <c r="R13" s="24">
        <f>-1/(6.283*I13*E$8)</f>
        <v>-3096.4909944752408</v>
      </c>
      <c r="S13" s="42">
        <f t="shared" si="20"/>
        <v>0</v>
      </c>
      <c r="T13" s="23" t="s">
        <v>13</v>
      </c>
      <c r="U13" s="23">
        <f t="shared" si="21"/>
        <v>118682728.50000001</v>
      </c>
      <c r="V13" s="23">
        <f t="shared" si="22"/>
        <v>175000</v>
      </c>
      <c r="W13" s="23" t="s">
        <v>13</v>
      </c>
      <c r="X13" s="23">
        <f t="shared" si="23"/>
        <v>678.18702000000008</v>
      </c>
      <c r="Y13" s="22">
        <f t="shared" si="24"/>
        <v>-2.628175581062052</v>
      </c>
      <c r="Z13" s="23" t="s">
        <v>13</v>
      </c>
      <c r="AA13" s="31">
        <f t="shared" si="25"/>
        <v>678.17683488819807</v>
      </c>
      <c r="AB13" s="23">
        <f t="shared" si="26"/>
        <v>2099968.4618930276</v>
      </c>
      <c r="AC13" s="42" t="s">
        <v>13</v>
      </c>
      <c r="AD13" s="23">
        <f t="shared" si="27"/>
        <v>8138.1220186583769</v>
      </c>
      <c r="AE13" s="42">
        <f t="shared" si="28"/>
        <v>-2.628175581062052</v>
      </c>
      <c r="AF13" s="42" t="s">
        <v>13</v>
      </c>
      <c r="AG13" s="42">
        <f t="shared" si="29"/>
        <v>-2418.3141595870429</v>
      </c>
      <c r="AH13" s="32">
        <f t="shared" si="30"/>
        <v>2.4214849220414068</v>
      </c>
      <c r="AI13" s="42" t="s">
        <v>13</v>
      </c>
      <c r="AJ13" s="42">
        <f t="shared" si="31"/>
        <v>-868.36311885101236</v>
      </c>
      <c r="AK13" s="42">
        <f t="shared" si="32"/>
        <v>868.36649507560173</v>
      </c>
      <c r="AL13" s="31">
        <f t="shared" si="33"/>
        <v>-89.840227545879173</v>
      </c>
      <c r="AM13" s="53">
        <f t="shared" si="34"/>
        <v>0.86836649507560171</v>
      </c>
      <c r="AN13" s="14"/>
    </row>
    <row r="14" spans="1:40">
      <c r="H14" s="32">
        <f t="shared" si="17"/>
        <v>516</v>
      </c>
      <c r="I14" s="23">
        <f t="shared" si="18"/>
        <v>516000</v>
      </c>
      <c r="J14" s="22">
        <f t="shared" si="19"/>
        <v>175000</v>
      </c>
      <c r="K14" s="42" t="s">
        <v>13</v>
      </c>
      <c r="L14" s="42">
        <v>0</v>
      </c>
      <c r="M14" s="32">
        <v>0</v>
      </c>
      <c r="N14" s="30" t="s">
        <v>13</v>
      </c>
      <c r="O14" s="31">
        <f>6.283*I14*E$7</f>
        <v>680.82587999999998</v>
      </c>
      <c r="P14" s="42">
        <v>0</v>
      </c>
      <c r="Q14" s="23" t="s">
        <v>13</v>
      </c>
      <c r="R14" s="24">
        <f>-1/(6.283*I14*E$8)</f>
        <v>-3084.4890913958793</v>
      </c>
      <c r="S14" s="42">
        <f t="shared" si="20"/>
        <v>0</v>
      </c>
      <c r="T14" s="23" t="s">
        <v>13</v>
      </c>
      <c r="U14" s="23">
        <f t="shared" si="21"/>
        <v>119144529</v>
      </c>
      <c r="V14" s="23">
        <f t="shared" si="22"/>
        <v>175000</v>
      </c>
      <c r="W14" s="23" t="s">
        <v>13</v>
      </c>
      <c r="X14" s="23">
        <f t="shared" si="23"/>
        <v>680.82587999999998</v>
      </c>
      <c r="Y14" s="22">
        <f t="shared" si="24"/>
        <v>-2.6486677904601605</v>
      </c>
      <c r="Z14" s="23" t="s">
        <v>13</v>
      </c>
      <c r="AA14" s="31">
        <f t="shared" si="25"/>
        <v>680.81557553383277</v>
      </c>
      <c r="AB14" s="23">
        <f t="shared" si="26"/>
        <v>2099968.2159865145</v>
      </c>
      <c r="AC14" s="42" t="s">
        <v>13</v>
      </c>
      <c r="AD14" s="23">
        <f t="shared" si="27"/>
        <v>8169.7869064059914</v>
      </c>
      <c r="AE14" s="42">
        <f t="shared" si="28"/>
        <v>-2.6486677904601605</v>
      </c>
      <c r="AF14" s="42" t="s">
        <v>13</v>
      </c>
      <c r="AG14" s="42">
        <f t="shared" si="29"/>
        <v>-2403.6735158620468</v>
      </c>
      <c r="AH14" s="32">
        <f t="shared" si="30"/>
        <v>2.4361762988192255</v>
      </c>
      <c r="AI14" s="42" t="s">
        <v>13</v>
      </c>
      <c r="AJ14" s="42">
        <f t="shared" si="31"/>
        <v>-873.65220557213661</v>
      </c>
      <c r="AK14" s="42">
        <f t="shared" si="32"/>
        <v>873.65560220032808</v>
      </c>
      <c r="AL14" s="31">
        <f t="shared" si="33"/>
        <v>-89.840231321571878</v>
      </c>
      <c r="AM14" s="53">
        <f t="shared" si="34"/>
        <v>0.87365560220032812</v>
      </c>
      <c r="AN14" s="14"/>
    </row>
    <row r="15" spans="1:40">
      <c r="D15" s="3"/>
      <c r="E15" s="3"/>
      <c r="G15" s="4"/>
      <c r="H15" s="32">
        <f t="shared" si="17"/>
        <v>518</v>
      </c>
      <c r="I15" s="23">
        <f t="shared" si="18"/>
        <v>518000</v>
      </c>
      <c r="J15" s="22">
        <f t="shared" si="19"/>
        <v>175000</v>
      </c>
      <c r="K15" s="42" t="s">
        <v>13</v>
      </c>
      <c r="L15" s="42">
        <v>0</v>
      </c>
      <c r="M15" s="32">
        <v>0</v>
      </c>
      <c r="N15" s="30" t="s">
        <v>13</v>
      </c>
      <c r="O15" s="31">
        <f>6.283*I15*E$7</f>
        <v>683.46474000000001</v>
      </c>
      <c r="P15" s="42">
        <v>0</v>
      </c>
      <c r="Q15" s="23" t="s">
        <v>13</v>
      </c>
      <c r="R15" s="24">
        <f>-1/(6.283*I15*E$8)</f>
        <v>-3072.5798671047751</v>
      </c>
      <c r="S15" s="42">
        <f t="shared" si="20"/>
        <v>0</v>
      </c>
      <c r="T15" s="23" t="s">
        <v>13</v>
      </c>
      <c r="U15" s="23">
        <f t="shared" si="21"/>
        <v>119606329.5</v>
      </c>
      <c r="V15" s="23">
        <f t="shared" si="22"/>
        <v>175000</v>
      </c>
      <c r="W15" s="23" t="s">
        <v>13</v>
      </c>
      <c r="X15" s="23">
        <f t="shared" si="23"/>
        <v>683.46474000000001</v>
      </c>
      <c r="Y15" s="22">
        <f t="shared" si="24"/>
        <v>-2.6692395764267189</v>
      </c>
      <c r="Z15" s="23" t="s">
        <v>13</v>
      </c>
      <c r="AA15" s="31">
        <f t="shared" si="25"/>
        <v>683.45431525066795</v>
      </c>
      <c r="AB15" s="23">
        <f t="shared" si="26"/>
        <v>2099967.9691250823</v>
      </c>
      <c r="AC15" s="42" t="s">
        <v>13</v>
      </c>
      <c r="AD15" s="23">
        <f t="shared" si="27"/>
        <v>8201.4517830080149</v>
      </c>
      <c r="AE15" s="42">
        <f t="shared" si="28"/>
        <v>-2.6692395764267189</v>
      </c>
      <c r="AF15" s="42" t="s">
        <v>13</v>
      </c>
      <c r="AG15" s="42">
        <f t="shared" si="29"/>
        <v>-2389.125551854107</v>
      </c>
      <c r="AH15" s="32">
        <f t="shared" si="30"/>
        <v>2.4507983172891721</v>
      </c>
      <c r="AI15" s="42" t="s">
        <v>13</v>
      </c>
      <c r="AJ15" s="42">
        <f t="shared" si="31"/>
        <v>-878.97201939146169</v>
      </c>
      <c r="AK15" s="42">
        <f t="shared" si="32"/>
        <v>878.97543611041613</v>
      </c>
      <c r="AL15" s="31">
        <f t="shared" si="33"/>
        <v>-89.840245157942576</v>
      </c>
      <c r="AM15" s="53">
        <f t="shared" si="34"/>
        <v>0.87897543611041618</v>
      </c>
      <c r="AN15" s="14"/>
    </row>
    <row r="16" spans="1:40">
      <c r="F16" s="3"/>
      <c r="G16" s="4"/>
      <c r="H16" s="32">
        <f t="shared" si="17"/>
        <v>520</v>
      </c>
      <c r="I16" s="23">
        <f t="shared" si="18"/>
        <v>520000</v>
      </c>
      <c r="J16" s="22">
        <f t="shared" si="19"/>
        <v>175000</v>
      </c>
      <c r="K16" s="42" t="s">
        <v>13</v>
      </c>
      <c r="L16" s="42">
        <v>0</v>
      </c>
      <c r="M16" s="32">
        <v>0</v>
      </c>
      <c r="N16" s="30" t="s">
        <v>13</v>
      </c>
      <c r="O16" s="31">
        <f>6.283*I16*E$7</f>
        <v>686.10360000000003</v>
      </c>
      <c r="P16" s="42">
        <v>0</v>
      </c>
      <c r="Q16" s="23" t="s">
        <v>13</v>
      </c>
      <c r="R16" s="24">
        <f>-1/(6.283*I16*E$8)</f>
        <v>-3060.7622522312954</v>
      </c>
      <c r="S16" s="42">
        <f t="shared" si="20"/>
        <v>0</v>
      </c>
      <c r="T16" s="23" t="s">
        <v>13</v>
      </c>
      <c r="U16" s="23">
        <f t="shared" si="21"/>
        <v>120068130</v>
      </c>
      <c r="V16" s="23">
        <f t="shared" si="22"/>
        <v>175000</v>
      </c>
      <c r="W16" s="23" t="s">
        <v>13</v>
      </c>
      <c r="X16" s="23">
        <f t="shared" si="23"/>
        <v>686.10360000000003</v>
      </c>
      <c r="Y16" s="22">
        <f t="shared" si="24"/>
        <v>-2.6898909389055969</v>
      </c>
      <c r="Z16" s="23" t="s">
        <v>13</v>
      </c>
      <c r="AA16" s="31">
        <f t="shared" si="25"/>
        <v>686.09305403510405</v>
      </c>
      <c r="AB16" s="23">
        <f t="shared" si="26"/>
        <v>2099967.7213087329</v>
      </c>
      <c r="AC16" s="42" t="s">
        <v>13</v>
      </c>
      <c r="AD16" s="23">
        <f t="shared" si="27"/>
        <v>8233.1166484212481</v>
      </c>
      <c r="AE16" s="42">
        <f t="shared" si="28"/>
        <v>-2.6898909389055969</v>
      </c>
      <c r="AF16" s="42" t="s">
        <v>13</v>
      </c>
      <c r="AG16" s="42">
        <f t="shared" si="29"/>
        <v>-2374.6691981961912</v>
      </c>
      <c r="AH16" s="32">
        <f t="shared" si="30"/>
        <v>2.4653473822933605</v>
      </c>
      <c r="AI16" s="42" t="s">
        <v>13</v>
      </c>
      <c r="AJ16" s="42">
        <f t="shared" si="31"/>
        <v>-884.32290039364943</v>
      </c>
      <c r="AK16" s="42">
        <f t="shared" si="32"/>
        <v>884.32633687929467</v>
      </c>
      <c r="AL16" s="31">
        <f t="shared" si="33"/>
        <v>-89.840269166349117</v>
      </c>
      <c r="AM16" s="53">
        <f t="shared" si="34"/>
        <v>0.88432633687929463</v>
      </c>
      <c r="AN16" s="14"/>
    </row>
    <row r="17" spans="3:40">
      <c r="H17" s="32">
        <f t="shared" si="17"/>
        <v>522</v>
      </c>
      <c r="I17" s="23">
        <f t="shared" si="18"/>
        <v>522000</v>
      </c>
      <c r="J17" s="22">
        <f t="shared" si="19"/>
        <v>175000</v>
      </c>
      <c r="K17" s="42" t="s">
        <v>13</v>
      </c>
      <c r="L17" s="42">
        <v>0</v>
      </c>
      <c r="M17" s="32">
        <v>0</v>
      </c>
      <c r="N17" s="30" t="s">
        <v>13</v>
      </c>
      <c r="O17" s="31">
        <f>6.283*I17*E$7</f>
        <v>688.74246000000005</v>
      </c>
      <c r="P17" s="42">
        <v>0</v>
      </c>
      <c r="Q17" s="23" t="s">
        <v>13</v>
      </c>
      <c r="R17" s="24">
        <f>-1/(6.283*I17*E$8)</f>
        <v>-3049.0351937936275</v>
      </c>
      <c r="S17" s="42">
        <f t="shared" si="20"/>
        <v>0</v>
      </c>
      <c r="T17" s="23" t="s">
        <v>13</v>
      </c>
      <c r="U17" s="23">
        <f t="shared" si="21"/>
        <v>120529930.50000001</v>
      </c>
      <c r="V17" s="23">
        <f t="shared" si="22"/>
        <v>175000</v>
      </c>
      <c r="W17" s="23" t="s">
        <v>13</v>
      </c>
      <c r="X17" s="23">
        <f t="shared" si="23"/>
        <v>688.74246000000005</v>
      </c>
      <c r="Y17" s="22">
        <f t="shared" si="24"/>
        <v>-2.7106218778404476</v>
      </c>
      <c r="Z17" s="23" t="s">
        <v>13</v>
      </c>
      <c r="AA17" s="31">
        <f t="shared" si="25"/>
        <v>688.7317918835414</v>
      </c>
      <c r="AB17" s="23">
        <f t="shared" si="26"/>
        <v>2099967.4725374659</v>
      </c>
      <c r="AC17" s="42" t="s">
        <v>13</v>
      </c>
      <c r="AD17" s="23">
        <f t="shared" si="27"/>
        <v>8264.7815026024964</v>
      </c>
      <c r="AE17" s="42">
        <f t="shared" si="28"/>
        <v>-2.7106218778404476</v>
      </c>
      <c r="AF17" s="42" t="s">
        <v>13</v>
      </c>
      <c r="AG17" s="42">
        <f t="shared" si="29"/>
        <v>-2360.303401910086</v>
      </c>
      <c r="AH17" s="32">
        <f t="shared" si="30"/>
        <v>2.4798198130537044</v>
      </c>
      <c r="AI17" s="42" t="s">
        <v>13</v>
      </c>
      <c r="AJ17" s="42">
        <f t="shared" si="31"/>
        <v>-889.70519327807222</v>
      </c>
      <c r="AK17" s="42">
        <f t="shared" si="32"/>
        <v>889.70864919493567</v>
      </c>
      <c r="AL17" s="31">
        <f t="shared" si="33"/>
        <v>-89.840303459634768</v>
      </c>
      <c r="AM17" s="53">
        <f t="shared" si="34"/>
        <v>0.88970864919493564</v>
      </c>
      <c r="AN17" s="14"/>
    </row>
    <row r="18" spans="3:40">
      <c r="H18" s="32">
        <f t="shared" si="17"/>
        <v>524</v>
      </c>
      <c r="I18" s="23">
        <f t="shared" si="18"/>
        <v>524000</v>
      </c>
      <c r="J18" s="22">
        <f t="shared" si="19"/>
        <v>175000</v>
      </c>
      <c r="K18" s="42" t="s">
        <v>13</v>
      </c>
      <c r="L18" s="42">
        <v>0</v>
      </c>
      <c r="M18" s="32">
        <v>0</v>
      </c>
      <c r="N18" s="30" t="s">
        <v>13</v>
      </c>
      <c r="O18" s="31">
        <f>6.283*I18*E$7</f>
        <v>691.38132000000007</v>
      </c>
      <c r="P18" s="42">
        <v>0</v>
      </c>
      <c r="Q18" s="23" t="s">
        <v>13</v>
      </c>
      <c r="R18" s="24">
        <f>-1/(6.283*I18*E$8)</f>
        <v>-3037.3976548860182</v>
      </c>
      <c r="S18" s="42">
        <f t="shared" si="20"/>
        <v>0</v>
      </c>
      <c r="T18" s="23" t="s">
        <v>13</v>
      </c>
      <c r="U18" s="23">
        <f t="shared" si="21"/>
        <v>120991731.00000001</v>
      </c>
      <c r="V18" s="23">
        <f t="shared" si="22"/>
        <v>175000</v>
      </c>
      <c r="W18" s="23" t="s">
        <v>13</v>
      </c>
      <c r="X18" s="23">
        <f t="shared" si="23"/>
        <v>691.38132000000007</v>
      </c>
      <c r="Y18" s="22">
        <f t="shared" si="24"/>
        <v>-2.7314323931747078</v>
      </c>
      <c r="Z18" s="23" t="s">
        <v>13</v>
      </c>
      <c r="AA18" s="31">
        <f t="shared" si="25"/>
        <v>691.37052879238024</v>
      </c>
      <c r="AB18" s="23">
        <f t="shared" si="26"/>
        <v>2099967.2228112821</v>
      </c>
      <c r="AC18" s="42" t="s">
        <v>13</v>
      </c>
      <c r="AD18" s="23">
        <f t="shared" si="27"/>
        <v>8296.4463455085624</v>
      </c>
      <c r="AE18" s="42">
        <f t="shared" si="28"/>
        <v>-2.7314323931747078</v>
      </c>
      <c r="AF18" s="42" t="s">
        <v>13</v>
      </c>
      <c r="AG18" s="42">
        <f t="shared" si="29"/>
        <v>-2346.0271260936379</v>
      </c>
      <c r="AH18" s="32">
        <f t="shared" si="30"/>
        <v>2.4942118410372407</v>
      </c>
      <c r="AI18" s="42" t="s">
        <v>13</v>
      </c>
      <c r="AJ18" s="42">
        <f t="shared" si="31"/>
        <v>-895.11924743980273</v>
      </c>
      <c r="AK18" s="42">
        <f t="shared" si="32"/>
        <v>895.12272244084318</v>
      </c>
      <c r="AL18" s="31">
        <f t="shared" si="33"/>
        <v>-89.840348152215256</v>
      </c>
      <c r="AM18" s="53">
        <f t="shared" si="34"/>
        <v>0.89512272244084312</v>
      </c>
      <c r="AN18" s="14"/>
    </row>
    <row r="19" spans="3:40">
      <c r="H19" s="32">
        <f t="shared" si="17"/>
        <v>526</v>
      </c>
      <c r="I19" s="23">
        <f t="shared" si="18"/>
        <v>526000</v>
      </c>
      <c r="J19" s="22">
        <f t="shared" si="19"/>
        <v>175000</v>
      </c>
      <c r="K19" s="42" t="s">
        <v>13</v>
      </c>
      <c r="L19" s="42">
        <v>0</v>
      </c>
      <c r="M19" s="32">
        <v>0</v>
      </c>
      <c r="N19" s="30" t="s">
        <v>13</v>
      </c>
      <c r="O19" s="31">
        <f>6.283*I19*E$7</f>
        <v>694.02017999999998</v>
      </c>
      <c r="P19" s="42">
        <v>0</v>
      </c>
      <c r="Q19" s="23" t="s">
        <v>13</v>
      </c>
      <c r="R19" s="24">
        <f>-1/(6.283*I19*E$8)</f>
        <v>-3025.8486143731443</v>
      </c>
      <c r="S19" s="42">
        <f t="shared" si="20"/>
        <v>0</v>
      </c>
      <c r="T19" s="23" t="s">
        <v>13</v>
      </c>
      <c r="U19" s="23">
        <f t="shared" si="21"/>
        <v>121453531.5</v>
      </c>
      <c r="V19" s="23">
        <f t="shared" si="22"/>
        <v>175000</v>
      </c>
      <c r="W19" s="23" t="s">
        <v>13</v>
      </c>
      <c r="X19" s="23">
        <f t="shared" si="23"/>
        <v>694.02017999999998</v>
      </c>
      <c r="Y19" s="22">
        <f t="shared" si="24"/>
        <v>-2.7523224848515961</v>
      </c>
      <c r="Z19" s="23" t="s">
        <v>13</v>
      </c>
      <c r="AA19" s="31">
        <f t="shared" si="25"/>
        <v>694.00926475802089</v>
      </c>
      <c r="AB19" s="23">
        <f t="shared" si="26"/>
        <v>2099966.9721301822</v>
      </c>
      <c r="AC19" s="42" t="s">
        <v>13</v>
      </c>
      <c r="AD19" s="23">
        <f t="shared" si="27"/>
        <v>8328.1111770962525</v>
      </c>
      <c r="AE19" s="42">
        <f t="shared" si="28"/>
        <v>-2.7523224848515961</v>
      </c>
      <c r="AF19" s="42" t="s">
        <v>13</v>
      </c>
      <c r="AG19" s="42">
        <f t="shared" si="29"/>
        <v>-2331.8393496151234</v>
      </c>
      <c r="AH19" s="32">
        <f t="shared" si="30"/>
        <v>2.5085196077632577</v>
      </c>
      <c r="AI19" s="42" t="s">
        <v>13</v>
      </c>
      <c r="AJ19" s="42">
        <f t="shared" si="31"/>
        <v>-900.56541705229779</v>
      </c>
      <c r="AK19" s="42">
        <f t="shared" si="32"/>
        <v>900.56891077873752</v>
      </c>
      <c r="AL19" s="31">
        <f t="shared" si="33"/>
        <v>-89.840403360040511</v>
      </c>
      <c r="AM19" s="53">
        <f t="shared" si="34"/>
        <v>0.90056891077873746</v>
      </c>
      <c r="AN19" s="14"/>
    </row>
    <row r="20" spans="3:40">
      <c r="H20" s="32">
        <f t="shared" si="17"/>
        <v>528</v>
      </c>
      <c r="I20" s="23">
        <f t="shared" si="18"/>
        <v>528000</v>
      </c>
      <c r="J20" s="22">
        <f t="shared" si="19"/>
        <v>175000</v>
      </c>
      <c r="K20" s="42" t="s">
        <v>13</v>
      </c>
      <c r="L20" s="42">
        <v>0</v>
      </c>
      <c r="M20" s="32">
        <v>0</v>
      </c>
      <c r="N20" s="30" t="s">
        <v>13</v>
      </c>
      <c r="O20" s="31">
        <f>6.283*I20*E$7</f>
        <v>696.65904</v>
      </c>
      <c r="P20" s="42">
        <v>0</v>
      </c>
      <c r="Q20" s="23" t="s">
        <v>13</v>
      </c>
      <c r="R20" s="24">
        <f>-1/(6.283*I20*E$8)</f>
        <v>-3014.3870665914274</v>
      </c>
      <c r="S20" s="42">
        <f t="shared" si="20"/>
        <v>0</v>
      </c>
      <c r="T20" s="23" t="s">
        <v>13</v>
      </c>
      <c r="U20" s="23">
        <f t="shared" si="21"/>
        <v>121915332</v>
      </c>
      <c r="V20" s="23">
        <f t="shared" si="22"/>
        <v>175000</v>
      </c>
      <c r="W20" s="23" t="s">
        <v>13</v>
      </c>
      <c r="X20" s="23">
        <f t="shared" si="23"/>
        <v>696.65904</v>
      </c>
      <c r="Y20" s="22">
        <f t="shared" si="24"/>
        <v>-2.7732921528141157</v>
      </c>
      <c r="Z20" s="23" t="s">
        <v>13</v>
      </c>
      <c r="AA20" s="31">
        <f t="shared" si="25"/>
        <v>696.64799977686391</v>
      </c>
      <c r="AB20" s="23">
        <f t="shared" si="26"/>
        <v>2099966.720494166</v>
      </c>
      <c r="AC20" s="42" t="s">
        <v>13</v>
      </c>
      <c r="AD20" s="23">
        <f t="shared" si="27"/>
        <v>8359.7759973223674</v>
      </c>
      <c r="AE20" s="42">
        <f t="shared" si="28"/>
        <v>-2.7732921528141157</v>
      </c>
      <c r="AF20" s="42" t="s">
        <v>13</v>
      </c>
      <c r="AG20" s="42">
        <f t="shared" si="29"/>
        <v>-2317.7390668145636</v>
      </c>
      <c r="AH20" s="32">
        <f t="shared" si="30"/>
        <v>2.5227391625504358</v>
      </c>
      <c r="AI20" s="42" t="s">
        <v>13</v>
      </c>
      <c r="AJ20" s="42">
        <f t="shared" si="31"/>
        <v>-906.04406115181666</v>
      </c>
      <c r="AK20" s="42">
        <f t="shared" si="32"/>
        <v>906.04757323297281</v>
      </c>
      <c r="AL20" s="31">
        <f t="shared" si="33"/>
        <v>-89.840469200672729</v>
      </c>
      <c r="AM20" s="53">
        <f t="shared" si="34"/>
        <v>0.9060475732329728</v>
      </c>
      <c r="AN20" s="14"/>
    </row>
    <row r="21" spans="3:40">
      <c r="D21" s="9"/>
      <c r="E21" s="9"/>
      <c r="H21" s="32">
        <f t="shared" si="17"/>
        <v>530</v>
      </c>
      <c r="I21" s="23">
        <f t="shared" si="18"/>
        <v>530000</v>
      </c>
      <c r="J21" s="22">
        <f t="shared" si="19"/>
        <v>175000</v>
      </c>
      <c r="K21" s="42" t="s">
        <v>13</v>
      </c>
      <c r="L21" s="42">
        <v>0</v>
      </c>
      <c r="M21" s="32">
        <v>0</v>
      </c>
      <c r="N21" s="30" t="s">
        <v>13</v>
      </c>
      <c r="O21" s="31">
        <f>6.283*I21*E$7</f>
        <v>699.29790000000003</v>
      </c>
      <c r="P21" s="42">
        <v>0</v>
      </c>
      <c r="Q21" s="23" t="s">
        <v>13</v>
      </c>
      <c r="R21" s="24">
        <f>-1/(6.283*I21*E$8)</f>
        <v>-3003.0120210571204</v>
      </c>
      <c r="S21" s="42">
        <f t="shared" si="20"/>
        <v>0</v>
      </c>
      <c r="T21" s="23" t="s">
        <v>13</v>
      </c>
      <c r="U21" s="23">
        <f t="shared" si="21"/>
        <v>122377132.5</v>
      </c>
      <c r="V21" s="23">
        <f t="shared" si="22"/>
        <v>175000</v>
      </c>
      <c r="W21" s="23" t="s">
        <v>13</v>
      </c>
      <c r="X21" s="23">
        <f t="shared" si="23"/>
        <v>699.29790000000003</v>
      </c>
      <c r="Y21" s="22">
        <f t="shared" si="24"/>
        <v>-2.7943413970050517</v>
      </c>
      <c r="Z21" s="23" t="s">
        <v>13</v>
      </c>
      <c r="AA21" s="31">
        <f t="shared" si="25"/>
        <v>699.28673384530964</v>
      </c>
      <c r="AB21" s="23">
        <f t="shared" si="26"/>
        <v>2099966.4679032359</v>
      </c>
      <c r="AC21" s="42" t="s">
        <v>13</v>
      </c>
      <c r="AD21" s="23">
        <f t="shared" si="27"/>
        <v>8391.4408061437171</v>
      </c>
      <c r="AE21" s="42">
        <f t="shared" si="28"/>
        <v>-2.7943413970050517</v>
      </c>
      <c r="AF21" s="42" t="s">
        <v>13</v>
      </c>
      <c r="AG21" s="42">
        <f t="shared" si="29"/>
        <v>-2303.7252872118106</v>
      </c>
      <c r="AH21" s="32">
        <f t="shared" si="30"/>
        <v>2.5368664602022206</v>
      </c>
      <c r="AI21" s="42" t="s">
        <v>13</v>
      </c>
      <c r="AJ21" s="42">
        <f t="shared" si="31"/>
        <v>-911.55554372361576</v>
      </c>
      <c r="AK21" s="42">
        <f t="shared" si="32"/>
        <v>911.55907377673202</v>
      </c>
      <c r="AL21" s="31">
        <f t="shared" si="33"/>
        <v>-89.840545793284946</v>
      </c>
      <c r="AM21" s="53">
        <f t="shared" si="34"/>
        <v>0.91155907377673207</v>
      </c>
      <c r="AN21" s="14"/>
    </row>
    <row r="22" spans="3:40">
      <c r="C22" s="45"/>
      <c r="F22" s="9"/>
      <c r="H22" s="32">
        <f t="shared" si="17"/>
        <v>532</v>
      </c>
      <c r="I22" s="23">
        <f t="shared" si="18"/>
        <v>532000</v>
      </c>
      <c r="J22" s="22">
        <f t="shared" si="19"/>
        <v>175000</v>
      </c>
      <c r="K22" s="42" t="s">
        <v>13</v>
      </c>
      <c r="L22" s="42">
        <v>0</v>
      </c>
      <c r="M22" s="32">
        <v>0</v>
      </c>
      <c r="N22" s="30" t="s">
        <v>13</v>
      </c>
      <c r="O22" s="31">
        <f>6.283*I22*E$7</f>
        <v>701.93676000000005</v>
      </c>
      <c r="P22" s="42">
        <v>0</v>
      </c>
      <c r="Q22" s="23" t="s">
        <v>13</v>
      </c>
      <c r="R22" s="24">
        <f>-1/(6.283*I22*E$8)</f>
        <v>-2991.7225021809654</v>
      </c>
      <c r="S22" s="42">
        <f t="shared" si="20"/>
        <v>0</v>
      </c>
      <c r="T22" s="23" t="s">
        <v>13</v>
      </c>
      <c r="U22" s="23">
        <f t="shared" si="21"/>
        <v>122838933.00000001</v>
      </c>
      <c r="V22" s="23">
        <f t="shared" si="22"/>
        <v>175000</v>
      </c>
      <c r="W22" s="23" t="s">
        <v>13</v>
      </c>
      <c r="X22" s="23">
        <f t="shared" si="23"/>
        <v>701.93676000000005</v>
      </c>
      <c r="Y22" s="22">
        <f t="shared" si="24"/>
        <v>-2.8154702173669715</v>
      </c>
      <c r="Z22" s="23" t="s">
        <v>13</v>
      </c>
      <c r="AA22" s="31">
        <f t="shared" si="25"/>
        <v>701.92546695975864</v>
      </c>
      <c r="AB22" s="23">
        <f t="shared" si="26"/>
        <v>2099966.2143573915</v>
      </c>
      <c r="AC22" s="42" t="s">
        <v>13</v>
      </c>
      <c r="AD22" s="23">
        <f t="shared" si="27"/>
        <v>8423.1056035171023</v>
      </c>
      <c r="AE22" s="42">
        <f t="shared" si="28"/>
        <v>-2.8154702173669715</v>
      </c>
      <c r="AF22" s="42" t="s">
        <v>13</v>
      </c>
      <c r="AG22" s="42">
        <f t="shared" si="29"/>
        <v>-2289.7970352212069</v>
      </c>
      <c r="AH22" s="32">
        <f t="shared" si="30"/>
        <v>2.5508973586285126</v>
      </c>
      <c r="AI22" s="42" t="s">
        <v>13</v>
      </c>
      <c r="AJ22" s="42">
        <f t="shared" si="31"/>
        <v>-917.10023378996254</v>
      </c>
      <c r="AK22" s="42">
        <f t="shared" si="32"/>
        <v>917.10378142004095</v>
      </c>
      <c r="AL22" s="31">
        <f t="shared" si="33"/>
        <v>-89.840633258698475</v>
      </c>
      <c r="AM22" s="53">
        <f t="shared" si="34"/>
        <v>0.9171037814200409</v>
      </c>
      <c r="AN22" s="14"/>
    </row>
    <row r="23" spans="3:40">
      <c r="D23" s="2"/>
      <c r="E23" s="2"/>
      <c r="H23" s="32">
        <f t="shared" si="17"/>
        <v>534</v>
      </c>
      <c r="I23" s="23">
        <f t="shared" si="18"/>
        <v>534000</v>
      </c>
      <c r="J23" s="22">
        <f t="shared" si="19"/>
        <v>175000</v>
      </c>
      <c r="K23" s="42" t="s">
        <v>13</v>
      </c>
      <c r="L23" s="42">
        <v>0</v>
      </c>
      <c r="M23" s="32">
        <v>0</v>
      </c>
      <c r="N23" s="30" t="s">
        <v>13</v>
      </c>
      <c r="O23" s="31">
        <f>6.283*I23*E$7</f>
        <v>704.57562000000007</v>
      </c>
      <c r="P23" s="42">
        <v>0</v>
      </c>
      <c r="Q23" s="23" t="s">
        <v>13</v>
      </c>
      <c r="R23" s="24">
        <f>-1/(6.283*I23*E$8)</f>
        <v>-2980.5175489892767</v>
      </c>
      <c r="S23" s="42">
        <f t="shared" si="20"/>
        <v>0</v>
      </c>
      <c r="T23" s="23" t="s">
        <v>13</v>
      </c>
      <c r="U23" s="23">
        <f t="shared" si="21"/>
        <v>123300733.50000001</v>
      </c>
      <c r="V23" s="23">
        <f t="shared" si="22"/>
        <v>175000</v>
      </c>
      <c r="W23" s="23" t="s">
        <v>13</v>
      </c>
      <c r="X23" s="23">
        <f t="shared" si="23"/>
        <v>704.57562000000007</v>
      </c>
      <c r="Y23" s="22">
        <f t="shared" si="24"/>
        <v>-2.8366786138422269</v>
      </c>
      <c r="Z23" s="23" t="s">
        <v>13</v>
      </c>
      <c r="AA23" s="31">
        <f t="shared" si="25"/>
        <v>704.56419911661101</v>
      </c>
      <c r="AB23" s="23">
        <f t="shared" si="26"/>
        <v>2099965.959856634</v>
      </c>
      <c r="AC23" s="42" t="s">
        <v>13</v>
      </c>
      <c r="AD23" s="23">
        <f t="shared" si="27"/>
        <v>8454.770389399333</v>
      </c>
      <c r="AE23" s="42">
        <f t="shared" si="28"/>
        <v>-2.8366786138422269</v>
      </c>
      <c r="AF23" s="42" t="s">
        <v>13</v>
      </c>
      <c r="AG23" s="42">
        <f t="shared" si="29"/>
        <v>-2275.953349872666</v>
      </c>
      <c r="AH23" s="32">
        <f t="shared" si="30"/>
        <v>2.5648276164017605</v>
      </c>
      <c r="AI23" s="42" t="s">
        <v>13</v>
      </c>
      <c r="AJ23" s="42">
        <f t="shared" si="31"/>
        <v>-922.67850550002265</v>
      </c>
      <c r="AK23" s="42">
        <f t="shared" si="32"/>
        <v>922.68207029965481</v>
      </c>
      <c r="AL23" s="31">
        <f t="shared" si="33"/>
        <v>-89.840731719427836</v>
      </c>
      <c r="AM23" s="53">
        <f t="shared" si="34"/>
        <v>0.92268207029965477</v>
      </c>
      <c r="AN23" s="14"/>
    </row>
    <row r="24" spans="3:40">
      <c r="C24" s="45"/>
      <c r="F24" s="2"/>
      <c r="H24" s="32">
        <f t="shared" si="17"/>
        <v>536</v>
      </c>
      <c r="I24" s="23">
        <f t="shared" si="18"/>
        <v>536000</v>
      </c>
      <c r="J24" s="22">
        <f t="shared" si="19"/>
        <v>175000</v>
      </c>
      <c r="K24" s="42" t="s">
        <v>13</v>
      </c>
      <c r="L24" s="42">
        <v>0</v>
      </c>
      <c r="M24" s="32">
        <v>0</v>
      </c>
      <c r="N24" s="30" t="s">
        <v>13</v>
      </c>
      <c r="O24" s="31">
        <f>6.283*I24*E$7</f>
        <v>707.21447999999998</v>
      </c>
      <c r="P24" s="42">
        <v>0</v>
      </c>
      <c r="Q24" s="23" t="s">
        <v>13</v>
      </c>
      <c r="R24" s="24">
        <f>-1/(6.283*I24*E$8)</f>
        <v>-2969.3962148512569</v>
      </c>
      <c r="S24" s="42">
        <f t="shared" si="20"/>
        <v>0</v>
      </c>
      <c r="T24" s="23" t="s">
        <v>13</v>
      </c>
      <c r="U24" s="23">
        <f t="shared" si="21"/>
        <v>123762534</v>
      </c>
      <c r="V24" s="23">
        <f t="shared" si="22"/>
        <v>175000</v>
      </c>
      <c r="W24" s="23" t="s">
        <v>13</v>
      </c>
      <c r="X24" s="23">
        <f t="shared" si="23"/>
        <v>707.21447999999998</v>
      </c>
      <c r="Y24" s="22">
        <f t="shared" si="24"/>
        <v>-2.85796658637295</v>
      </c>
      <c r="Z24" s="23" t="s">
        <v>13</v>
      </c>
      <c r="AA24" s="31">
        <f t="shared" si="25"/>
        <v>707.2029303122672</v>
      </c>
      <c r="AB24" s="23">
        <f t="shared" si="26"/>
        <v>2099965.7044009636</v>
      </c>
      <c r="AC24" s="42" t="s">
        <v>13</v>
      </c>
      <c r="AD24" s="23">
        <f t="shared" si="27"/>
        <v>8486.4351637472046</v>
      </c>
      <c r="AE24" s="42">
        <f t="shared" si="28"/>
        <v>-2.85796658637295</v>
      </c>
      <c r="AF24" s="42" t="s">
        <v>13</v>
      </c>
      <c r="AG24" s="42">
        <f t="shared" si="29"/>
        <v>-2262.1932845389897</v>
      </c>
      <c r="AH24" s="32">
        <f t="shared" si="30"/>
        <v>2.5786528902454195</v>
      </c>
      <c r="AI24" s="42" t="s">
        <v>13</v>
      </c>
      <c r="AJ24" s="42">
        <f t="shared" si="31"/>
        <v>-928.29073822165174</v>
      </c>
      <c r="AK24" s="42">
        <f t="shared" si="32"/>
        <v>928.2943197708513</v>
      </c>
      <c r="AL24" s="31">
        <f t="shared" si="33"/>
        <v>-89.840841299677848</v>
      </c>
      <c r="AM24" s="53">
        <f t="shared" si="34"/>
        <v>0.92829431977085131</v>
      </c>
      <c r="AN24" s="14"/>
    </row>
    <row r="25" spans="3:40">
      <c r="C25" s="13"/>
      <c r="H25" s="32">
        <f t="shared" si="17"/>
        <v>538</v>
      </c>
      <c r="I25" s="23">
        <f t="shared" si="18"/>
        <v>538000</v>
      </c>
      <c r="J25" s="22">
        <f t="shared" si="19"/>
        <v>175000</v>
      </c>
      <c r="K25" s="42" t="s">
        <v>13</v>
      </c>
      <c r="L25" s="42">
        <v>0</v>
      </c>
      <c r="M25" s="32">
        <v>0</v>
      </c>
      <c r="N25" s="30" t="s">
        <v>13</v>
      </c>
      <c r="O25" s="31">
        <f>6.283*I25*E$7</f>
        <v>709.85334</v>
      </c>
      <c r="P25" s="42">
        <v>0</v>
      </c>
      <c r="Q25" s="23" t="s">
        <v>13</v>
      </c>
      <c r="R25" s="24">
        <f>-1/(6.283*I25*E$8)</f>
        <v>-2958.3575672124048</v>
      </c>
      <c r="S25" s="42">
        <f t="shared" si="20"/>
        <v>0</v>
      </c>
      <c r="T25" s="23" t="s">
        <v>13</v>
      </c>
      <c r="U25" s="23">
        <f t="shared" si="21"/>
        <v>124224334.5</v>
      </c>
      <c r="V25" s="23">
        <f t="shared" si="22"/>
        <v>175000</v>
      </c>
      <c r="W25" s="23" t="s">
        <v>13</v>
      </c>
      <c r="X25" s="23">
        <f t="shared" si="23"/>
        <v>709.85334</v>
      </c>
      <c r="Y25" s="22">
        <f t="shared" si="24"/>
        <v>-2.8793341349010602</v>
      </c>
      <c r="Z25" s="23" t="s">
        <v>13</v>
      </c>
      <c r="AA25" s="31">
        <f t="shared" si="25"/>
        <v>709.84166054312777</v>
      </c>
      <c r="AB25" s="23">
        <f t="shared" si="26"/>
        <v>2099965.4479903812</v>
      </c>
      <c r="AC25" s="42" t="s">
        <v>13</v>
      </c>
      <c r="AD25" s="23">
        <f t="shared" si="27"/>
        <v>8518.0999265175342</v>
      </c>
      <c r="AE25" s="42">
        <f t="shared" si="28"/>
        <v>-2.8793341349010602</v>
      </c>
      <c r="AF25" s="42" t="s">
        <v>13</v>
      </c>
      <c r="AG25" s="42">
        <f t="shared" si="29"/>
        <v>-2248.5159066692768</v>
      </c>
      <c r="AH25" s="32">
        <f t="shared" si="30"/>
        <v>2.5923687324527318</v>
      </c>
      <c r="AI25" s="42" t="s">
        <v>13</v>
      </c>
      <c r="AJ25" s="42">
        <f t="shared" si="31"/>
        <v>-933.93731663515314</v>
      </c>
      <c r="AK25" s="42">
        <f t="shared" si="32"/>
        <v>933.94091450118799</v>
      </c>
      <c r="AL25" s="31">
        <f t="shared" si="33"/>
        <v>-89.840962125403252</v>
      </c>
      <c r="AM25" s="53">
        <f t="shared" si="34"/>
        <v>0.93394091450118799</v>
      </c>
      <c r="AN25" s="14"/>
    </row>
    <row r="26" spans="3:40">
      <c r="H26" s="32">
        <f t="shared" si="17"/>
        <v>540</v>
      </c>
      <c r="I26" s="23">
        <f t="shared" si="18"/>
        <v>540000</v>
      </c>
      <c r="J26" s="22">
        <f t="shared" si="19"/>
        <v>175000</v>
      </c>
      <c r="K26" s="42" t="s">
        <v>13</v>
      </c>
      <c r="L26" s="42">
        <v>0</v>
      </c>
      <c r="M26" s="32">
        <v>0</v>
      </c>
      <c r="N26" s="30" t="s">
        <v>13</v>
      </c>
      <c r="O26" s="31">
        <f>6.283*I26*E$7</f>
        <v>712.49220000000003</v>
      </c>
      <c r="P26" s="42">
        <v>0</v>
      </c>
      <c r="Q26" s="23" t="s">
        <v>13</v>
      </c>
      <c r="R26" s="24">
        <f>-1/(6.283*I26*E$8)</f>
        <v>-2947.4006873338403</v>
      </c>
      <c r="S26" s="42">
        <f t="shared" si="20"/>
        <v>0</v>
      </c>
      <c r="T26" s="23" t="s">
        <v>13</v>
      </c>
      <c r="U26" s="23">
        <f t="shared" si="21"/>
        <v>124686135</v>
      </c>
      <c r="V26" s="23">
        <f t="shared" si="22"/>
        <v>175000</v>
      </c>
      <c r="W26" s="23" t="s">
        <v>13</v>
      </c>
      <c r="X26" s="23">
        <f t="shared" si="23"/>
        <v>712.49220000000003</v>
      </c>
      <c r="Y26" s="22">
        <f t="shared" si="24"/>
        <v>-2.9007812593682551</v>
      </c>
      <c r="Z26" s="23" t="s">
        <v>13</v>
      </c>
      <c r="AA26" s="31">
        <f t="shared" si="25"/>
        <v>712.48038980559318</v>
      </c>
      <c r="AB26" s="23">
        <f t="shared" si="26"/>
        <v>2099965.1906248876</v>
      </c>
      <c r="AC26" s="42" t="s">
        <v>13</v>
      </c>
      <c r="AD26" s="23">
        <f t="shared" si="27"/>
        <v>8549.764677667119</v>
      </c>
      <c r="AE26" s="42">
        <f t="shared" si="28"/>
        <v>-2.9007812593682551</v>
      </c>
      <c r="AF26" s="42" t="s">
        <v>13</v>
      </c>
      <c r="AG26" s="42">
        <f t="shared" si="29"/>
        <v>-2234.9202975282469</v>
      </c>
      <c r="AH26" s="32">
        <f t="shared" si="30"/>
        <v>2.6059705882336317</v>
      </c>
      <c r="AI26" s="42" t="s">
        <v>13</v>
      </c>
      <c r="AJ26" s="42">
        <f t="shared" si="31"/>
        <v>-939.6186308290446</v>
      </c>
      <c r="AK26" s="42">
        <f t="shared" si="32"/>
        <v>939.62224456626996</v>
      </c>
      <c r="AL26" s="31">
        <f t="shared" si="33"/>
        <v>-89.84109432432075</v>
      </c>
      <c r="AM26" s="53">
        <f t="shared" si="34"/>
        <v>0.93962224456626997</v>
      </c>
      <c r="AN26" s="14"/>
    </row>
    <row r="27" spans="3:40">
      <c r="H27" s="32">
        <f t="shared" si="17"/>
        <v>542</v>
      </c>
      <c r="I27" s="23">
        <f t="shared" si="18"/>
        <v>542000</v>
      </c>
      <c r="J27" s="22">
        <f t="shared" si="19"/>
        <v>175000</v>
      </c>
      <c r="K27" s="42" t="s">
        <v>13</v>
      </c>
      <c r="L27" s="42">
        <v>0</v>
      </c>
      <c r="M27" s="32">
        <v>0</v>
      </c>
      <c r="N27" s="30" t="s">
        <v>13</v>
      </c>
      <c r="O27" s="31">
        <f>6.283*I27*E$7</f>
        <v>715.13106000000005</v>
      </c>
      <c r="P27" s="42">
        <v>0</v>
      </c>
      <c r="Q27" s="23" t="s">
        <v>13</v>
      </c>
      <c r="R27" s="24">
        <f>-1/(6.283*I27*E$8)</f>
        <v>-2936.524670037405</v>
      </c>
      <c r="S27" s="42">
        <f t="shared" si="20"/>
        <v>0</v>
      </c>
      <c r="T27" s="23" t="s">
        <v>13</v>
      </c>
      <c r="U27" s="23">
        <f t="shared" si="21"/>
        <v>125147935.50000001</v>
      </c>
      <c r="V27" s="23">
        <f t="shared" si="22"/>
        <v>175000</v>
      </c>
      <c r="W27" s="23" t="s">
        <v>13</v>
      </c>
      <c r="X27" s="23">
        <f t="shared" si="23"/>
        <v>715.13106000000005</v>
      </c>
      <c r="Y27" s="22">
        <f t="shared" si="24"/>
        <v>-2.9223079597160186</v>
      </c>
      <c r="Z27" s="23" t="s">
        <v>13</v>
      </c>
      <c r="AA27" s="31">
        <f t="shared" si="25"/>
        <v>715.11911809606374</v>
      </c>
      <c r="AB27" s="23">
        <f t="shared" si="26"/>
        <v>2099964.9323044838</v>
      </c>
      <c r="AC27" s="42" t="s">
        <v>13</v>
      </c>
      <c r="AD27" s="23">
        <f t="shared" si="27"/>
        <v>8581.4294171527636</v>
      </c>
      <c r="AE27" s="42">
        <f t="shared" si="28"/>
        <v>-2.9223079597160186</v>
      </c>
      <c r="AF27" s="42" t="s">
        <v>13</v>
      </c>
      <c r="AG27" s="42">
        <f t="shared" si="29"/>
        <v>-2221.4055519413414</v>
      </c>
      <c r="AH27" s="32">
        <f t="shared" si="30"/>
        <v>2.6194537929876072</v>
      </c>
      <c r="AI27" s="42" t="s">
        <v>13</v>
      </c>
      <c r="AJ27" s="42">
        <f t="shared" si="31"/>
        <v>-945.33507639788479</v>
      </c>
      <c r="AK27" s="42">
        <f t="shared" si="32"/>
        <v>945.33870554757686</v>
      </c>
      <c r="AL27" s="31">
        <f t="shared" si="33"/>
        <v>-89.841238025965424</v>
      </c>
      <c r="AM27" s="53">
        <f t="shared" si="34"/>
        <v>0.94533870554757682</v>
      </c>
      <c r="AN27" s="14"/>
    </row>
    <row r="28" spans="3:40">
      <c r="H28" s="32">
        <f t="shared" si="17"/>
        <v>544</v>
      </c>
      <c r="I28" s="23">
        <f t="shared" si="18"/>
        <v>544000</v>
      </c>
      <c r="J28" s="22">
        <f t="shared" si="19"/>
        <v>175000</v>
      </c>
      <c r="K28" s="42" t="s">
        <v>13</v>
      </c>
      <c r="L28" s="42">
        <v>0</v>
      </c>
      <c r="M28" s="32">
        <v>0</v>
      </c>
      <c r="N28" s="30" t="s">
        <v>13</v>
      </c>
      <c r="O28" s="31">
        <f>6.283*I28*E$7</f>
        <v>717.76992000000007</v>
      </c>
      <c r="P28" s="42">
        <v>0</v>
      </c>
      <c r="Q28" s="23" t="s">
        <v>13</v>
      </c>
      <c r="R28" s="24">
        <f>-1/(6.283*I28*E$8)</f>
        <v>-2925.7286234563853</v>
      </c>
      <c r="S28" s="42">
        <f t="shared" si="20"/>
        <v>0</v>
      </c>
      <c r="T28" s="23" t="s">
        <v>13</v>
      </c>
      <c r="U28" s="23">
        <f t="shared" si="21"/>
        <v>125609736.00000001</v>
      </c>
      <c r="V28" s="23">
        <f t="shared" si="22"/>
        <v>175000</v>
      </c>
      <c r="W28" s="23" t="s">
        <v>13</v>
      </c>
      <c r="X28" s="23">
        <f t="shared" si="23"/>
        <v>717.76992000000007</v>
      </c>
      <c r="Y28" s="22">
        <f t="shared" si="24"/>
        <v>-2.943914235885615</v>
      </c>
      <c r="Z28" s="23" t="s">
        <v>13</v>
      </c>
      <c r="AA28" s="31">
        <f t="shared" si="25"/>
        <v>717.75784541093969</v>
      </c>
      <c r="AB28" s="23">
        <f t="shared" si="26"/>
        <v>2099964.6730291694</v>
      </c>
      <c r="AC28" s="42" t="s">
        <v>13</v>
      </c>
      <c r="AD28" s="23">
        <f t="shared" si="27"/>
        <v>8613.0941449312759</v>
      </c>
      <c r="AE28" s="42">
        <f t="shared" si="28"/>
        <v>-2.943914235885615</v>
      </c>
      <c r="AF28" s="42" t="s">
        <v>13</v>
      </c>
      <c r="AG28" s="42">
        <f t="shared" si="29"/>
        <v>-2207.9707780454455</v>
      </c>
      <c r="AH28" s="32">
        <f t="shared" si="30"/>
        <v>2.6328135695001906</v>
      </c>
      <c r="AI28" s="42" t="s">
        <v>13</v>
      </c>
      <c r="AJ28" s="42">
        <f t="shared" si="31"/>
        <v>-951.08705454221115</v>
      </c>
      <c r="AK28" s="42">
        <f t="shared" si="32"/>
        <v>951.09069863240211</v>
      </c>
      <c r="AL28" s="31">
        <f t="shared" si="33"/>
        <v>-89.841393361690578</v>
      </c>
      <c r="AM28" s="53">
        <f t="shared" si="34"/>
        <v>0.95109069863240214</v>
      </c>
      <c r="AN28" s="14"/>
    </row>
    <row r="29" spans="3:40">
      <c r="H29" s="32">
        <f t="shared" si="17"/>
        <v>546</v>
      </c>
      <c r="I29" s="23">
        <f t="shared" si="18"/>
        <v>546000</v>
      </c>
      <c r="J29" s="22">
        <f t="shared" si="19"/>
        <v>175000</v>
      </c>
      <c r="K29" s="42" t="s">
        <v>13</v>
      </c>
      <c r="L29" s="42">
        <v>0</v>
      </c>
      <c r="M29" s="32">
        <v>0</v>
      </c>
      <c r="N29" s="30" t="s">
        <v>13</v>
      </c>
      <c r="O29" s="31">
        <f>6.283*I29*E$7</f>
        <v>720.40877999999998</v>
      </c>
      <c r="P29" s="42">
        <v>0</v>
      </c>
      <c r="Q29" s="23" t="s">
        <v>13</v>
      </c>
      <c r="R29" s="24">
        <f>-1/(6.283*I29*E$8)</f>
        <v>-2915.0116687917098</v>
      </c>
      <c r="S29" s="42">
        <f t="shared" si="20"/>
        <v>0</v>
      </c>
      <c r="T29" s="23" t="s">
        <v>13</v>
      </c>
      <c r="U29" s="23">
        <f t="shared" si="21"/>
        <v>126071536.5</v>
      </c>
      <c r="V29" s="23">
        <f t="shared" si="22"/>
        <v>175000</v>
      </c>
      <c r="W29" s="23" t="s">
        <v>13</v>
      </c>
      <c r="X29" s="23">
        <f t="shared" si="23"/>
        <v>720.40877999999998</v>
      </c>
      <c r="Y29" s="22">
        <f t="shared" si="24"/>
        <v>-2.9656000878180913</v>
      </c>
      <c r="Z29" s="23" t="s">
        <v>13</v>
      </c>
      <c r="AA29" s="31">
        <f t="shared" si="25"/>
        <v>720.39657174662148</v>
      </c>
      <c r="AB29" s="23">
        <f t="shared" si="26"/>
        <v>2099964.4127989458</v>
      </c>
      <c r="AC29" s="42" t="s">
        <v>13</v>
      </c>
      <c r="AD29" s="23">
        <f t="shared" si="27"/>
        <v>8644.758860959455</v>
      </c>
      <c r="AE29" s="42">
        <f t="shared" si="28"/>
        <v>-2.9656000878180913</v>
      </c>
      <c r="AF29" s="42" t="s">
        <v>13</v>
      </c>
      <c r="AG29" s="42">
        <f t="shared" si="29"/>
        <v>-2194.6150970450881</v>
      </c>
      <c r="AH29" s="32">
        <f t="shared" si="30"/>
        <v>2.6460450250606931</v>
      </c>
      <c r="AI29" s="42" t="s">
        <v>13</v>
      </c>
      <c r="AJ29" s="42">
        <f t="shared" si="31"/>
        <v>-956.8749721706489</v>
      </c>
      <c r="AK29" s="42">
        <f t="shared" si="32"/>
        <v>956.87863071596223</v>
      </c>
      <c r="AL29" s="31">
        <f t="shared" si="33"/>
        <v>-89.841560464730492</v>
      </c>
      <c r="AM29" s="53">
        <f t="shared" si="34"/>
        <v>0.95687863071596224</v>
      </c>
      <c r="AN29" s="14"/>
    </row>
    <row r="30" spans="3:40">
      <c r="H30" s="32">
        <f t="shared" si="17"/>
        <v>548</v>
      </c>
      <c r="I30" s="23">
        <f t="shared" si="18"/>
        <v>548000</v>
      </c>
      <c r="J30" s="22">
        <f t="shared" si="19"/>
        <v>175000</v>
      </c>
      <c r="K30" s="42" t="s">
        <v>13</v>
      </c>
      <c r="L30" s="42">
        <v>0</v>
      </c>
      <c r="M30" s="32">
        <v>0</v>
      </c>
      <c r="N30" s="30" t="s">
        <v>13</v>
      </c>
      <c r="O30" s="31">
        <f>6.283*I30*E$7</f>
        <v>723.04764</v>
      </c>
      <c r="P30" s="42">
        <v>0</v>
      </c>
      <c r="Q30" s="23" t="s">
        <v>13</v>
      </c>
      <c r="R30" s="24">
        <f>-1/(6.283*I30*E$8)</f>
        <v>-2904.3729400734924</v>
      </c>
      <c r="S30" s="42">
        <f t="shared" si="20"/>
        <v>0</v>
      </c>
      <c r="T30" s="23" t="s">
        <v>13</v>
      </c>
      <c r="U30" s="23">
        <f t="shared" si="21"/>
        <v>126533337</v>
      </c>
      <c r="V30" s="23">
        <f t="shared" si="22"/>
        <v>175000</v>
      </c>
      <c r="W30" s="23" t="s">
        <v>13</v>
      </c>
      <c r="X30" s="23">
        <f t="shared" si="23"/>
        <v>723.04764</v>
      </c>
      <c r="Y30" s="22">
        <f t="shared" si="24"/>
        <v>-2.9873655154542829</v>
      </c>
      <c r="Z30" s="23" t="s">
        <v>13</v>
      </c>
      <c r="AA30" s="31">
        <f t="shared" si="25"/>
        <v>723.03529709950988</v>
      </c>
      <c r="AB30" s="23">
        <f t="shared" si="26"/>
        <v>2099964.1516138148</v>
      </c>
      <c r="AC30" s="42" t="s">
        <v>13</v>
      </c>
      <c r="AD30" s="23">
        <f t="shared" si="27"/>
        <v>8676.4235651941199</v>
      </c>
      <c r="AE30" s="42">
        <f t="shared" si="28"/>
        <v>-2.9873655154542829</v>
      </c>
      <c r="AF30" s="42" t="s">
        <v>13</v>
      </c>
      <c r="AG30" s="42">
        <f t="shared" si="29"/>
        <v>-2181.3376429739824</v>
      </c>
      <c r="AH30" s="32">
        <f t="shared" si="30"/>
        <v>2.6591431484987562</v>
      </c>
      <c r="AI30" s="42" t="s">
        <v>13</v>
      </c>
      <c r="AJ30" s="42">
        <f t="shared" si="31"/>
        <v>-962.69924200423475</v>
      </c>
      <c r="AK30" s="42">
        <f t="shared" si="32"/>
        <v>962.70291450572245</v>
      </c>
      <c r="AL30" s="31">
        <f t="shared" si="33"/>
        <v>-89.841739470225363</v>
      </c>
      <c r="AM30" s="53">
        <f t="shared" si="34"/>
        <v>0.96270291450572243</v>
      </c>
      <c r="AN30" s="14"/>
    </row>
    <row r="31" spans="3:40">
      <c r="H31" s="32">
        <f t="shared" si="17"/>
        <v>550</v>
      </c>
      <c r="I31" s="23">
        <f t="shared" si="18"/>
        <v>550000</v>
      </c>
      <c r="J31" s="22">
        <f t="shared" si="19"/>
        <v>175000</v>
      </c>
      <c r="K31" s="42" t="s">
        <v>13</v>
      </c>
      <c r="L31" s="42">
        <v>0</v>
      </c>
      <c r="M31" s="32">
        <v>0</v>
      </c>
      <c r="N31" s="30" t="s">
        <v>13</v>
      </c>
      <c r="O31" s="31">
        <f>6.283*I31*E$7</f>
        <v>725.68650000000002</v>
      </c>
      <c r="P31" s="42">
        <v>0</v>
      </c>
      <c r="Q31" s="23" t="s">
        <v>13</v>
      </c>
      <c r="R31" s="24">
        <f>-1/(6.283*I31*E$8)</f>
        <v>-2893.8115839277707</v>
      </c>
      <c r="S31" s="42">
        <f t="shared" si="20"/>
        <v>0</v>
      </c>
      <c r="T31" s="23" t="s">
        <v>13</v>
      </c>
      <c r="U31" s="23">
        <f t="shared" si="21"/>
        <v>126995137.5</v>
      </c>
      <c r="V31" s="23">
        <f t="shared" si="22"/>
        <v>175000</v>
      </c>
      <c r="W31" s="23" t="s">
        <v>13</v>
      </c>
      <c r="X31" s="23">
        <f t="shared" si="23"/>
        <v>725.68650000000002</v>
      </c>
      <c r="Y31" s="22">
        <f t="shared" si="24"/>
        <v>-3.0092105187348008</v>
      </c>
      <c r="Z31" s="23" t="s">
        <v>13</v>
      </c>
      <c r="AA31" s="31">
        <f t="shared" si="25"/>
        <v>725.67402146600512</v>
      </c>
      <c r="AB31" s="23">
        <f t="shared" si="26"/>
        <v>2099963.8894737754</v>
      </c>
      <c r="AC31" s="42" t="s">
        <v>13</v>
      </c>
      <c r="AD31" s="23">
        <f t="shared" si="27"/>
        <v>8708.0882575920623</v>
      </c>
      <c r="AE31" s="42">
        <f t="shared" si="28"/>
        <v>-3.0092105187348008</v>
      </c>
      <c r="AF31" s="42" t="s">
        <v>13</v>
      </c>
      <c r="AG31" s="42">
        <f t="shared" si="29"/>
        <v>-2168.1375624617658</v>
      </c>
      <c r="AH31" s="32">
        <f t="shared" si="30"/>
        <v>2.6721028071371373</v>
      </c>
      <c r="AI31" s="42" t="s">
        <v>13</v>
      </c>
      <c r="AJ31" s="42">
        <f t="shared" si="31"/>
        <v>-968.5602826830235</v>
      </c>
      <c r="AK31" s="42">
        <f t="shared" si="32"/>
        <v>968.56396862800455</v>
      </c>
      <c r="AL31" s="31">
        <f t="shared" si="33"/>
        <v>-89.841930515230942</v>
      </c>
      <c r="AM31" s="53">
        <f t="shared" si="34"/>
        <v>0.96856396862800453</v>
      </c>
      <c r="AN31" s="14"/>
    </row>
    <row r="32" spans="3:40">
      <c r="H32" s="32">
        <f t="shared" si="17"/>
        <v>552</v>
      </c>
      <c r="I32" s="23">
        <f t="shared" si="18"/>
        <v>552000</v>
      </c>
      <c r="J32" s="22">
        <f t="shared" si="19"/>
        <v>175000</v>
      </c>
      <c r="K32" s="42" t="s">
        <v>13</v>
      </c>
      <c r="L32" s="42">
        <v>0</v>
      </c>
      <c r="M32" s="32">
        <v>0</v>
      </c>
      <c r="N32" s="30" t="s">
        <v>13</v>
      </c>
      <c r="O32" s="31">
        <f>6.283*I32*E$7</f>
        <v>728.32536000000005</v>
      </c>
      <c r="P32" s="42">
        <v>0</v>
      </c>
      <c r="Q32" s="23" t="s">
        <v>13</v>
      </c>
      <c r="R32" s="24">
        <f>-1/(6.283*I32*E$8)</f>
        <v>-2883.326759348322</v>
      </c>
      <c r="S32" s="42">
        <f t="shared" si="20"/>
        <v>0</v>
      </c>
      <c r="T32" s="23" t="s">
        <v>13</v>
      </c>
      <c r="U32" s="23">
        <f t="shared" si="21"/>
        <v>127456938.00000001</v>
      </c>
      <c r="V32" s="23">
        <f t="shared" si="22"/>
        <v>175000</v>
      </c>
      <c r="W32" s="23" t="s">
        <v>13</v>
      </c>
      <c r="X32" s="23">
        <f t="shared" si="23"/>
        <v>728.32536000000005</v>
      </c>
      <c r="Y32" s="22">
        <f t="shared" si="24"/>
        <v>-3.0311350976000435</v>
      </c>
      <c r="Z32" s="23" t="s">
        <v>13</v>
      </c>
      <c r="AA32" s="31">
        <f t="shared" si="25"/>
        <v>728.31274484250764</v>
      </c>
      <c r="AB32" s="23">
        <f t="shared" si="26"/>
        <v>2099963.6263788287</v>
      </c>
      <c r="AC32" s="42" t="s">
        <v>13</v>
      </c>
      <c r="AD32" s="23">
        <f t="shared" si="27"/>
        <v>8739.752938110094</v>
      </c>
      <c r="AE32" s="42">
        <f t="shared" si="28"/>
        <v>-3.0311350976000435</v>
      </c>
      <c r="AF32" s="42" t="s">
        <v>13</v>
      </c>
      <c r="AG32" s="42">
        <f t="shared" si="29"/>
        <v>-2155.0140145058144</v>
      </c>
      <c r="AH32" s="32">
        <f t="shared" si="30"/>
        <v>2.6849187436581414</v>
      </c>
      <c r="AI32" s="42" t="s">
        <v>13</v>
      </c>
      <c r="AJ32" s="42">
        <f t="shared" si="31"/>
        <v>-974.45851887502943</v>
      </c>
      <c r="AK32" s="42">
        <f t="shared" si="32"/>
        <v>974.46221773693003</v>
      </c>
      <c r="AL32" s="31">
        <f t="shared" si="33"/>
        <v>-89.842133738805757</v>
      </c>
      <c r="AM32" s="53">
        <f t="shared" si="34"/>
        <v>0.97446221773692998</v>
      </c>
      <c r="AN32" s="14"/>
    </row>
    <row r="33" spans="8:40">
      <c r="H33" s="32">
        <f t="shared" si="17"/>
        <v>554</v>
      </c>
      <c r="I33" s="23">
        <f t="shared" si="18"/>
        <v>554000</v>
      </c>
      <c r="J33" s="22">
        <f t="shared" si="19"/>
        <v>175000</v>
      </c>
      <c r="K33" s="42" t="s">
        <v>13</v>
      </c>
      <c r="L33" s="42">
        <v>0</v>
      </c>
      <c r="M33" s="32">
        <v>0</v>
      </c>
      <c r="N33" s="30" t="s">
        <v>13</v>
      </c>
      <c r="O33" s="31">
        <f>6.283*I33*E$7</f>
        <v>730.96422000000007</v>
      </c>
      <c r="P33" s="42">
        <v>0</v>
      </c>
      <c r="Q33" s="23" t="s">
        <v>13</v>
      </c>
      <c r="R33" s="24">
        <f>-1/(6.283*I33*E$8)</f>
        <v>-2872.9176374734184</v>
      </c>
      <c r="S33" s="42">
        <f t="shared" si="20"/>
        <v>0</v>
      </c>
      <c r="T33" s="23" t="s">
        <v>13</v>
      </c>
      <c r="U33" s="23">
        <f t="shared" si="21"/>
        <v>127918738.50000001</v>
      </c>
      <c r="V33" s="23">
        <f t="shared" si="22"/>
        <v>175000</v>
      </c>
      <c r="W33" s="23" t="s">
        <v>13</v>
      </c>
      <c r="X33" s="23">
        <f t="shared" si="23"/>
        <v>730.96422000000007</v>
      </c>
      <c r="Y33" s="22">
        <f t="shared" si="24"/>
        <v>-3.0531392519901894</v>
      </c>
      <c r="Z33" s="23" t="s">
        <v>13</v>
      </c>
      <c r="AA33" s="31">
        <f t="shared" si="25"/>
        <v>730.9514672254179</v>
      </c>
      <c r="AB33" s="23">
        <f t="shared" si="26"/>
        <v>2099963.3623289764</v>
      </c>
      <c r="AC33" s="42" t="s">
        <v>13</v>
      </c>
      <c r="AD33" s="23">
        <f t="shared" si="27"/>
        <v>8771.4176067050139</v>
      </c>
      <c r="AE33" s="42">
        <f t="shared" si="28"/>
        <v>-3.0531392519901894</v>
      </c>
      <c r="AF33" s="42" t="s">
        <v>13</v>
      </c>
      <c r="AG33" s="42">
        <f t="shared" si="29"/>
        <v>-2141.9661702480007</v>
      </c>
      <c r="AH33" s="32">
        <f t="shared" si="30"/>
        <v>2.6975855728809215</v>
      </c>
      <c r="AI33" s="42" t="s">
        <v>13</v>
      </c>
      <c r="AJ33" s="42">
        <f t="shared" si="31"/>
        <v>-980.39438138756225</v>
      </c>
      <c r="AK33" s="42">
        <f t="shared" si="32"/>
        <v>980.39809262575773</v>
      </c>
      <c r="AL33" s="31">
        <f t="shared" si="33"/>
        <v>-89.842349282000569</v>
      </c>
      <c r="AM33" s="53">
        <f t="shared" si="34"/>
        <v>0.98039809262575772</v>
      </c>
      <c r="AN33" s="14"/>
    </row>
    <row r="34" spans="8:40">
      <c r="H34" s="32">
        <f t="shared" si="17"/>
        <v>556</v>
      </c>
      <c r="I34" s="23">
        <f t="shared" si="18"/>
        <v>556000</v>
      </c>
      <c r="J34" s="22">
        <f t="shared" si="19"/>
        <v>175000</v>
      </c>
      <c r="K34" s="42" t="s">
        <v>13</v>
      </c>
      <c r="L34" s="42">
        <v>0</v>
      </c>
      <c r="M34" s="32">
        <v>0</v>
      </c>
      <c r="N34" s="30" t="s">
        <v>13</v>
      </c>
      <c r="O34" s="31">
        <f>6.283*I34*E$7</f>
        <v>733.60307999999998</v>
      </c>
      <c r="P34" s="42">
        <v>0</v>
      </c>
      <c r="Q34" s="23" t="s">
        <v>13</v>
      </c>
      <c r="R34" s="24">
        <f>-1/(6.283*I34*E$8)</f>
        <v>-2862.5834013673984</v>
      </c>
      <c r="S34" s="42">
        <f t="shared" si="20"/>
        <v>0</v>
      </c>
      <c r="T34" s="23" t="s">
        <v>13</v>
      </c>
      <c r="U34" s="23">
        <f t="shared" si="21"/>
        <v>128380539</v>
      </c>
      <c r="V34" s="23">
        <f t="shared" si="22"/>
        <v>175000</v>
      </c>
      <c r="W34" s="23" t="s">
        <v>13</v>
      </c>
      <c r="X34" s="23">
        <f t="shared" si="23"/>
        <v>733.60307999999998</v>
      </c>
      <c r="Y34" s="22">
        <f t="shared" si="24"/>
        <v>-3.0752229818452022</v>
      </c>
      <c r="Z34" s="23" t="s">
        <v>13</v>
      </c>
      <c r="AA34" s="31">
        <f t="shared" si="25"/>
        <v>733.59018861113623</v>
      </c>
      <c r="AB34" s="23">
        <f t="shared" si="26"/>
        <v>2099963.0973242177</v>
      </c>
      <c r="AC34" s="42" t="s">
        <v>13</v>
      </c>
      <c r="AD34" s="23">
        <f t="shared" si="27"/>
        <v>8803.082263333632</v>
      </c>
      <c r="AE34" s="42">
        <f t="shared" si="28"/>
        <v>-3.0752229818452022</v>
      </c>
      <c r="AF34" s="42" t="s">
        <v>13</v>
      </c>
      <c r="AG34" s="42">
        <f t="shared" si="29"/>
        <v>-2128.9932127562624</v>
      </c>
      <c r="AH34" s="32">
        <f t="shared" si="30"/>
        <v>2.7100977784468974</v>
      </c>
      <c r="AI34" s="42" t="s">
        <v>13</v>
      </c>
      <c r="AJ34" s="42">
        <f t="shared" si="31"/>
        <v>-986.36830728102666</v>
      </c>
      <c r="AK34" s="42">
        <f t="shared" si="32"/>
        <v>986.37203034068568</v>
      </c>
      <c r="AL34" s="31">
        <f t="shared" si="33"/>
        <v>-89.8425772879162</v>
      </c>
      <c r="AM34" s="53">
        <f t="shared" si="34"/>
        <v>0.98637203034068566</v>
      </c>
      <c r="AN34" s="14"/>
    </row>
    <row r="35" spans="8:40">
      <c r="H35" s="32">
        <f t="shared" si="17"/>
        <v>558</v>
      </c>
      <c r="I35" s="23">
        <f t="shared" si="18"/>
        <v>558000</v>
      </c>
      <c r="J35" s="22">
        <f t="shared" si="19"/>
        <v>175000</v>
      </c>
      <c r="K35" s="42" t="s">
        <v>13</v>
      </c>
      <c r="L35" s="42">
        <v>0</v>
      </c>
      <c r="M35" s="32">
        <v>0</v>
      </c>
      <c r="N35" s="30" t="s">
        <v>13</v>
      </c>
      <c r="O35" s="31">
        <f>6.283*I35*E$7</f>
        <v>736.24194</v>
      </c>
      <c r="P35" s="42">
        <v>0</v>
      </c>
      <c r="Q35" s="23" t="s">
        <v>13</v>
      </c>
      <c r="R35" s="24">
        <f>-1/(6.283*I35*E$8)</f>
        <v>-2852.3232458069419</v>
      </c>
      <c r="S35" s="42">
        <f t="shared" si="20"/>
        <v>0</v>
      </c>
      <c r="T35" s="23" t="s">
        <v>13</v>
      </c>
      <c r="U35" s="23">
        <f t="shared" si="21"/>
        <v>128842339.5</v>
      </c>
      <c r="V35" s="23">
        <f t="shared" si="22"/>
        <v>175000</v>
      </c>
      <c r="W35" s="23" t="s">
        <v>13</v>
      </c>
      <c r="X35" s="23">
        <f t="shared" si="23"/>
        <v>736.24194</v>
      </c>
      <c r="Y35" s="22">
        <f t="shared" si="24"/>
        <v>-3.097386287104829</v>
      </c>
      <c r="Z35" s="23" t="s">
        <v>13</v>
      </c>
      <c r="AA35" s="31">
        <f t="shared" si="25"/>
        <v>736.22890899606318</v>
      </c>
      <c r="AB35" s="23">
        <f t="shared" si="26"/>
        <v>2099962.8313645548</v>
      </c>
      <c r="AC35" s="42" t="s">
        <v>13</v>
      </c>
      <c r="AD35" s="23">
        <f t="shared" si="27"/>
        <v>8834.7469079527582</v>
      </c>
      <c r="AE35" s="42">
        <f t="shared" si="28"/>
        <v>-3.097386287104829</v>
      </c>
      <c r="AF35" s="42" t="s">
        <v>13</v>
      </c>
      <c r="AG35" s="42">
        <f t="shared" si="29"/>
        <v>-2116.0943368108788</v>
      </c>
      <c r="AH35" s="32">
        <f t="shared" si="30"/>
        <v>2.7224497094102902</v>
      </c>
      <c r="AI35" s="42" t="s">
        <v>13</v>
      </c>
      <c r="AJ35" s="42">
        <f t="shared" si="31"/>
        <v>-992.38073998523828</v>
      </c>
      <c r="AK35" s="42">
        <f t="shared" si="32"/>
        <v>992.3844742971695</v>
      </c>
      <c r="AL35" s="31">
        <f t="shared" si="33"/>
        <v>-89.842817901746812</v>
      </c>
      <c r="AM35" s="53">
        <f t="shared" si="34"/>
        <v>0.99238447429716947</v>
      </c>
      <c r="AN35" s="14"/>
    </row>
    <row r="36" spans="8:40">
      <c r="H36" s="32">
        <f t="shared" si="17"/>
        <v>560</v>
      </c>
      <c r="I36" s="23">
        <f t="shared" si="18"/>
        <v>560000</v>
      </c>
      <c r="J36" s="22">
        <f t="shared" si="19"/>
        <v>175000</v>
      </c>
      <c r="K36" s="42" t="s">
        <v>13</v>
      </c>
      <c r="L36" s="42">
        <v>0</v>
      </c>
      <c r="M36" s="32">
        <v>0</v>
      </c>
      <c r="N36" s="30" t="s">
        <v>13</v>
      </c>
      <c r="O36" s="31">
        <f>6.283*I36*E$7</f>
        <v>738.88080000000002</v>
      </c>
      <c r="P36" s="42">
        <v>0</v>
      </c>
      <c r="Q36" s="23" t="s">
        <v>13</v>
      </c>
      <c r="R36" s="24">
        <f>-1/(6.283*I36*E$8)</f>
        <v>-2842.1363770719172</v>
      </c>
      <c r="S36" s="42">
        <f t="shared" si="20"/>
        <v>0</v>
      </c>
      <c r="T36" s="23" t="s">
        <v>13</v>
      </c>
      <c r="U36" s="23">
        <f t="shared" si="21"/>
        <v>129304140</v>
      </c>
      <c r="V36" s="23">
        <f t="shared" si="22"/>
        <v>175000</v>
      </c>
      <c r="W36" s="23" t="s">
        <v>13</v>
      </c>
      <c r="X36" s="23">
        <f t="shared" si="23"/>
        <v>738.88080000000002</v>
      </c>
      <c r="Y36" s="22">
        <f t="shared" si="24"/>
        <v>-3.1196291677085966</v>
      </c>
      <c r="Z36" s="23" t="s">
        <v>13</v>
      </c>
      <c r="AA36" s="31">
        <f t="shared" si="25"/>
        <v>738.86762837659921</v>
      </c>
      <c r="AB36" s="23">
        <f t="shared" si="26"/>
        <v>2099962.5644499874</v>
      </c>
      <c r="AC36" s="42" t="s">
        <v>13</v>
      </c>
      <c r="AD36" s="23">
        <f t="shared" si="27"/>
        <v>8866.4115405191915</v>
      </c>
      <c r="AE36" s="42">
        <f t="shared" si="28"/>
        <v>-3.1196291677085966</v>
      </c>
      <c r="AF36" s="42" t="s">
        <v>13</v>
      </c>
      <c r="AG36" s="42">
        <f t="shared" si="29"/>
        <v>-2103.2687486953182</v>
      </c>
      <c r="AH36" s="32">
        <f t="shared" si="30"/>
        <v>2.7346355767308337</v>
      </c>
      <c r="AI36" s="42" t="s">
        <v>13</v>
      </c>
      <c r="AJ36" s="42">
        <f t="shared" si="31"/>
        <v>-998.43212941833121</v>
      </c>
      <c r="AK36" s="42">
        <f t="shared" si="32"/>
        <v>998.43587439883231</v>
      </c>
      <c r="AL36" s="31">
        <f t="shared" si="33"/>
        <v>-89.84307127080443</v>
      </c>
      <c r="AM36" s="53">
        <f t="shared" si="34"/>
        <v>0.9984358743988323</v>
      </c>
      <c r="AN36" s="14"/>
    </row>
    <row r="37" spans="8:40">
      <c r="H37" s="32">
        <f t="shared" si="17"/>
        <v>562</v>
      </c>
      <c r="I37" s="23">
        <f t="shared" si="18"/>
        <v>562000</v>
      </c>
      <c r="J37" s="22">
        <f t="shared" si="19"/>
        <v>175000</v>
      </c>
      <c r="K37" s="42" t="s">
        <v>13</v>
      </c>
      <c r="L37" s="42">
        <v>0</v>
      </c>
      <c r="M37" s="32">
        <v>0</v>
      </c>
      <c r="N37" s="30" t="s">
        <v>13</v>
      </c>
      <c r="O37" s="31">
        <f>6.283*I37*E$7</f>
        <v>741.51966000000004</v>
      </c>
      <c r="P37" s="42">
        <v>0</v>
      </c>
      <c r="Q37" s="23" t="s">
        <v>13</v>
      </c>
      <c r="R37" s="24">
        <f>-1/(6.283*I37*E$8)</f>
        <v>-2832.0220127407006</v>
      </c>
      <c r="S37" s="42">
        <f t="shared" si="20"/>
        <v>0</v>
      </c>
      <c r="T37" s="23" t="s">
        <v>13</v>
      </c>
      <c r="U37" s="23">
        <f t="shared" si="21"/>
        <v>129765940.50000001</v>
      </c>
      <c r="V37" s="23">
        <f t="shared" si="22"/>
        <v>175000</v>
      </c>
      <c r="W37" s="23" t="s">
        <v>13</v>
      </c>
      <c r="X37" s="23">
        <f t="shared" si="23"/>
        <v>741.51966000000004</v>
      </c>
      <c r="Y37" s="22">
        <f t="shared" si="24"/>
        <v>-3.1419516235958174</v>
      </c>
      <c r="Z37" s="23" t="s">
        <v>13</v>
      </c>
      <c r="AA37" s="31">
        <f t="shared" si="25"/>
        <v>741.50634674914488</v>
      </c>
      <c r="AB37" s="23">
        <f t="shared" si="26"/>
        <v>2099962.2965805172</v>
      </c>
      <c r="AC37" s="42" t="s">
        <v>13</v>
      </c>
      <c r="AD37" s="23">
        <f t="shared" si="27"/>
        <v>8898.0761609897381</v>
      </c>
      <c r="AE37" s="42">
        <f t="shared" si="28"/>
        <v>-3.1419516235958174</v>
      </c>
      <c r="AF37" s="42" t="s">
        <v>13</v>
      </c>
      <c r="AG37" s="42">
        <f t="shared" si="29"/>
        <v>-2090.5156659915556</v>
      </c>
      <c r="AH37" s="32">
        <f t="shared" si="30"/>
        <v>2.7466494496654796</v>
      </c>
      <c r="AI37" s="42" t="s">
        <v>13</v>
      </c>
      <c r="AJ37" s="42">
        <f t="shared" si="31"/>
        <v>-1004.52293210832</v>
      </c>
      <c r="AK37" s="42">
        <f t="shared" si="32"/>
        <v>1004.5266871590301</v>
      </c>
      <c r="AL37" s="31">
        <f t="shared" si="33"/>
        <v>-89.843337544565955</v>
      </c>
      <c r="AM37" s="53">
        <f t="shared" si="34"/>
        <v>1.0045266871590302</v>
      </c>
      <c r="AN37" s="14"/>
    </row>
    <row r="38" spans="8:40">
      <c r="H38" s="32">
        <f t="shared" si="17"/>
        <v>564</v>
      </c>
      <c r="I38" s="23">
        <f t="shared" si="18"/>
        <v>564000</v>
      </c>
      <c r="J38" s="22">
        <f t="shared" si="19"/>
        <v>175000</v>
      </c>
      <c r="K38" s="42" t="s">
        <v>13</v>
      </c>
      <c r="L38" s="42">
        <v>0</v>
      </c>
      <c r="M38" s="32">
        <v>0</v>
      </c>
      <c r="N38" s="30" t="s">
        <v>13</v>
      </c>
      <c r="O38" s="31">
        <f>6.283*I38*E$7</f>
        <v>744.15852000000007</v>
      </c>
      <c r="P38" s="42">
        <v>0</v>
      </c>
      <c r="Q38" s="23" t="s">
        <v>13</v>
      </c>
      <c r="R38" s="24">
        <f>-1/(6.283*I38*E$8)</f>
        <v>-2821.9793814898471</v>
      </c>
      <c r="S38" s="42">
        <f t="shared" si="20"/>
        <v>0</v>
      </c>
      <c r="T38" s="23" t="s">
        <v>13</v>
      </c>
      <c r="U38" s="23">
        <f t="shared" si="21"/>
        <v>130227741.00000001</v>
      </c>
      <c r="V38" s="23">
        <f t="shared" si="22"/>
        <v>175000</v>
      </c>
      <c r="W38" s="23" t="s">
        <v>13</v>
      </c>
      <c r="X38" s="23">
        <f t="shared" si="23"/>
        <v>744.15852000000007</v>
      </c>
      <c r="Y38" s="22">
        <f t="shared" si="24"/>
        <v>-3.1643536547055855</v>
      </c>
      <c r="Z38" s="23" t="s">
        <v>13</v>
      </c>
      <c r="AA38" s="31">
        <f t="shared" si="25"/>
        <v>744.14506411010041</v>
      </c>
      <c r="AB38" s="23">
        <f t="shared" si="26"/>
        <v>2099962.0277561438</v>
      </c>
      <c r="AC38" s="42" t="s">
        <v>13</v>
      </c>
      <c r="AD38" s="23">
        <f t="shared" si="27"/>
        <v>8929.7407693212062</v>
      </c>
      <c r="AE38" s="42">
        <f t="shared" si="28"/>
        <v>-3.1643536547055855</v>
      </c>
      <c r="AF38" s="42" t="s">
        <v>13</v>
      </c>
      <c r="AG38" s="42">
        <f t="shared" si="29"/>
        <v>-2077.8343173797466</v>
      </c>
      <c r="AH38" s="32">
        <f t="shared" si="30"/>
        <v>2.7584852520558876</v>
      </c>
      <c r="AI38" s="42" t="s">
        <v>13</v>
      </c>
      <c r="AJ38" s="42">
        <f t="shared" si="31"/>
        <v>-1010.6536113173842</v>
      </c>
      <c r="AK38" s="42">
        <f t="shared" si="32"/>
        <v>1010.6573758251388</v>
      </c>
      <c r="AL38" s="31">
        <f t="shared" si="33"/>
        <v>-89.843616874710818</v>
      </c>
      <c r="AM38" s="53">
        <f t="shared" si="34"/>
        <v>1.0106573758251389</v>
      </c>
      <c r="AN38" s="14"/>
    </row>
    <row r="39" spans="8:40">
      <c r="H39" s="32">
        <f t="shared" si="17"/>
        <v>566</v>
      </c>
      <c r="I39" s="23">
        <f t="shared" si="18"/>
        <v>566000</v>
      </c>
      <c r="J39" s="22">
        <f t="shared" si="19"/>
        <v>175000</v>
      </c>
      <c r="K39" s="42" t="s">
        <v>13</v>
      </c>
      <c r="L39" s="42">
        <v>0</v>
      </c>
      <c r="M39" s="32">
        <v>0</v>
      </c>
      <c r="N39" s="30" t="s">
        <v>13</v>
      </c>
      <c r="O39" s="31">
        <f>6.283*I39*E$7</f>
        <v>746.79737999999998</v>
      </c>
      <c r="P39" s="42">
        <v>0</v>
      </c>
      <c r="Q39" s="23" t="s">
        <v>13</v>
      </c>
      <c r="R39" s="24">
        <f>-1/(6.283*I39*E$8)</f>
        <v>-2812.0077228980099</v>
      </c>
      <c r="S39" s="42">
        <f t="shared" si="20"/>
        <v>0</v>
      </c>
      <c r="T39" s="23" t="s">
        <v>13</v>
      </c>
      <c r="U39" s="23">
        <f t="shared" si="21"/>
        <v>130689541.5</v>
      </c>
      <c r="V39" s="23">
        <f t="shared" si="22"/>
        <v>175000</v>
      </c>
      <c r="W39" s="23" t="s">
        <v>13</v>
      </c>
      <c r="X39" s="23">
        <f t="shared" si="23"/>
        <v>746.79737999999998</v>
      </c>
      <c r="Y39" s="22">
        <f t="shared" si="24"/>
        <v>-3.1868352609767783</v>
      </c>
      <c r="Z39" s="23" t="s">
        <v>13</v>
      </c>
      <c r="AA39" s="31">
        <f t="shared" si="25"/>
        <v>746.78378045586635</v>
      </c>
      <c r="AB39" s="23">
        <f t="shared" si="26"/>
        <v>2099961.7579768682</v>
      </c>
      <c r="AC39" s="42" t="s">
        <v>13</v>
      </c>
      <c r="AD39" s="23">
        <f t="shared" si="27"/>
        <v>8961.4053654703948</v>
      </c>
      <c r="AE39" s="42">
        <f t="shared" si="28"/>
        <v>-3.1868352609767783</v>
      </c>
      <c r="AF39" s="42" t="s">
        <v>13</v>
      </c>
      <c r="AG39" s="42">
        <f t="shared" si="29"/>
        <v>-2065.2239424421437</v>
      </c>
      <c r="AH39" s="32">
        <f t="shared" si="30"/>
        <v>2.770136758508321</v>
      </c>
      <c r="AI39" s="42" t="s">
        <v>13</v>
      </c>
      <c r="AJ39" s="42">
        <f t="shared" si="31"/>
        <v>-1016.8246371689532</v>
      </c>
      <c r="AK39" s="42">
        <f t="shared" si="32"/>
        <v>1016.8284105056439</v>
      </c>
      <c r="AL39" s="31">
        <f t="shared" si="33"/>
        <v>-89.843909415172561</v>
      </c>
      <c r="AM39" s="53">
        <f t="shared" si="34"/>
        <v>1.016828410505644</v>
      </c>
      <c r="AN39" s="14"/>
    </row>
    <row r="40" spans="8:40">
      <c r="H40" s="32">
        <f t="shared" si="17"/>
        <v>568</v>
      </c>
      <c r="I40" s="23">
        <f t="shared" si="18"/>
        <v>568000</v>
      </c>
      <c r="J40" s="22">
        <f t="shared" si="19"/>
        <v>175000</v>
      </c>
      <c r="K40" s="42" t="s">
        <v>13</v>
      </c>
      <c r="L40" s="42">
        <v>0</v>
      </c>
      <c r="M40" s="32">
        <v>0</v>
      </c>
      <c r="N40" s="30" t="s">
        <v>13</v>
      </c>
      <c r="O40" s="31">
        <f>6.283*I40*E$7</f>
        <v>749.43624</v>
      </c>
      <c r="P40" s="42">
        <v>0</v>
      </c>
      <c r="Q40" s="23" t="s">
        <v>13</v>
      </c>
      <c r="R40" s="24">
        <f>-1/(6.283*I40*E$8)</f>
        <v>-2802.1062872540033</v>
      </c>
      <c r="S40" s="42">
        <f t="shared" si="20"/>
        <v>0</v>
      </c>
      <c r="T40" s="23" t="s">
        <v>13</v>
      </c>
      <c r="U40" s="23">
        <f t="shared" si="21"/>
        <v>131151342</v>
      </c>
      <c r="V40" s="23">
        <f t="shared" si="22"/>
        <v>175000</v>
      </c>
      <c r="W40" s="23" t="s">
        <v>13</v>
      </c>
      <c r="X40" s="23">
        <f t="shared" si="23"/>
        <v>749.43624</v>
      </c>
      <c r="Y40" s="22">
        <f t="shared" si="24"/>
        <v>-3.2093964423480568</v>
      </c>
      <c r="Z40" s="23" t="s">
        <v>13</v>
      </c>
      <c r="AA40" s="31">
        <f t="shared" si="25"/>
        <v>749.42249578284327</v>
      </c>
      <c r="AB40" s="23">
        <f t="shared" si="26"/>
        <v>2099961.4872426917</v>
      </c>
      <c r="AC40" s="42" t="s">
        <v>13</v>
      </c>
      <c r="AD40" s="23">
        <f t="shared" si="27"/>
        <v>8993.0699493941211</v>
      </c>
      <c r="AE40" s="42">
        <f t="shared" si="28"/>
        <v>-3.2093964423480568</v>
      </c>
      <c r="AF40" s="42" t="s">
        <v>13</v>
      </c>
      <c r="AG40" s="42">
        <f t="shared" si="29"/>
        <v>-2052.68379147116</v>
      </c>
      <c r="AH40" s="32">
        <f t="shared" si="30"/>
        <v>2.7815975904625181</v>
      </c>
      <c r="AI40" s="42" t="s">
        <v>13</v>
      </c>
      <c r="AJ40" s="42">
        <f t="shared" si="31"/>
        <v>-1023.0364867776599</v>
      </c>
      <c r="AK40" s="42">
        <f t="shared" si="32"/>
        <v>1023.0402683000959</v>
      </c>
      <c r="AL40" s="31">
        <f t="shared" si="33"/>
        <v>-89.844215322171749</v>
      </c>
      <c r="AM40" s="53">
        <f t="shared" si="34"/>
        <v>1.0230402683000959</v>
      </c>
      <c r="AN40" s="14"/>
    </row>
    <row r="41" spans="8:40">
      <c r="H41" s="32">
        <f t="shared" si="17"/>
        <v>570</v>
      </c>
      <c r="I41" s="23">
        <f t="shared" si="18"/>
        <v>570000</v>
      </c>
      <c r="J41" s="22">
        <f t="shared" si="19"/>
        <v>175000</v>
      </c>
      <c r="K41" s="42" t="s">
        <v>13</v>
      </c>
      <c r="L41" s="42">
        <v>0</v>
      </c>
      <c r="M41" s="32">
        <v>0</v>
      </c>
      <c r="N41" s="30" t="s">
        <v>13</v>
      </c>
      <c r="O41" s="31">
        <f>6.283*I41*E$7</f>
        <v>752.07510000000002</v>
      </c>
      <c r="P41" s="42">
        <v>0</v>
      </c>
      <c r="Q41" s="23" t="s">
        <v>13</v>
      </c>
      <c r="R41" s="24">
        <f>-1/(6.283*I41*E$8)</f>
        <v>-2792.2743353689011</v>
      </c>
      <c r="S41" s="42">
        <f t="shared" si="20"/>
        <v>0</v>
      </c>
      <c r="T41" s="23" t="s">
        <v>13</v>
      </c>
      <c r="U41" s="23">
        <f t="shared" si="21"/>
        <v>131613142.5</v>
      </c>
      <c r="V41" s="23">
        <f t="shared" si="22"/>
        <v>175000</v>
      </c>
      <c r="W41" s="23" t="s">
        <v>13</v>
      </c>
      <c r="X41" s="23">
        <f t="shared" si="23"/>
        <v>752.07510000000002</v>
      </c>
      <c r="Y41" s="22">
        <f t="shared" si="24"/>
        <v>-3.232037198757864</v>
      </c>
      <c r="Z41" s="23" t="s">
        <v>13</v>
      </c>
      <c r="AA41" s="31">
        <f t="shared" si="25"/>
        <v>752.06121008743162</v>
      </c>
      <c r="AB41" s="23">
        <f t="shared" si="26"/>
        <v>2099961.2155536148</v>
      </c>
      <c r="AC41" s="42" t="s">
        <v>13</v>
      </c>
      <c r="AD41" s="23">
        <f t="shared" si="27"/>
        <v>9024.7345210491803</v>
      </c>
      <c r="AE41" s="42">
        <f t="shared" si="28"/>
        <v>-3.232037198757864</v>
      </c>
      <c r="AF41" s="42" t="s">
        <v>13</v>
      </c>
      <c r="AG41" s="42">
        <f t="shared" si="29"/>
        <v>-2040.2131252814695</v>
      </c>
      <c r="AH41" s="32">
        <f t="shared" si="30"/>
        <v>2.7928612121458731</v>
      </c>
      <c r="AI41" s="42" t="s">
        <v>13</v>
      </c>
      <c r="AJ41" s="42">
        <f t="shared" si="31"/>
        <v>-1029.2896443822406</v>
      </c>
      <c r="AK41" s="42">
        <f t="shared" si="32"/>
        <v>1029.2934334320169</v>
      </c>
      <c r="AL41" s="31">
        <f t="shared" si="33"/>
        <v>-89.844534754249267</v>
      </c>
      <c r="AM41" s="53">
        <f t="shared" si="34"/>
        <v>1.029293433432017</v>
      </c>
      <c r="AN41" s="14"/>
    </row>
    <row r="42" spans="8:40">
      <c r="H42" s="32">
        <f t="shared" si="17"/>
        <v>572</v>
      </c>
      <c r="I42" s="23">
        <f t="shared" si="18"/>
        <v>572000</v>
      </c>
      <c r="J42" s="22">
        <f t="shared" si="19"/>
        <v>175000</v>
      </c>
      <c r="K42" s="42" t="s">
        <v>13</v>
      </c>
      <c r="L42" s="42">
        <v>0</v>
      </c>
      <c r="M42" s="32">
        <v>0</v>
      </c>
      <c r="N42" s="30" t="s">
        <v>13</v>
      </c>
      <c r="O42" s="31">
        <f>6.283*I42*E$7</f>
        <v>754.71396000000004</v>
      </c>
      <c r="P42" s="42">
        <v>0</v>
      </c>
      <c r="Q42" s="23" t="s">
        <v>13</v>
      </c>
      <c r="R42" s="24">
        <f>-1/(6.283*I42*E$8)</f>
        <v>-2782.5111383920871</v>
      </c>
      <c r="S42" s="42">
        <f t="shared" si="20"/>
        <v>0</v>
      </c>
      <c r="T42" s="23" t="s">
        <v>13</v>
      </c>
      <c r="U42" s="23">
        <f t="shared" si="21"/>
        <v>132074943.00000001</v>
      </c>
      <c r="V42" s="23">
        <f t="shared" si="22"/>
        <v>175000</v>
      </c>
      <c r="W42" s="23" t="s">
        <v>13</v>
      </c>
      <c r="X42" s="23">
        <f t="shared" si="23"/>
        <v>754.71396000000004</v>
      </c>
      <c r="Y42" s="22">
        <f t="shared" si="24"/>
        <v>-3.2547575301444258</v>
      </c>
      <c r="Z42" s="23" t="s">
        <v>13</v>
      </c>
      <c r="AA42" s="31">
        <f t="shared" si="25"/>
        <v>754.69992336603207</v>
      </c>
      <c r="AB42" s="23">
        <f t="shared" si="26"/>
        <v>2099960.9429096389</v>
      </c>
      <c r="AC42" s="42" t="s">
        <v>13</v>
      </c>
      <c r="AD42" s="23">
        <f t="shared" si="27"/>
        <v>9056.3990803923843</v>
      </c>
      <c r="AE42" s="42">
        <f t="shared" si="28"/>
        <v>-3.2547575301444258</v>
      </c>
      <c r="AF42" s="42" t="s">
        <v>13</v>
      </c>
      <c r="AG42" s="42">
        <f t="shared" si="29"/>
        <v>-2027.8112150260549</v>
      </c>
      <c r="AH42" s="32">
        <f t="shared" si="30"/>
        <v>2.8039209264092855</v>
      </c>
      <c r="AI42" s="42" t="s">
        <v>13</v>
      </c>
      <c r="AJ42" s="42">
        <f t="shared" si="31"/>
        <v>-1035.5846014814579</v>
      </c>
      <c r="AK42" s="42">
        <f t="shared" si="32"/>
        <v>1035.5883973848256</v>
      </c>
      <c r="AL42" s="31">
        <f t="shared" si="33"/>
        <v>-89.844867872346626</v>
      </c>
      <c r="AM42" s="53">
        <f t="shared" si="34"/>
        <v>1.0355883973848257</v>
      </c>
      <c r="AN42" s="14"/>
    </row>
    <row r="43" spans="8:40">
      <c r="H43" s="32">
        <f t="shared" si="17"/>
        <v>574</v>
      </c>
      <c r="I43" s="23">
        <f t="shared" si="18"/>
        <v>574000</v>
      </c>
      <c r="J43" s="22">
        <f t="shared" si="19"/>
        <v>175000</v>
      </c>
      <c r="K43" s="42" t="s">
        <v>13</v>
      </c>
      <c r="L43" s="42">
        <v>0</v>
      </c>
      <c r="M43" s="32">
        <v>0</v>
      </c>
      <c r="N43" s="30" t="s">
        <v>13</v>
      </c>
      <c r="O43" s="31">
        <f>6.283*I43*E$7</f>
        <v>757.35282000000007</v>
      </c>
      <c r="P43" s="42">
        <v>0</v>
      </c>
      <c r="Q43" s="23" t="s">
        <v>13</v>
      </c>
      <c r="R43" s="24">
        <f>-1/(6.283*I43*E$8)</f>
        <v>-2772.8159776311386</v>
      </c>
      <c r="S43" s="42">
        <f t="shared" si="20"/>
        <v>0</v>
      </c>
      <c r="T43" s="23" t="s">
        <v>13</v>
      </c>
      <c r="U43" s="23">
        <f t="shared" si="21"/>
        <v>132536743.50000001</v>
      </c>
      <c r="V43" s="23">
        <f t="shared" si="22"/>
        <v>175000</v>
      </c>
      <c r="W43" s="23" t="s">
        <v>13</v>
      </c>
      <c r="X43" s="23">
        <f t="shared" si="23"/>
        <v>757.35282000000007</v>
      </c>
      <c r="Y43" s="22">
        <f t="shared" si="24"/>
        <v>-3.2775574364457518</v>
      </c>
      <c r="Z43" s="23" t="s">
        <v>13</v>
      </c>
      <c r="AA43" s="31">
        <f t="shared" si="25"/>
        <v>757.33863561504472</v>
      </c>
      <c r="AB43" s="23">
        <f t="shared" si="26"/>
        <v>2099960.669310763</v>
      </c>
      <c r="AC43" s="42" t="s">
        <v>13</v>
      </c>
      <c r="AD43" s="23">
        <f t="shared" si="27"/>
        <v>9088.0636273805358</v>
      </c>
      <c r="AE43" s="42">
        <f t="shared" si="28"/>
        <v>-3.2775574364457518</v>
      </c>
      <c r="AF43" s="42" t="s">
        <v>13</v>
      </c>
      <c r="AG43" s="42">
        <f t="shared" si="29"/>
        <v>-2015.4773420160939</v>
      </c>
      <c r="AH43" s="32">
        <f t="shared" si="30"/>
        <v>2.8147698704407338</v>
      </c>
      <c r="AI43" s="42" t="s">
        <v>13</v>
      </c>
      <c r="AJ43" s="42">
        <f t="shared" si="31"/>
        <v>-1041.9218569731336</v>
      </c>
      <c r="AK43" s="42">
        <f t="shared" si="32"/>
        <v>1041.9256590408775</v>
      </c>
      <c r="AL43" s="31">
        <f t="shared" si="33"/>
        <v>-89.845214839802708</v>
      </c>
      <c r="AM43" s="53">
        <f t="shared" si="34"/>
        <v>1.0419256590408774</v>
      </c>
      <c r="AN43" s="14"/>
    </row>
    <row r="44" spans="8:40">
      <c r="H44" s="32">
        <f t="shared" si="17"/>
        <v>576</v>
      </c>
      <c r="I44" s="23">
        <f t="shared" si="18"/>
        <v>576000</v>
      </c>
      <c r="J44" s="22">
        <f t="shared" si="19"/>
        <v>175000</v>
      </c>
      <c r="K44" s="42" t="s">
        <v>13</v>
      </c>
      <c r="L44" s="42">
        <v>0</v>
      </c>
      <c r="M44" s="32">
        <v>0</v>
      </c>
      <c r="N44" s="30" t="s">
        <v>13</v>
      </c>
      <c r="O44" s="31">
        <f>6.283*I44*E$7</f>
        <v>759.99168000000009</v>
      </c>
      <c r="P44" s="42">
        <v>0</v>
      </c>
      <c r="Q44" s="23" t="s">
        <v>13</v>
      </c>
      <c r="R44" s="24">
        <f>-1/(6.283*I44*E$8)</f>
        <v>-2763.1881443754751</v>
      </c>
      <c r="S44" s="42">
        <f t="shared" si="20"/>
        <v>0</v>
      </c>
      <c r="T44" s="23" t="s">
        <v>13</v>
      </c>
      <c r="U44" s="23">
        <f t="shared" si="21"/>
        <v>132998544.00000001</v>
      </c>
      <c r="V44" s="23">
        <f t="shared" si="22"/>
        <v>175000</v>
      </c>
      <c r="W44" s="23" t="s">
        <v>13</v>
      </c>
      <c r="X44" s="23">
        <f t="shared" si="23"/>
        <v>759.99168000000009</v>
      </c>
      <c r="Y44" s="22">
        <f t="shared" si="24"/>
        <v>-3.3004369175996326</v>
      </c>
      <c r="Z44" s="23" t="s">
        <v>13</v>
      </c>
      <c r="AA44" s="31">
        <f t="shared" si="25"/>
        <v>759.97734683087026</v>
      </c>
      <c r="AB44" s="23">
        <f t="shared" si="26"/>
        <v>2099960.3947569891</v>
      </c>
      <c r="AC44" s="42" t="s">
        <v>13</v>
      </c>
      <c r="AD44" s="23">
        <f t="shared" si="27"/>
        <v>9119.7281619704409</v>
      </c>
      <c r="AE44" s="42">
        <f t="shared" si="28"/>
        <v>-3.3004369175996326</v>
      </c>
      <c r="AF44" s="42" t="s">
        <v>13</v>
      </c>
      <c r="AG44" s="42">
        <f t="shared" si="29"/>
        <v>-2003.2107975446047</v>
      </c>
      <c r="AH44" s="32">
        <f t="shared" si="30"/>
        <v>2.8254010113526298</v>
      </c>
      <c r="AI44" s="42" t="s">
        <v>13</v>
      </c>
      <c r="AJ44" s="42">
        <f t="shared" si="31"/>
        <v>-1048.3019172963673</v>
      </c>
      <c r="AK44" s="42">
        <f t="shared" si="32"/>
        <v>1048.3057248236864</v>
      </c>
      <c r="AL44" s="31">
        <f t="shared" si="33"/>
        <v>-89.845575822449774</v>
      </c>
      <c r="AM44" s="53">
        <f t="shared" si="34"/>
        <v>1.0483057248236864</v>
      </c>
      <c r="AN44" s="14"/>
    </row>
    <row r="45" spans="8:40">
      <c r="H45" s="32">
        <f t="shared" si="17"/>
        <v>578</v>
      </c>
      <c r="I45" s="23">
        <f t="shared" si="18"/>
        <v>578000</v>
      </c>
      <c r="J45" s="22">
        <f t="shared" si="19"/>
        <v>175000</v>
      </c>
      <c r="K45" s="42" t="s">
        <v>13</v>
      </c>
      <c r="L45" s="42">
        <v>0</v>
      </c>
      <c r="M45" s="32">
        <v>0</v>
      </c>
      <c r="N45" s="30" t="s">
        <v>13</v>
      </c>
      <c r="O45" s="31">
        <f>6.283*I45*E$7</f>
        <v>762.63054</v>
      </c>
      <c r="P45" s="42">
        <v>0</v>
      </c>
      <c r="Q45" s="23" t="s">
        <v>13</v>
      </c>
      <c r="R45" s="24">
        <f>-1/(6.283*I45*E$8)</f>
        <v>-2753.626939723657</v>
      </c>
      <c r="S45" s="42">
        <f t="shared" si="20"/>
        <v>0</v>
      </c>
      <c r="T45" s="23" t="s">
        <v>13</v>
      </c>
      <c r="U45" s="23">
        <f t="shared" si="21"/>
        <v>133460344.5</v>
      </c>
      <c r="V45" s="23">
        <f t="shared" si="22"/>
        <v>175000</v>
      </c>
      <c r="W45" s="23" t="s">
        <v>13</v>
      </c>
      <c r="X45" s="23">
        <f t="shared" si="23"/>
        <v>762.63054</v>
      </c>
      <c r="Y45" s="22">
        <f t="shared" si="24"/>
        <v>-3.3233959735436436</v>
      </c>
      <c r="Z45" s="23" t="s">
        <v>13</v>
      </c>
      <c r="AA45" s="31">
        <f t="shared" si="25"/>
        <v>762.6160570099089</v>
      </c>
      <c r="AB45" s="23">
        <f t="shared" si="26"/>
        <v>2099960.1192483176</v>
      </c>
      <c r="AC45" s="42" t="s">
        <v>13</v>
      </c>
      <c r="AD45" s="23">
        <f t="shared" si="27"/>
        <v>9151.3926841189077</v>
      </c>
      <c r="AE45" s="42">
        <f t="shared" si="28"/>
        <v>-3.3233959735436436</v>
      </c>
      <c r="AF45" s="42" t="s">
        <v>13</v>
      </c>
      <c r="AG45" s="42">
        <f t="shared" si="29"/>
        <v>-1991.0108827137481</v>
      </c>
      <c r="AH45" s="32">
        <f t="shared" si="30"/>
        <v>2.8358071416387793</v>
      </c>
      <c r="AI45" s="42" t="s">
        <v>13</v>
      </c>
      <c r="AJ45" s="42">
        <f t="shared" si="31"/>
        <v>-1054.725296577031</v>
      </c>
      <c r="AK45" s="42">
        <f t="shared" si="32"/>
        <v>1054.7291088434274</v>
      </c>
      <c r="AL45" s="31">
        <f t="shared" si="33"/>
        <v>-89.845950988625859</v>
      </c>
      <c r="AM45" s="53">
        <f t="shared" si="34"/>
        <v>1.0547291088434274</v>
      </c>
      <c r="AN45" s="14"/>
    </row>
    <row r="46" spans="8:40">
      <c r="H46" s="32">
        <f t="shared" si="17"/>
        <v>580</v>
      </c>
      <c r="I46" s="23">
        <f t="shared" si="18"/>
        <v>580000</v>
      </c>
      <c r="J46" s="22">
        <f t="shared" si="19"/>
        <v>175000</v>
      </c>
      <c r="K46" s="42" t="s">
        <v>13</v>
      </c>
      <c r="L46" s="42">
        <v>0</v>
      </c>
      <c r="M46" s="32">
        <v>0</v>
      </c>
      <c r="N46" s="30" t="s">
        <v>13</v>
      </c>
      <c r="O46" s="31">
        <f>6.283*I46*E$7</f>
        <v>765.26940000000002</v>
      </c>
      <c r="P46" s="42">
        <v>0</v>
      </c>
      <c r="Q46" s="23" t="s">
        <v>13</v>
      </c>
      <c r="R46" s="24">
        <f>-1/(6.283*I46*E$8)</f>
        <v>-2744.131674414265</v>
      </c>
      <c r="S46" s="42">
        <f t="shared" si="20"/>
        <v>0</v>
      </c>
      <c r="T46" s="23" t="s">
        <v>13</v>
      </c>
      <c r="U46" s="23">
        <f t="shared" si="21"/>
        <v>133922145</v>
      </c>
      <c r="V46" s="23">
        <f t="shared" si="22"/>
        <v>175000</v>
      </c>
      <c r="W46" s="23" t="s">
        <v>13</v>
      </c>
      <c r="X46" s="23">
        <f t="shared" si="23"/>
        <v>765.26940000000002</v>
      </c>
      <c r="Y46" s="22">
        <f t="shared" si="24"/>
        <v>-3.3464346042151436</v>
      </c>
      <c r="Z46" s="23" t="s">
        <v>13</v>
      </c>
      <c r="AA46" s="31">
        <f t="shared" si="25"/>
        <v>765.25476614856166</v>
      </c>
      <c r="AB46" s="23">
        <f t="shared" si="26"/>
        <v>2099959.8427847493</v>
      </c>
      <c r="AC46" s="42" t="s">
        <v>13</v>
      </c>
      <c r="AD46" s="23">
        <f t="shared" si="27"/>
        <v>9183.0571937827408</v>
      </c>
      <c r="AE46" s="42">
        <f t="shared" si="28"/>
        <v>-3.3464346042151436</v>
      </c>
      <c r="AF46" s="42" t="s">
        <v>13</v>
      </c>
      <c r="AG46" s="42">
        <f t="shared" si="29"/>
        <v>-1978.8769082657034</v>
      </c>
      <c r="AH46" s="32">
        <f t="shared" si="30"/>
        <v>2.8459808744966635</v>
      </c>
      <c r="AI46" s="42" t="s">
        <v>13</v>
      </c>
      <c r="AJ46" s="42">
        <f t="shared" si="31"/>
        <v>-1061.1925167766262</v>
      </c>
      <c r="AK46" s="42">
        <f t="shared" si="32"/>
        <v>1061.1963330457979</v>
      </c>
      <c r="AL46" s="31">
        <f t="shared" si="33"/>
        <v>-89.846340509221179</v>
      </c>
      <c r="AM46" s="53">
        <f t="shared" si="34"/>
        <v>1.0611963330457979</v>
      </c>
      <c r="AN46" s="14"/>
    </row>
    <row r="47" spans="8:40">
      <c r="H47" s="32">
        <f t="shared" si="17"/>
        <v>582</v>
      </c>
      <c r="I47" s="23">
        <f t="shared" si="18"/>
        <v>582000</v>
      </c>
      <c r="J47" s="22">
        <f t="shared" si="19"/>
        <v>175000</v>
      </c>
      <c r="K47" s="42" t="s">
        <v>13</v>
      </c>
      <c r="L47" s="42">
        <v>0</v>
      </c>
      <c r="M47" s="32">
        <v>0</v>
      </c>
      <c r="N47" s="30" t="s">
        <v>13</v>
      </c>
      <c r="O47" s="31">
        <f>6.283*I47*E$7</f>
        <v>767.90826000000004</v>
      </c>
      <c r="P47" s="42">
        <v>0</v>
      </c>
      <c r="Q47" s="23" t="s">
        <v>13</v>
      </c>
      <c r="R47" s="24">
        <f>-1/(6.283*I47*E$8)</f>
        <v>-2734.7016686602642</v>
      </c>
      <c r="S47" s="42">
        <f t="shared" si="20"/>
        <v>0</v>
      </c>
      <c r="T47" s="23" t="s">
        <v>13</v>
      </c>
      <c r="U47" s="23">
        <f t="shared" si="21"/>
        <v>134383945.5</v>
      </c>
      <c r="V47" s="23">
        <f t="shared" si="22"/>
        <v>175000</v>
      </c>
      <c r="W47" s="23" t="s">
        <v>13</v>
      </c>
      <c r="X47" s="23">
        <f t="shared" si="23"/>
        <v>767.90826000000004</v>
      </c>
      <c r="Y47" s="22">
        <f t="shared" si="24"/>
        <v>-3.3695528095512723</v>
      </c>
      <c r="Z47" s="23" t="s">
        <v>13</v>
      </c>
      <c r="AA47" s="31">
        <f t="shared" si="25"/>
        <v>767.89347424322887</v>
      </c>
      <c r="AB47" s="23">
        <f t="shared" si="26"/>
        <v>2099959.5653662854</v>
      </c>
      <c r="AC47" s="42" t="s">
        <v>13</v>
      </c>
      <c r="AD47" s="23">
        <f t="shared" si="27"/>
        <v>9214.7216909187464</v>
      </c>
      <c r="AE47" s="42">
        <f t="shared" si="28"/>
        <v>-3.3695528095512723</v>
      </c>
      <c r="AF47" s="42" t="s">
        <v>13</v>
      </c>
      <c r="AG47" s="42">
        <f t="shared" si="29"/>
        <v>-1966.8081944170353</v>
      </c>
      <c r="AH47" s="32">
        <f t="shared" si="30"/>
        <v>2.8559146390105679</v>
      </c>
      <c r="AI47" s="42" t="s">
        <v>13</v>
      </c>
      <c r="AJ47" s="42">
        <f t="shared" si="31"/>
        <v>-1067.7041078445959</v>
      </c>
      <c r="AK47" s="42">
        <f t="shared" si="32"/>
        <v>1067.7079273643378</v>
      </c>
      <c r="AL47" s="31">
        <f t="shared" si="33"/>
        <v>-89.846744557763827</v>
      </c>
      <c r="AM47" s="53">
        <f t="shared" si="34"/>
        <v>1.0677079273643377</v>
      </c>
      <c r="AN47" s="14"/>
    </row>
    <row r="48" spans="8:40">
      <c r="H48" s="32">
        <f t="shared" si="17"/>
        <v>584</v>
      </c>
      <c r="I48" s="23">
        <f t="shared" si="18"/>
        <v>584000</v>
      </c>
      <c r="J48" s="22">
        <f t="shared" si="19"/>
        <v>175000</v>
      </c>
      <c r="K48" s="42" t="s">
        <v>13</v>
      </c>
      <c r="L48" s="42">
        <v>0</v>
      </c>
      <c r="M48" s="32">
        <v>0</v>
      </c>
      <c r="N48" s="30" t="s">
        <v>13</v>
      </c>
      <c r="O48" s="31">
        <f>6.283*I48*E$7</f>
        <v>770.54712000000006</v>
      </c>
      <c r="P48" s="42">
        <v>0</v>
      </c>
      <c r="Q48" s="23" t="s">
        <v>13</v>
      </c>
      <c r="R48" s="24">
        <f>-1/(6.283*I48*E$8)</f>
        <v>-2725.3362519867701</v>
      </c>
      <c r="S48" s="42">
        <f t="shared" si="20"/>
        <v>0</v>
      </c>
      <c r="T48" s="23" t="s">
        <v>13</v>
      </c>
      <c r="U48" s="23">
        <f t="shared" si="21"/>
        <v>134845746</v>
      </c>
      <c r="V48" s="23">
        <f t="shared" si="22"/>
        <v>175000</v>
      </c>
      <c r="W48" s="23" t="s">
        <v>13</v>
      </c>
      <c r="X48" s="23">
        <f t="shared" si="23"/>
        <v>770.54712000000006</v>
      </c>
      <c r="Y48" s="22">
        <f t="shared" si="24"/>
        <v>-3.392750589488954</v>
      </c>
      <c r="Z48" s="23" t="s">
        <v>13</v>
      </c>
      <c r="AA48" s="31">
        <f t="shared" si="25"/>
        <v>770.53218129031086</v>
      </c>
      <c r="AB48" s="23">
        <f t="shared" si="26"/>
        <v>2099959.2869929262</v>
      </c>
      <c r="AC48" s="42" t="s">
        <v>13</v>
      </c>
      <c r="AD48" s="23">
        <f t="shared" si="27"/>
        <v>9246.3861754837308</v>
      </c>
      <c r="AE48" s="42">
        <f t="shared" si="28"/>
        <v>-3.392750589488954</v>
      </c>
      <c r="AF48" s="42" t="s">
        <v>13</v>
      </c>
      <c r="AG48" s="42">
        <f t="shared" si="29"/>
        <v>-1954.8040706964593</v>
      </c>
      <c r="AH48" s="32">
        <f t="shared" si="30"/>
        <v>2.8656006751909717</v>
      </c>
      <c r="AI48" s="42" t="s">
        <v>13</v>
      </c>
      <c r="AJ48" s="42">
        <f t="shared" si="31"/>
        <v>-1074.2606078741831</v>
      </c>
      <c r="AK48" s="42">
        <f t="shared" si="32"/>
        <v>1074.2644298762941</v>
      </c>
      <c r="AL48" s="31">
        <f t="shared" si="33"/>
        <v>-89.847163310436102</v>
      </c>
      <c r="AM48" s="53">
        <f t="shared" si="34"/>
        <v>1.0742644298762942</v>
      </c>
      <c r="AN48" s="14"/>
    </row>
    <row r="49" spans="8:40">
      <c r="H49" s="32">
        <f t="shared" si="17"/>
        <v>586</v>
      </c>
      <c r="I49" s="23">
        <f t="shared" si="18"/>
        <v>586000</v>
      </c>
      <c r="J49" s="22">
        <f t="shared" si="19"/>
        <v>175000</v>
      </c>
      <c r="K49" s="42" t="s">
        <v>13</v>
      </c>
      <c r="L49" s="42">
        <v>0</v>
      </c>
      <c r="M49" s="32">
        <v>0</v>
      </c>
      <c r="N49" s="30" t="s">
        <v>13</v>
      </c>
      <c r="O49" s="31">
        <f>6.283*I49*E$7</f>
        <v>773.18598000000009</v>
      </c>
      <c r="P49" s="42">
        <v>0</v>
      </c>
      <c r="Q49" s="23" t="s">
        <v>13</v>
      </c>
      <c r="R49" s="24">
        <f>-1/(6.283*I49*E$8)</f>
        <v>-2716.0347630721394</v>
      </c>
      <c r="S49" s="42">
        <f t="shared" si="20"/>
        <v>0</v>
      </c>
      <c r="T49" s="23" t="s">
        <v>13</v>
      </c>
      <c r="U49" s="23">
        <f t="shared" si="21"/>
        <v>135307546.50000003</v>
      </c>
      <c r="V49" s="23">
        <f t="shared" si="22"/>
        <v>175000</v>
      </c>
      <c r="W49" s="23" t="s">
        <v>13</v>
      </c>
      <c r="X49" s="23">
        <f t="shared" si="23"/>
        <v>773.18598000000009</v>
      </c>
      <c r="Y49" s="22">
        <f t="shared" si="24"/>
        <v>-3.4160279439648953</v>
      </c>
      <c r="Z49" s="23" t="s">
        <v>13</v>
      </c>
      <c r="AA49" s="31">
        <f t="shared" si="25"/>
        <v>773.17088728620831</v>
      </c>
      <c r="AB49" s="23">
        <f t="shared" si="26"/>
        <v>2099959.0076646726</v>
      </c>
      <c r="AC49" s="42" t="s">
        <v>13</v>
      </c>
      <c r="AD49" s="23">
        <f t="shared" si="27"/>
        <v>9278.050647434502</v>
      </c>
      <c r="AE49" s="42">
        <f t="shared" si="28"/>
        <v>-3.4160279439648953</v>
      </c>
      <c r="AF49" s="42" t="s">
        <v>13</v>
      </c>
      <c r="AG49" s="42">
        <f t="shared" si="29"/>
        <v>-1942.8638757859312</v>
      </c>
      <c r="AH49" s="32">
        <f t="shared" si="30"/>
        <v>2.8750310288653735</v>
      </c>
      <c r="AI49" s="42" t="s">
        <v>13</v>
      </c>
      <c r="AJ49" s="42">
        <f t="shared" si="31"/>
        <v>-1080.8625632619389</v>
      </c>
      <c r="AK49" s="42">
        <f t="shared" si="32"/>
        <v>1080.8663869621378</v>
      </c>
      <c r="AL49" s="31">
        <f t="shared" si="33"/>
        <v>-89.84759694615434</v>
      </c>
      <c r="AM49" s="53">
        <f t="shared" si="34"/>
        <v>1.0808663869621378</v>
      </c>
      <c r="AN49" s="14"/>
    </row>
    <row r="50" spans="8:40">
      <c r="H50" s="32">
        <f t="shared" si="17"/>
        <v>588</v>
      </c>
      <c r="I50" s="23">
        <f t="shared" si="18"/>
        <v>588000</v>
      </c>
      <c r="J50" s="22">
        <f t="shared" si="19"/>
        <v>175000</v>
      </c>
      <c r="K50" s="42" t="s">
        <v>13</v>
      </c>
      <c r="L50" s="42">
        <v>0</v>
      </c>
      <c r="M50" s="32">
        <v>0</v>
      </c>
      <c r="N50" s="30" t="s">
        <v>13</v>
      </c>
      <c r="O50" s="31">
        <f>6.283*I50*E$7</f>
        <v>775.82483999999999</v>
      </c>
      <c r="P50" s="42">
        <v>0</v>
      </c>
      <c r="Q50" s="23" t="s">
        <v>13</v>
      </c>
      <c r="R50" s="24">
        <f>-1/(6.283*I50*E$8)</f>
        <v>-2706.7965495923022</v>
      </c>
      <c r="S50" s="42">
        <f t="shared" si="20"/>
        <v>0</v>
      </c>
      <c r="T50" s="23" t="s">
        <v>13</v>
      </c>
      <c r="U50" s="23">
        <f t="shared" si="21"/>
        <v>135769347</v>
      </c>
      <c r="V50" s="23">
        <f t="shared" si="22"/>
        <v>175000</v>
      </c>
      <c r="W50" s="23" t="s">
        <v>13</v>
      </c>
      <c r="X50" s="23">
        <f t="shared" si="23"/>
        <v>775.82483999999999</v>
      </c>
      <c r="Y50" s="22">
        <f t="shared" si="24"/>
        <v>-3.4393848729155825</v>
      </c>
      <c r="Z50" s="23" t="s">
        <v>13</v>
      </c>
      <c r="AA50" s="31">
        <f t="shared" si="25"/>
        <v>775.80959222732156</v>
      </c>
      <c r="AB50" s="23">
        <f t="shared" si="26"/>
        <v>2099958.7273815251</v>
      </c>
      <c r="AC50" s="42" t="s">
        <v>13</v>
      </c>
      <c r="AD50" s="23">
        <f t="shared" si="27"/>
        <v>9309.7151067278573</v>
      </c>
      <c r="AE50" s="42">
        <f t="shared" si="28"/>
        <v>-3.4393848729155825</v>
      </c>
      <c r="AF50" s="42" t="s">
        <v>13</v>
      </c>
      <c r="AG50" s="42">
        <f t="shared" si="29"/>
        <v>-1930.9869573649808</v>
      </c>
      <c r="AH50" s="32">
        <f t="shared" si="30"/>
        <v>2.8841975464156073</v>
      </c>
      <c r="AI50" s="42" t="s">
        <v>13</v>
      </c>
      <c r="AJ50" s="42">
        <f t="shared" si="31"/>
        <v>-1087.5105288709708</v>
      </c>
      <c r="AK50" s="42">
        <f t="shared" si="32"/>
        <v>1087.5143534688198</v>
      </c>
      <c r="AL50" s="31">
        <f t="shared" si="33"/>
        <v>-89.848045646588901</v>
      </c>
      <c r="AM50" s="53">
        <f t="shared" si="34"/>
        <v>1.0875143534688199</v>
      </c>
      <c r="AN50" s="14"/>
    </row>
    <row r="51" spans="8:40">
      <c r="H51" s="32">
        <f t="shared" si="17"/>
        <v>590</v>
      </c>
      <c r="I51" s="23">
        <f t="shared" si="18"/>
        <v>590000</v>
      </c>
      <c r="J51" s="22">
        <f t="shared" si="19"/>
        <v>175000</v>
      </c>
      <c r="K51" s="42" t="s">
        <v>13</v>
      </c>
      <c r="L51" s="42">
        <v>0</v>
      </c>
      <c r="M51" s="32">
        <v>0</v>
      </c>
      <c r="N51" s="30" t="s">
        <v>13</v>
      </c>
      <c r="O51" s="31">
        <f>6.283*I51*E$7</f>
        <v>778.46370000000002</v>
      </c>
      <c r="P51" s="42">
        <v>0</v>
      </c>
      <c r="Q51" s="23" t="s">
        <v>13</v>
      </c>
      <c r="R51" s="24">
        <f>-1/(6.283*I51*E$8)</f>
        <v>-2697.6209680682605</v>
      </c>
      <c r="S51" s="42">
        <f t="shared" si="20"/>
        <v>0</v>
      </c>
      <c r="T51" s="23" t="s">
        <v>13</v>
      </c>
      <c r="U51" s="23">
        <f t="shared" si="21"/>
        <v>136231147.5</v>
      </c>
      <c r="V51" s="23">
        <f t="shared" si="22"/>
        <v>175000</v>
      </c>
      <c r="W51" s="23" t="s">
        <v>13</v>
      </c>
      <c r="X51" s="23">
        <f t="shared" si="23"/>
        <v>778.46370000000002</v>
      </c>
      <c r="Y51" s="22">
        <f t="shared" si="24"/>
        <v>-3.4628213762772924</v>
      </c>
      <c r="Z51" s="23" t="s">
        <v>13</v>
      </c>
      <c r="AA51" s="31">
        <f t="shared" si="25"/>
        <v>778.44829611005139</v>
      </c>
      <c r="AB51" s="23">
        <f t="shared" si="26"/>
        <v>2099958.4461434847</v>
      </c>
      <c r="AC51" s="42" t="s">
        <v>13</v>
      </c>
      <c r="AD51" s="23">
        <f t="shared" si="27"/>
        <v>9341.3795533206157</v>
      </c>
      <c r="AE51" s="42">
        <f t="shared" si="28"/>
        <v>-3.4628213762772924</v>
      </c>
      <c r="AF51" s="42" t="s">
        <v>13</v>
      </c>
      <c r="AG51" s="42">
        <f t="shared" si="29"/>
        <v>-1919.1726719582091</v>
      </c>
      <c r="AH51" s="32">
        <f t="shared" si="30"/>
        <v>2.8930918693564971</v>
      </c>
      <c r="AI51" s="42" t="s">
        <v>13</v>
      </c>
      <c r="AJ51" s="42">
        <f t="shared" si="31"/>
        <v>-1094.2050681980434</v>
      </c>
      <c r="AK51" s="42">
        <f t="shared" si="32"/>
        <v>1094.2088928768808</v>
      </c>
      <c r="AL51" s="31">
        <f t="shared" si="33"/>
        <v>-89.848509596229235</v>
      </c>
      <c r="AM51" s="53">
        <f t="shared" si="34"/>
        <v>1.0942088928768807</v>
      </c>
      <c r="AN51" s="14"/>
    </row>
    <row r="52" spans="8:40">
      <c r="H52" s="32">
        <f t="shared" si="17"/>
        <v>592</v>
      </c>
      <c r="I52" s="23">
        <f t="shared" si="18"/>
        <v>592000</v>
      </c>
      <c r="J52" s="22">
        <f t="shared" si="19"/>
        <v>175000</v>
      </c>
      <c r="K52" s="42" t="s">
        <v>13</v>
      </c>
      <c r="L52" s="42">
        <v>0</v>
      </c>
      <c r="M52" s="32">
        <v>0</v>
      </c>
      <c r="N52" s="30" t="s">
        <v>13</v>
      </c>
      <c r="O52" s="31">
        <f>6.283*I52*E$7</f>
        <v>781.10256000000004</v>
      </c>
      <c r="P52" s="42">
        <v>0</v>
      </c>
      <c r="Q52" s="23" t="s">
        <v>13</v>
      </c>
      <c r="R52" s="24">
        <f>-1/(6.283*I52*E$8)</f>
        <v>-2688.5073837166788</v>
      </c>
      <c r="S52" s="42">
        <f t="shared" si="20"/>
        <v>0</v>
      </c>
      <c r="T52" s="23" t="s">
        <v>13</v>
      </c>
      <c r="U52" s="23">
        <f t="shared" si="21"/>
        <v>136692948</v>
      </c>
      <c r="V52" s="23">
        <f t="shared" si="22"/>
        <v>175000</v>
      </c>
      <c r="W52" s="23" t="s">
        <v>13</v>
      </c>
      <c r="X52" s="23">
        <f t="shared" si="23"/>
        <v>781.10256000000004</v>
      </c>
      <c r="Y52" s="22">
        <f t="shared" si="24"/>
        <v>-3.4863374539860783</v>
      </c>
      <c r="Z52" s="23" t="s">
        <v>13</v>
      </c>
      <c r="AA52" s="31">
        <f t="shared" si="25"/>
        <v>781.08699893079802</v>
      </c>
      <c r="AB52" s="23">
        <f t="shared" si="26"/>
        <v>2099958.1639505522</v>
      </c>
      <c r="AC52" s="42" t="s">
        <v>13</v>
      </c>
      <c r="AD52" s="23">
        <f t="shared" si="27"/>
        <v>9373.043987169578</v>
      </c>
      <c r="AE52" s="42">
        <f t="shared" si="28"/>
        <v>-3.4863374539860783</v>
      </c>
      <c r="AF52" s="42" t="s">
        <v>13</v>
      </c>
      <c r="AG52" s="42">
        <f t="shared" si="29"/>
        <v>-1907.4203847858807</v>
      </c>
      <c r="AH52" s="32">
        <f t="shared" si="30"/>
        <v>2.9017054287504944</v>
      </c>
      <c r="AI52" s="42" t="s">
        <v>13</v>
      </c>
      <c r="AJ52" s="42">
        <f t="shared" si="31"/>
        <v>-1100.9467535446324</v>
      </c>
      <c r="AK52" s="42">
        <f t="shared" si="32"/>
        <v>1100.9505774715142</v>
      </c>
      <c r="AL52" s="31">
        <f t="shared" si="33"/>
        <v>-89.848988982485395</v>
      </c>
      <c r="AM52" s="53">
        <f t="shared" si="34"/>
        <v>1.1009505774715143</v>
      </c>
      <c r="AN52" s="14"/>
    </row>
    <row r="53" spans="8:40">
      <c r="H53" s="32">
        <f t="shared" si="17"/>
        <v>594</v>
      </c>
      <c r="I53" s="23">
        <f t="shared" si="18"/>
        <v>594000</v>
      </c>
      <c r="J53" s="22">
        <f t="shared" si="19"/>
        <v>175000</v>
      </c>
      <c r="K53" s="42" t="s">
        <v>13</v>
      </c>
      <c r="L53" s="42">
        <v>0</v>
      </c>
      <c r="M53" s="32">
        <v>0</v>
      </c>
      <c r="N53" s="30" t="s">
        <v>13</v>
      </c>
      <c r="O53" s="31">
        <f>6.283*I53*E$7</f>
        <v>783.74142000000006</v>
      </c>
      <c r="P53" s="42">
        <v>0</v>
      </c>
      <c r="Q53" s="23" t="s">
        <v>13</v>
      </c>
      <c r="R53" s="24">
        <f>-1/(6.283*I53*E$8)</f>
        <v>-2679.4551703034908</v>
      </c>
      <c r="S53" s="42">
        <f t="shared" si="20"/>
        <v>0</v>
      </c>
      <c r="T53" s="23" t="s">
        <v>13</v>
      </c>
      <c r="U53" s="23">
        <f t="shared" si="21"/>
        <v>137154748.5</v>
      </c>
      <c r="V53" s="23">
        <f t="shared" si="22"/>
        <v>175000</v>
      </c>
      <c r="W53" s="23" t="s">
        <v>13</v>
      </c>
      <c r="X53" s="23">
        <f t="shared" si="23"/>
        <v>783.74142000000006</v>
      </c>
      <c r="Y53" s="22">
        <f t="shared" si="24"/>
        <v>-3.5099331059777783</v>
      </c>
      <c r="Z53" s="23" t="s">
        <v>13</v>
      </c>
      <c r="AA53" s="31">
        <f t="shared" si="25"/>
        <v>783.72570068596235</v>
      </c>
      <c r="AB53" s="23">
        <f t="shared" si="26"/>
        <v>2099957.8808027278</v>
      </c>
      <c r="AC53" s="42" t="s">
        <v>13</v>
      </c>
      <c r="AD53" s="23">
        <f t="shared" si="27"/>
        <v>9404.7084082315487</v>
      </c>
      <c r="AE53" s="42">
        <f t="shared" si="28"/>
        <v>-3.5099331059777783</v>
      </c>
      <c r="AF53" s="42" t="s">
        <v>13</v>
      </c>
      <c r="AG53" s="42">
        <f t="shared" si="29"/>
        <v>-1895.7294696175286</v>
      </c>
      <c r="AH53" s="32">
        <f t="shared" si="30"/>
        <v>2.9100294394527704</v>
      </c>
      <c r="AI53" s="42" t="s">
        <v>13</v>
      </c>
      <c r="AJ53" s="42">
        <f t="shared" si="31"/>
        <v>-1107.7361661920434</v>
      </c>
      <c r="AK53" s="42">
        <f t="shared" si="32"/>
        <v>1107.7399885176958</v>
      </c>
      <c r="AL53" s="31">
        <f t="shared" si="33"/>
        <v>-89.849483995662595</v>
      </c>
      <c r="AM53" s="53">
        <f t="shared" si="34"/>
        <v>1.1077399885176957</v>
      </c>
      <c r="AN53" s="14"/>
    </row>
    <row r="54" spans="8:40">
      <c r="H54" s="32">
        <f t="shared" si="17"/>
        <v>596</v>
      </c>
      <c r="I54" s="23">
        <f t="shared" si="18"/>
        <v>596000</v>
      </c>
      <c r="J54" s="22">
        <f t="shared" si="19"/>
        <v>175000</v>
      </c>
      <c r="K54" s="42" t="s">
        <v>13</v>
      </c>
      <c r="L54" s="42">
        <v>0</v>
      </c>
      <c r="M54" s="32">
        <v>0</v>
      </c>
      <c r="N54" s="30" t="s">
        <v>13</v>
      </c>
      <c r="O54" s="31">
        <f>6.283*I54*E$7</f>
        <v>786.38028000000008</v>
      </c>
      <c r="P54" s="42">
        <v>0</v>
      </c>
      <c r="Q54" s="23" t="s">
        <v>13</v>
      </c>
      <c r="R54" s="24">
        <f>-1/(6.283*I54*E$8)</f>
        <v>-2670.4637100004593</v>
      </c>
      <c r="S54" s="42">
        <f t="shared" si="20"/>
        <v>0</v>
      </c>
      <c r="T54" s="23" t="s">
        <v>13</v>
      </c>
      <c r="U54" s="23">
        <f t="shared" si="21"/>
        <v>137616549</v>
      </c>
      <c r="V54" s="23">
        <f t="shared" si="22"/>
        <v>175000</v>
      </c>
      <c r="W54" s="23" t="s">
        <v>13</v>
      </c>
      <c r="X54" s="23">
        <f t="shared" si="23"/>
        <v>786.38028000000008</v>
      </c>
      <c r="Y54" s="22">
        <f t="shared" si="24"/>
        <v>-3.5336083321880132</v>
      </c>
      <c r="Z54" s="23" t="s">
        <v>13</v>
      </c>
      <c r="AA54" s="31">
        <f t="shared" si="25"/>
        <v>786.36440137194461</v>
      </c>
      <c r="AB54" s="23">
        <f t="shared" si="26"/>
        <v>2099957.5967000136</v>
      </c>
      <c r="AC54" s="42" t="s">
        <v>13</v>
      </c>
      <c r="AD54" s="23">
        <f t="shared" si="27"/>
        <v>9436.3728164633376</v>
      </c>
      <c r="AE54" s="42">
        <f t="shared" si="28"/>
        <v>-3.5336083321880132</v>
      </c>
      <c r="AF54" s="42" t="s">
        <v>13</v>
      </c>
      <c r="AG54" s="42">
        <f t="shared" si="29"/>
        <v>-1884.0993086285148</v>
      </c>
      <c r="AH54" s="32">
        <f t="shared" si="30"/>
        <v>2.9180548941810063</v>
      </c>
      <c r="AI54" s="42" t="s">
        <v>13</v>
      </c>
      <c r="AJ54" s="42">
        <f t="shared" si="31"/>
        <v>-1114.5738965807079</v>
      </c>
      <c r="AK54" s="42">
        <f t="shared" si="32"/>
        <v>1114.5777164394899</v>
      </c>
      <c r="AL54" s="31">
        <f t="shared" si="33"/>
        <v>-89.849994829112262</v>
      </c>
      <c r="AM54" s="53">
        <f t="shared" si="34"/>
        <v>1.1145777164394899</v>
      </c>
      <c r="AN54" s="14"/>
    </row>
    <row r="55" spans="8:40">
      <c r="H55" s="32">
        <f t="shared" si="17"/>
        <v>598</v>
      </c>
      <c r="I55" s="23">
        <f t="shared" si="18"/>
        <v>598000</v>
      </c>
      <c r="J55" s="22">
        <f t="shared" si="19"/>
        <v>175000</v>
      </c>
      <c r="K55" s="42" t="s">
        <v>13</v>
      </c>
      <c r="L55" s="42">
        <v>0</v>
      </c>
      <c r="M55" s="32">
        <v>0</v>
      </c>
      <c r="N55" s="30" t="s">
        <v>13</v>
      </c>
      <c r="O55" s="31">
        <f>6.283*I55*E$7</f>
        <v>789.01913999999999</v>
      </c>
      <c r="P55" s="42">
        <v>0</v>
      </c>
      <c r="Q55" s="23" t="s">
        <v>13</v>
      </c>
      <c r="R55" s="24">
        <f>-1/(6.283*I55*E$8)</f>
        <v>-2661.5323932446045</v>
      </c>
      <c r="S55" s="42">
        <f t="shared" si="20"/>
        <v>0</v>
      </c>
      <c r="T55" s="23" t="s">
        <v>13</v>
      </c>
      <c r="U55" s="23">
        <f t="shared" si="21"/>
        <v>138078349.5</v>
      </c>
      <c r="V55" s="23">
        <f t="shared" si="22"/>
        <v>175000</v>
      </c>
      <c r="W55" s="23" t="s">
        <v>13</v>
      </c>
      <c r="X55" s="23">
        <f t="shared" si="23"/>
        <v>789.01913999999999</v>
      </c>
      <c r="Y55" s="22">
        <f t="shared" si="24"/>
        <v>-3.5573631325521875</v>
      </c>
      <c r="Z55" s="23" t="s">
        <v>13</v>
      </c>
      <c r="AA55" s="31">
        <f t="shared" si="25"/>
        <v>789.00310098514569</v>
      </c>
      <c r="AB55" s="23">
        <f t="shared" si="26"/>
        <v>2099957.3116424093</v>
      </c>
      <c r="AC55" s="42" t="s">
        <v>13</v>
      </c>
      <c r="AD55" s="23">
        <f t="shared" si="27"/>
        <v>9468.0372118217474</v>
      </c>
      <c r="AE55" s="42">
        <f t="shared" si="28"/>
        <v>-3.5573631325521875</v>
      </c>
      <c r="AF55" s="42" t="s">
        <v>13</v>
      </c>
      <c r="AG55" s="42">
        <f t="shared" si="29"/>
        <v>-1872.5292922594588</v>
      </c>
      <c r="AH55" s="32">
        <f t="shared" si="30"/>
        <v>2.9257725574039073</v>
      </c>
      <c r="AI55" s="42" t="s">
        <v>13</v>
      </c>
      <c r="AJ55" s="42">
        <f t="shared" si="31"/>
        <v>-1121.4605444937768</v>
      </c>
      <c r="AK55" s="42">
        <f t="shared" si="32"/>
        <v>1121.4643610036549</v>
      </c>
      <c r="AL55" s="31">
        <f t="shared" si="33"/>
        <v>-89.85052167920297</v>
      </c>
      <c r="AM55" s="53">
        <f t="shared" si="34"/>
        <v>1.1214643610036548</v>
      </c>
      <c r="AN55" s="14"/>
    </row>
    <row r="56" spans="8:40">
      <c r="H56" s="32">
        <f t="shared" si="17"/>
        <v>600</v>
      </c>
      <c r="I56" s="23">
        <f t="shared" si="18"/>
        <v>600000</v>
      </c>
      <c r="J56" s="22">
        <f t="shared" si="19"/>
        <v>175000</v>
      </c>
      <c r="K56" s="42" t="s">
        <v>13</v>
      </c>
      <c r="L56" s="42">
        <v>0</v>
      </c>
      <c r="M56" s="32">
        <v>0</v>
      </c>
      <c r="N56" s="30" t="s">
        <v>13</v>
      </c>
      <c r="O56" s="31">
        <f>6.283*I56*E$7</f>
        <v>791.65800000000002</v>
      </c>
      <c r="P56" s="42">
        <v>0</v>
      </c>
      <c r="Q56" s="23" t="s">
        <v>13</v>
      </c>
      <c r="R56" s="24">
        <f>-1/(6.283*I56*E$8)</f>
        <v>-2652.660618600456</v>
      </c>
      <c r="S56" s="42">
        <f t="shared" si="20"/>
        <v>0</v>
      </c>
      <c r="T56" s="23" t="s">
        <v>13</v>
      </c>
      <c r="U56" s="23">
        <f t="shared" si="21"/>
        <v>138540150</v>
      </c>
      <c r="V56" s="23">
        <f t="shared" si="22"/>
        <v>175000</v>
      </c>
      <c r="W56" s="23" t="s">
        <v>13</v>
      </c>
      <c r="X56" s="23">
        <f t="shared" si="23"/>
        <v>791.65800000000002</v>
      </c>
      <c r="Y56" s="22">
        <f t="shared" si="24"/>
        <v>-3.5811975070054873</v>
      </c>
      <c r="Z56" s="23" t="s">
        <v>13</v>
      </c>
      <c r="AA56" s="31">
        <f t="shared" si="25"/>
        <v>791.64179952196571</v>
      </c>
      <c r="AB56" s="23">
        <f t="shared" si="26"/>
        <v>2099957.0256299158</v>
      </c>
      <c r="AC56" s="42" t="s">
        <v>13</v>
      </c>
      <c r="AD56" s="23">
        <f t="shared" si="27"/>
        <v>9499.7015942635862</v>
      </c>
      <c r="AE56" s="42">
        <f t="shared" si="28"/>
        <v>-3.5811975070054873</v>
      </c>
      <c r="AF56" s="42" t="s">
        <v>13</v>
      </c>
      <c r="AG56" s="42">
        <f t="shared" si="29"/>
        <v>-1861.0188190784902</v>
      </c>
      <c r="AH56" s="32">
        <f t="shared" si="30"/>
        <v>2.9331729590422535</v>
      </c>
      <c r="AI56" s="42" t="s">
        <v>13</v>
      </c>
      <c r="AJ56" s="42">
        <f t="shared" si="31"/>
        <v>-1128.3967192451246</v>
      </c>
      <c r="AK56" s="42">
        <f t="shared" si="32"/>
        <v>1128.4005315076595</v>
      </c>
      <c r="AL56" s="31">
        <f t="shared" si="33"/>
        <v>-89.851064745450017</v>
      </c>
      <c r="AM56" s="53">
        <f t="shared" si="34"/>
        <v>1.1284005315076595</v>
      </c>
      <c r="AN56" s="14"/>
    </row>
    <row r="57" spans="8:40">
      <c r="H57" s="32">
        <f t="shared" si="17"/>
        <v>602</v>
      </c>
      <c r="I57" s="23">
        <f t="shared" si="18"/>
        <v>602000</v>
      </c>
      <c r="J57" s="22">
        <f t="shared" si="19"/>
        <v>175000</v>
      </c>
      <c r="K57" s="42" t="s">
        <v>13</v>
      </c>
      <c r="L57" s="42">
        <v>0</v>
      </c>
      <c r="M57" s="32">
        <v>0</v>
      </c>
      <c r="N57" s="30" t="s">
        <v>13</v>
      </c>
      <c r="O57" s="31">
        <f>6.283*I57*E$7</f>
        <v>794.29686000000004</v>
      </c>
      <c r="P57" s="42">
        <v>0</v>
      </c>
      <c r="Q57" s="23" t="s">
        <v>13</v>
      </c>
      <c r="R57" s="24">
        <f>-1/(6.283*I57*E$8)</f>
        <v>-2643.8477926250393</v>
      </c>
      <c r="S57" s="42">
        <f t="shared" si="20"/>
        <v>0</v>
      </c>
      <c r="T57" s="23" t="s">
        <v>13</v>
      </c>
      <c r="U57" s="23">
        <f t="shared" si="21"/>
        <v>139001950.5</v>
      </c>
      <c r="V57" s="23">
        <f t="shared" si="22"/>
        <v>175000</v>
      </c>
      <c r="W57" s="23" t="s">
        <v>13</v>
      </c>
      <c r="X57" s="23">
        <f t="shared" si="23"/>
        <v>794.29686000000004</v>
      </c>
      <c r="Y57" s="22">
        <f t="shared" si="24"/>
        <v>-3.6051114554828843</v>
      </c>
      <c r="Z57" s="23" t="s">
        <v>13</v>
      </c>
      <c r="AA57" s="31">
        <f t="shared" si="25"/>
        <v>794.28049697880556</v>
      </c>
      <c r="AB57" s="23">
        <f t="shared" si="26"/>
        <v>2099956.7386625344</v>
      </c>
      <c r="AC57" s="42" t="s">
        <v>13</v>
      </c>
      <c r="AD57" s="23">
        <f t="shared" si="27"/>
        <v>9531.3659637456658</v>
      </c>
      <c r="AE57" s="42">
        <f t="shared" si="28"/>
        <v>-3.6051114554828843</v>
      </c>
      <c r="AF57" s="42" t="s">
        <v>13</v>
      </c>
      <c r="AG57" s="42">
        <f t="shared" si="29"/>
        <v>-1849.5672956462338</v>
      </c>
      <c r="AH57" s="32">
        <f t="shared" si="30"/>
        <v>2.9402463879760665</v>
      </c>
      <c r="AI57" s="42" t="s">
        <v>13</v>
      </c>
      <c r="AJ57" s="42">
        <f t="shared" si="31"/>
        <v>-1135.3830398718997</v>
      </c>
      <c r="AK57" s="42">
        <f t="shared" si="32"/>
        <v>1135.3868469722458</v>
      </c>
      <c r="AL57" s="31">
        <f t="shared" si="33"/>
        <v>-89.851624230537382</v>
      </c>
      <c r="AM57" s="53">
        <f t="shared" si="34"/>
        <v>1.1353868469722459</v>
      </c>
      <c r="AN57" s="14"/>
    </row>
    <row r="58" spans="8:40">
      <c r="H58" s="32">
        <f t="shared" si="17"/>
        <v>604</v>
      </c>
      <c r="I58" s="23">
        <f t="shared" si="18"/>
        <v>604000</v>
      </c>
      <c r="J58" s="22">
        <f t="shared" si="19"/>
        <v>175000</v>
      </c>
      <c r="K58" s="42" t="s">
        <v>13</v>
      </c>
      <c r="L58" s="42">
        <v>0</v>
      </c>
      <c r="M58" s="32">
        <v>0</v>
      </c>
      <c r="N58" s="30" t="s">
        <v>13</v>
      </c>
      <c r="O58" s="31">
        <f>6.283*I58*E$7</f>
        <v>796.93572000000006</v>
      </c>
      <c r="P58" s="42">
        <v>0</v>
      </c>
      <c r="Q58" s="23" t="s">
        <v>13</v>
      </c>
      <c r="R58" s="24">
        <f>-1/(6.283*I58*E$8)</f>
        <v>-2635.0933297355523</v>
      </c>
      <c r="S58" s="42">
        <f t="shared" si="20"/>
        <v>0</v>
      </c>
      <c r="T58" s="23" t="s">
        <v>13</v>
      </c>
      <c r="U58" s="23">
        <f t="shared" si="21"/>
        <v>139463751</v>
      </c>
      <c r="V58" s="23">
        <f t="shared" si="22"/>
        <v>175000</v>
      </c>
      <c r="W58" s="23" t="s">
        <v>13</v>
      </c>
      <c r="X58" s="23">
        <f t="shared" si="23"/>
        <v>796.93572000000006</v>
      </c>
      <c r="Y58" s="22">
        <f t="shared" si="24"/>
        <v>-3.6291049779191287</v>
      </c>
      <c r="Z58" s="23" t="s">
        <v>13</v>
      </c>
      <c r="AA58" s="31">
        <f t="shared" si="25"/>
        <v>796.91919335206546</v>
      </c>
      <c r="AB58" s="23">
        <f t="shared" si="26"/>
        <v>2099956.4507402647</v>
      </c>
      <c r="AC58" s="42" t="s">
        <v>13</v>
      </c>
      <c r="AD58" s="23">
        <f t="shared" si="27"/>
        <v>9563.0303202247851</v>
      </c>
      <c r="AE58" s="42">
        <f t="shared" si="28"/>
        <v>-3.6291049779191287</v>
      </c>
      <c r="AF58" s="42" t="s">
        <v>13</v>
      </c>
      <c r="AG58" s="42">
        <f t="shared" si="29"/>
        <v>-1838.1741363834867</v>
      </c>
      <c r="AH58" s="32">
        <f t="shared" si="30"/>
        <v>2.9469828853511846</v>
      </c>
      <c r="AI58" s="42" t="s">
        <v>13</v>
      </c>
      <c r="AJ58" s="42">
        <f t="shared" si="31"/>
        <v>-1142.420135331738</v>
      </c>
      <c r="AK58" s="42">
        <f t="shared" si="32"/>
        <v>1142.4239363386575</v>
      </c>
      <c r="AL58" s="31">
        <f t="shared" si="33"/>
        <v>-89.852200340417355</v>
      </c>
      <c r="AM58" s="53">
        <f t="shared" si="34"/>
        <v>1.1424239363386575</v>
      </c>
      <c r="AN58" s="14"/>
    </row>
    <row r="59" spans="8:40">
      <c r="H59" s="32">
        <f t="shared" si="17"/>
        <v>606</v>
      </c>
      <c r="I59" s="23">
        <f t="shared" si="18"/>
        <v>606000</v>
      </c>
      <c r="J59" s="22">
        <f t="shared" si="19"/>
        <v>175000</v>
      </c>
      <c r="K59" s="42" t="s">
        <v>13</v>
      </c>
      <c r="L59" s="42">
        <v>0</v>
      </c>
      <c r="M59" s="32">
        <v>0</v>
      </c>
      <c r="N59" s="30" t="s">
        <v>13</v>
      </c>
      <c r="O59" s="31">
        <f>6.283*I59*E$7</f>
        <v>799.57458000000008</v>
      </c>
      <c r="P59" s="42">
        <v>0</v>
      </c>
      <c r="Q59" s="23" t="s">
        <v>13</v>
      </c>
      <c r="R59" s="24">
        <f>-1/(6.283*I59*E$8)</f>
        <v>-2626.3966520796598</v>
      </c>
      <c r="S59" s="42">
        <f t="shared" si="20"/>
        <v>0</v>
      </c>
      <c r="T59" s="23" t="s">
        <v>13</v>
      </c>
      <c r="U59" s="23">
        <f t="shared" si="21"/>
        <v>139925551.5</v>
      </c>
      <c r="V59" s="23">
        <f t="shared" si="22"/>
        <v>175000</v>
      </c>
      <c r="W59" s="23" t="s">
        <v>13</v>
      </c>
      <c r="X59" s="23">
        <f t="shared" si="23"/>
        <v>799.57458000000008</v>
      </c>
      <c r="Y59" s="22">
        <f t="shared" si="24"/>
        <v>-3.6531780742487583</v>
      </c>
      <c r="Z59" s="23" t="s">
        <v>13</v>
      </c>
      <c r="AA59" s="31">
        <f t="shared" si="25"/>
        <v>799.55788863814632</v>
      </c>
      <c r="AB59" s="23">
        <f t="shared" si="26"/>
        <v>2099956.1618631091</v>
      </c>
      <c r="AC59" s="42" t="s">
        <v>13</v>
      </c>
      <c r="AD59" s="23">
        <f t="shared" si="27"/>
        <v>9594.6946636577577</v>
      </c>
      <c r="AE59" s="42">
        <f t="shared" si="28"/>
        <v>-3.6531780742487583</v>
      </c>
      <c r="AF59" s="42" t="s">
        <v>13</v>
      </c>
      <c r="AG59" s="42">
        <f t="shared" si="29"/>
        <v>-1826.8387634415135</v>
      </c>
      <c r="AH59" s="32">
        <f t="shared" si="30"/>
        <v>2.9533722376783671</v>
      </c>
      <c r="AI59" s="42" t="s">
        <v>13</v>
      </c>
      <c r="AJ59" s="42">
        <f t="shared" si="31"/>
        <v>-1149.5086447047813</v>
      </c>
      <c r="AK59" s="42">
        <f t="shared" si="32"/>
        <v>1149.512438670673</v>
      </c>
      <c r="AL59" s="31">
        <f t="shared" si="33"/>
        <v>-89.852793284331383</v>
      </c>
      <c r="AM59" s="53">
        <f t="shared" si="34"/>
        <v>1.149512438670673</v>
      </c>
      <c r="AN59" s="14"/>
    </row>
    <row r="60" spans="8:40">
      <c r="H60" s="32">
        <f t="shared" si="17"/>
        <v>608</v>
      </c>
      <c r="I60" s="23">
        <f t="shared" si="18"/>
        <v>608000</v>
      </c>
      <c r="J60" s="22">
        <f t="shared" si="19"/>
        <v>175000</v>
      </c>
      <c r="K60" s="42" t="s">
        <v>13</v>
      </c>
      <c r="L60" s="42">
        <v>0</v>
      </c>
      <c r="M60" s="32">
        <v>0</v>
      </c>
      <c r="N60" s="30" t="s">
        <v>13</v>
      </c>
      <c r="O60" s="31">
        <f>6.283*I60*E$7</f>
        <v>802.21343999999999</v>
      </c>
      <c r="P60" s="42">
        <v>0</v>
      </c>
      <c r="Q60" s="23" t="s">
        <v>13</v>
      </c>
      <c r="R60" s="24">
        <f>-1/(6.283*I60*E$8)</f>
        <v>-2617.7571894083449</v>
      </c>
      <c r="S60" s="42">
        <f t="shared" si="20"/>
        <v>0</v>
      </c>
      <c r="T60" s="23" t="s">
        <v>13</v>
      </c>
      <c r="U60" s="23">
        <f t="shared" si="21"/>
        <v>140387352</v>
      </c>
      <c r="V60" s="23">
        <f t="shared" si="22"/>
        <v>175000</v>
      </c>
      <c r="W60" s="23" t="s">
        <v>13</v>
      </c>
      <c r="X60" s="23">
        <f t="shared" si="23"/>
        <v>802.21343999999999</v>
      </c>
      <c r="Y60" s="22">
        <f t="shared" si="24"/>
        <v>-3.6773307444060901</v>
      </c>
      <c r="Z60" s="23" t="s">
        <v>13</v>
      </c>
      <c r="AA60" s="31">
        <f t="shared" si="25"/>
        <v>802.1965828334487</v>
      </c>
      <c r="AB60" s="23">
        <f t="shared" si="26"/>
        <v>2099955.872031067</v>
      </c>
      <c r="AC60" s="42" t="s">
        <v>13</v>
      </c>
      <c r="AD60" s="23">
        <f t="shared" si="27"/>
        <v>9626.3589940013826</v>
      </c>
      <c r="AE60" s="42">
        <f t="shared" si="28"/>
        <v>-3.6773307444060901</v>
      </c>
      <c r="AF60" s="42" t="s">
        <v>13</v>
      </c>
      <c r="AG60" s="42">
        <f t="shared" si="29"/>
        <v>-1815.5606065748962</v>
      </c>
      <c r="AH60" s="32">
        <f t="shared" si="30"/>
        <v>2.9594039697176848</v>
      </c>
      <c r="AI60" s="42" t="s">
        <v>13</v>
      </c>
      <c r="AJ60" s="42">
        <f t="shared" si="31"/>
        <v>-1156.6492174006319</v>
      </c>
      <c r="AK60" s="42">
        <f t="shared" si="32"/>
        <v>1156.6530033615743</v>
      </c>
      <c r="AL60" s="31">
        <f t="shared" si="33"/>
        <v>-89.853403274924617</v>
      </c>
      <c r="AM60" s="53">
        <f t="shared" si="34"/>
        <v>1.1566530033615743</v>
      </c>
      <c r="AN60" s="14"/>
    </row>
    <row r="61" spans="8:40">
      <c r="H61" s="32">
        <f t="shared" si="17"/>
        <v>610</v>
      </c>
      <c r="I61" s="23">
        <f t="shared" si="18"/>
        <v>610000</v>
      </c>
      <c r="J61" s="22">
        <f t="shared" si="19"/>
        <v>175000</v>
      </c>
      <c r="K61" s="42" t="s">
        <v>13</v>
      </c>
      <c r="L61" s="42">
        <v>0</v>
      </c>
      <c r="M61" s="32">
        <v>0</v>
      </c>
      <c r="N61" s="30" t="s">
        <v>13</v>
      </c>
      <c r="O61" s="31">
        <f>6.283*I61*E$7</f>
        <v>804.85230000000001</v>
      </c>
      <c r="P61" s="42">
        <v>0</v>
      </c>
      <c r="Q61" s="23" t="s">
        <v>13</v>
      </c>
      <c r="R61" s="24">
        <f>-1/(6.283*I61*E$8)</f>
        <v>-2609.1743789512684</v>
      </c>
      <c r="S61" s="42">
        <f t="shared" si="20"/>
        <v>0</v>
      </c>
      <c r="T61" s="23" t="s">
        <v>13</v>
      </c>
      <c r="U61" s="23">
        <f t="shared" si="21"/>
        <v>140849152.5</v>
      </c>
      <c r="V61" s="23">
        <f t="shared" si="22"/>
        <v>175000</v>
      </c>
      <c r="W61" s="23" t="s">
        <v>13</v>
      </c>
      <c r="X61" s="23">
        <f t="shared" si="23"/>
        <v>804.85230000000001</v>
      </c>
      <c r="Y61" s="22">
        <f t="shared" si="24"/>
        <v>-3.7015629883252266</v>
      </c>
      <c r="Z61" s="23" t="s">
        <v>13</v>
      </c>
      <c r="AA61" s="31">
        <f t="shared" si="25"/>
        <v>804.83527593437282</v>
      </c>
      <c r="AB61" s="23">
        <f t="shared" si="26"/>
        <v>2099955.5812441399</v>
      </c>
      <c r="AC61" s="42" t="s">
        <v>13</v>
      </c>
      <c r="AD61" s="23">
        <f t="shared" si="27"/>
        <v>9658.0233112124733</v>
      </c>
      <c r="AE61" s="42">
        <f t="shared" si="28"/>
        <v>-3.7015629883252266</v>
      </c>
      <c r="AF61" s="42" t="s">
        <v>13</v>
      </c>
      <c r="AG61" s="42">
        <f t="shared" si="29"/>
        <v>-1804.3391030168955</v>
      </c>
      <c r="AH61" s="32">
        <f t="shared" si="30"/>
        <v>2.965067337140753</v>
      </c>
      <c r="AI61" s="42" t="s">
        <v>13</v>
      </c>
      <c r="AJ61" s="42">
        <f t="shared" si="31"/>
        <v>-1163.8425133703868</v>
      </c>
      <c r="AK61" s="42">
        <f t="shared" si="32"/>
        <v>1163.8462903462005</v>
      </c>
      <c r="AL61" s="31">
        <f t="shared" si="33"/>
        <v>-89.854030528282181</v>
      </c>
      <c r="AM61" s="53">
        <f t="shared" si="34"/>
        <v>1.1638462903462006</v>
      </c>
      <c r="AN61" s="14"/>
    </row>
    <row r="62" spans="8:40">
      <c r="H62" s="32">
        <f t="shared" si="17"/>
        <v>612</v>
      </c>
      <c r="I62" s="23">
        <f t="shared" si="18"/>
        <v>612000</v>
      </c>
      <c r="J62" s="22">
        <f t="shared" si="19"/>
        <v>175000</v>
      </c>
      <c r="K62" s="42" t="s">
        <v>13</v>
      </c>
      <c r="L62" s="42">
        <v>0</v>
      </c>
      <c r="M62" s="32">
        <v>0</v>
      </c>
      <c r="N62" s="30" t="s">
        <v>13</v>
      </c>
      <c r="O62" s="31">
        <f>6.283*I62*E$7</f>
        <v>807.49116000000004</v>
      </c>
      <c r="P62" s="42">
        <v>0</v>
      </c>
      <c r="Q62" s="23" t="s">
        <v>13</v>
      </c>
      <c r="R62" s="24">
        <f>-1/(6.283*I62*E$8)</f>
        <v>-2600.6476652945648</v>
      </c>
      <c r="S62" s="42">
        <f t="shared" si="20"/>
        <v>0</v>
      </c>
      <c r="T62" s="23" t="s">
        <v>13</v>
      </c>
      <c r="U62" s="23">
        <f t="shared" si="21"/>
        <v>141310953</v>
      </c>
      <c r="V62" s="23">
        <f t="shared" si="22"/>
        <v>175000</v>
      </c>
      <c r="W62" s="23" t="s">
        <v>13</v>
      </c>
      <c r="X62" s="23">
        <f t="shared" si="23"/>
        <v>807.49116000000004</v>
      </c>
      <c r="Y62" s="22">
        <f t="shared" si="24"/>
        <v>-3.7258748059400522</v>
      </c>
      <c r="Z62" s="23" t="s">
        <v>13</v>
      </c>
      <c r="AA62" s="31">
        <f t="shared" si="25"/>
        <v>807.47396793731969</v>
      </c>
      <c r="AB62" s="23">
        <f t="shared" si="26"/>
        <v>2099955.2895023287</v>
      </c>
      <c r="AC62" s="42" t="s">
        <v>13</v>
      </c>
      <c r="AD62" s="23">
        <f t="shared" si="27"/>
        <v>9689.6876152478362</v>
      </c>
      <c r="AE62" s="42">
        <f t="shared" si="28"/>
        <v>-3.7258748059400522</v>
      </c>
      <c r="AF62" s="42" t="s">
        <v>13</v>
      </c>
      <c r="AG62" s="42">
        <f t="shared" si="29"/>
        <v>-1793.1736973572451</v>
      </c>
      <c r="AH62" s="32">
        <f t="shared" si="30"/>
        <v>2.9703513189630266</v>
      </c>
      <c r="AI62" s="42" t="s">
        <v>13</v>
      </c>
      <c r="AJ62" s="42">
        <f t="shared" si="31"/>
        <v>-1171.0892033239024</v>
      </c>
      <c r="AK62" s="42">
        <f t="shared" si="32"/>
        <v>1171.0929703182283</v>
      </c>
      <c r="AL62" s="31">
        <f t="shared" si="33"/>
        <v>-89.854675264015697</v>
      </c>
      <c r="AM62" s="53">
        <f t="shared" si="34"/>
        <v>1.1710929703182282</v>
      </c>
      <c r="AN62" s="14"/>
    </row>
    <row r="63" spans="8:40">
      <c r="H63" s="32">
        <f t="shared" si="17"/>
        <v>614</v>
      </c>
      <c r="I63" s="23">
        <f t="shared" si="18"/>
        <v>614000</v>
      </c>
      <c r="J63" s="22">
        <f t="shared" si="19"/>
        <v>175000</v>
      </c>
      <c r="K63" s="42" t="s">
        <v>13</v>
      </c>
      <c r="L63" s="42">
        <v>0</v>
      </c>
      <c r="M63" s="32">
        <v>0</v>
      </c>
      <c r="N63" s="30" t="s">
        <v>13</v>
      </c>
      <c r="O63" s="31">
        <f>6.283*I63*E$7</f>
        <v>810.13002000000006</v>
      </c>
      <c r="P63" s="42">
        <v>0</v>
      </c>
      <c r="Q63" s="23" t="s">
        <v>13</v>
      </c>
      <c r="R63" s="24">
        <f>-1/(6.283*I63*E$8)</f>
        <v>-2592.1765002610323</v>
      </c>
      <c r="S63" s="42">
        <f t="shared" si="20"/>
        <v>0</v>
      </c>
      <c r="T63" s="23" t="s">
        <v>13</v>
      </c>
      <c r="U63" s="23">
        <f t="shared" si="21"/>
        <v>141772753.5</v>
      </c>
      <c r="V63" s="23">
        <f t="shared" si="22"/>
        <v>175000</v>
      </c>
      <c r="W63" s="23" t="s">
        <v>13</v>
      </c>
      <c r="X63" s="23">
        <f t="shared" si="23"/>
        <v>810.13002000000006</v>
      </c>
      <c r="Y63" s="22">
        <f t="shared" si="24"/>
        <v>-3.7502661971842333</v>
      </c>
      <c r="Z63" s="23" t="s">
        <v>13</v>
      </c>
      <c r="AA63" s="31">
        <f t="shared" si="25"/>
        <v>810.11265883868964</v>
      </c>
      <c r="AB63" s="23">
        <f t="shared" si="26"/>
        <v>2099954.9968056343</v>
      </c>
      <c r="AC63" s="42" t="s">
        <v>13</v>
      </c>
      <c r="AD63" s="23">
        <f t="shared" si="27"/>
        <v>9721.3519060642757</v>
      </c>
      <c r="AE63" s="42">
        <f t="shared" si="28"/>
        <v>-3.7502661971842333</v>
      </c>
      <c r="AF63" s="42" t="s">
        <v>13</v>
      </c>
      <c r="AG63" s="42">
        <f t="shared" si="29"/>
        <v>-1782.0638414223426</v>
      </c>
      <c r="AH63" s="32">
        <f t="shared" si="30"/>
        <v>2.9752446097381005</v>
      </c>
      <c r="AI63" s="42" t="s">
        <v>13</v>
      </c>
      <c r="AJ63" s="42">
        <f t="shared" si="31"/>
        <v>-1178.3899689524301</v>
      </c>
      <c r="AK63" s="42">
        <f t="shared" si="32"/>
        <v>1178.3937249528262</v>
      </c>
      <c r="AL63" s="31">
        <f t="shared" si="33"/>
        <v>-89.855337705331408</v>
      </c>
      <c r="AM63" s="53">
        <f t="shared" si="34"/>
        <v>1.1783937249528262</v>
      </c>
      <c r="AN63" s="14"/>
    </row>
    <row r="64" spans="8:40">
      <c r="H64" s="32">
        <f t="shared" si="17"/>
        <v>616</v>
      </c>
      <c r="I64" s="23">
        <f t="shared" si="18"/>
        <v>616000</v>
      </c>
      <c r="J64" s="22">
        <f t="shared" si="19"/>
        <v>175000</v>
      </c>
      <c r="K64" s="42" t="s">
        <v>13</v>
      </c>
      <c r="L64" s="42">
        <v>0</v>
      </c>
      <c r="M64" s="32">
        <v>0</v>
      </c>
      <c r="N64" s="30" t="s">
        <v>13</v>
      </c>
      <c r="O64" s="31">
        <f>6.283*I64*E$7</f>
        <v>812.76888000000008</v>
      </c>
      <c r="P64" s="42">
        <v>0</v>
      </c>
      <c r="Q64" s="23" t="s">
        <v>13</v>
      </c>
      <c r="R64" s="24">
        <f>-1/(6.283*I64*E$8)</f>
        <v>-2583.7603427926524</v>
      </c>
      <c r="S64" s="42">
        <f t="shared" si="20"/>
        <v>0</v>
      </c>
      <c r="T64" s="23" t="s">
        <v>13</v>
      </c>
      <c r="U64" s="23">
        <f t="shared" si="21"/>
        <v>142234554</v>
      </c>
      <c r="V64" s="23">
        <f t="shared" si="22"/>
        <v>175000</v>
      </c>
      <c r="W64" s="23" t="s">
        <v>13</v>
      </c>
      <c r="X64" s="23">
        <f t="shared" si="23"/>
        <v>812.76888000000008</v>
      </c>
      <c r="Y64" s="22">
        <f t="shared" si="24"/>
        <v>-3.7747371619912204</v>
      </c>
      <c r="Z64" s="23" t="s">
        <v>13</v>
      </c>
      <c r="AA64" s="31">
        <f t="shared" si="25"/>
        <v>812.75134863488313</v>
      </c>
      <c r="AB64" s="23">
        <f t="shared" si="26"/>
        <v>2099954.7031540563</v>
      </c>
      <c r="AC64" s="42" t="s">
        <v>13</v>
      </c>
      <c r="AD64" s="23">
        <f t="shared" si="27"/>
        <v>9753.0161836185998</v>
      </c>
      <c r="AE64" s="42">
        <f t="shared" si="28"/>
        <v>-3.7747371619912204</v>
      </c>
      <c r="AF64" s="42" t="s">
        <v>13</v>
      </c>
      <c r="AG64" s="42">
        <f t="shared" si="29"/>
        <v>-1771.0089941577694</v>
      </c>
      <c r="AH64" s="32">
        <f t="shared" si="30"/>
        <v>2.9797356115056415</v>
      </c>
      <c r="AI64" s="42" t="s">
        <v>13</v>
      </c>
      <c r="AJ64" s="42">
        <f t="shared" si="31"/>
        <v>-1185.7455031567886</v>
      </c>
      <c r="AK64" s="42">
        <f t="shared" si="32"/>
        <v>1185.7492471348485</v>
      </c>
      <c r="AL64" s="31">
        <f t="shared" si="33"/>
        <v>-89.856018079115159</v>
      </c>
      <c r="AM64" s="53">
        <f t="shared" si="34"/>
        <v>1.1857492471348485</v>
      </c>
      <c r="AN64" s="14"/>
    </row>
    <row r="65" spans="8:40">
      <c r="H65" s="32">
        <f t="shared" si="17"/>
        <v>618</v>
      </c>
      <c r="I65" s="23">
        <f t="shared" si="18"/>
        <v>618000</v>
      </c>
      <c r="J65" s="22">
        <f t="shared" si="19"/>
        <v>175000</v>
      </c>
      <c r="K65" s="42" t="s">
        <v>13</v>
      </c>
      <c r="L65" s="42">
        <v>0</v>
      </c>
      <c r="M65" s="32">
        <v>0</v>
      </c>
      <c r="N65" s="30" t="s">
        <v>13</v>
      </c>
      <c r="O65" s="31">
        <f>6.283*I65*E$7</f>
        <v>815.40773999999999</v>
      </c>
      <c r="P65" s="42">
        <v>0</v>
      </c>
      <c r="Q65" s="23" t="s">
        <v>13</v>
      </c>
      <c r="R65" s="24">
        <f>-1/(6.283*I65*E$8)</f>
        <v>-2575.3986588353941</v>
      </c>
      <c r="S65" s="42">
        <f t="shared" si="20"/>
        <v>0</v>
      </c>
      <c r="T65" s="23" t="s">
        <v>13</v>
      </c>
      <c r="U65" s="23">
        <f t="shared" si="21"/>
        <v>142696354.5</v>
      </c>
      <c r="V65" s="23">
        <f t="shared" si="22"/>
        <v>175000</v>
      </c>
      <c r="W65" s="23" t="s">
        <v>13</v>
      </c>
      <c r="X65" s="23">
        <f t="shared" si="23"/>
        <v>815.40773999999999</v>
      </c>
      <c r="Y65" s="22">
        <f t="shared" si="24"/>
        <v>-3.7992877002942471</v>
      </c>
      <c r="Z65" s="23" t="s">
        <v>13</v>
      </c>
      <c r="AA65" s="31">
        <f t="shared" si="25"/>
        <v>815.39003732230117</v>
      </c>
      <c r="AB65" s="23">
        <f t="shared" si="26"/>
        <v>2099954.4085475965</v>
      </c>
      <c r="AC65" s="42" t="s">
        <v>13</v>
      </c>
      <c r="AD65" s="23">
        <f t="shared" si="27"/>
        <v>9784.6804478676131</v>
      </c>
      <c r="AE65" s="42">
        <f t="shared" si="28"/>
        <v>-3.7992877002942471</v>
      </c>
      <c r="AF65" s="42" t="s">
        <v>13</v>
      </c>
      <c r="AG65" s="42">
        <f t="shared" si="29"/>
        <v>-1760.008621513093</v>
      </c>
      <c r="AH65" s="32">
        <f t="shared" si="30"/>
        <v>2.9838124254842193</v>
      </c>
      <c r="AI65" s="42" t="s">
        <v>13</v>
      </c>
      <c r="AJ65" s="42">
        <f t="shared" si="31"/>
        <v>-1193.1565102812324</v>
      </c>
      <c r="AK65" s="42">
        <f t="shared" si="32"/>
        <v>1193.1602411927238</v>
      </c>
      <c r="AL65" s="31">
        <f t="shared" si="33"/>
        <v>-89.856716615984141</v>
      </c>
      <c r="AM65" s="53">
        <f t="shared" si="34"/>
        <v>1.1931602411927238</v>
      </c>
      <c r="AN65" s="14"/>
    </row>
    <row r="66" spans="8:40">
      <c r="H66" s="32">
        <f t="shared" si="17"/>
        <v>620</v>
      </c>
      <c r="I66" s="23">
        <f t="shared" si="18"/>
        <v>620000</v>
      </c>
      <c r="J66" s="22">
        <f t="shared" si="19"/>
        <v>175000</v>
      </c>
      <c r="K66" s="42" t="s">
        <v>13</v>
      </c>
      <c r="L66" s="42">
        <v>0</v>
      </c>
      <c r="M66" s="32">
        <v>0</v>
      </c>
      <c r="N66" s="30" t="s">
        <v>13</v>
      </c>
      <c r="O66" s="31">
        <f>6.283*I66*E$7</f>
        <v>818.04660000000001</v>
      </c>
      <c r="P66" s="42">
        <v>0</v>
      </c>
      <c r="Q66" s="23" t="s">
        <v>13</v>
      </c>
      <c r="R66" s="24">
        <f>-1/(6.283*I66*E$8)</f>
        <v>-2567.0909212262482</v>
      </c>
      <c r="S66" s="42">
        <f t="shared" si="20"/>
        <v>0</v>
      </c>
      <c r="T66" s="23" t="s">
        <v>13</v>
      </c>
      <c r="U66" s="23">
        <f t="shared" si="21"/>
        <v>143158155</v>
      </c>
      <c r="V66" s="23">
        <f t="shared" si="22"/>
        <v>175000</v>
      </c>
      <c r="W66" s="23" t="s">
        <v>13</v>
      </c>
      <c r="X66" s="23">
        <f t="shared" si="23"/>
        <v>818.04660000000001</v>
      </c>
      <c r="Y66" s="22">
        <f t="shared" si="24"/>
        <v>-3.8239178120263286</v>
      </c>
      <c r="Z66" s="23" t="s">
        <v>13</v>
      </c>
      <c r="AA66" s="31">
        <f t="shared" si="25"/>
        <v>818.02872489734398</v>
      </c>
      <c r="AB66" s="23">
        <f t="shared" si="26"/>
        <v>2099954.1129862559</v>
      </c>
      <c r="AC66" s="42" t="s">
        <v>13</v>
      </c>
      <c r="AD66" s="23">
        <f t="shared" si="27"/>
        <v>9816.3446987681273</v>
      </c>
      <c r="AE66" s="42">
        <f t="shared" si="28"/>
        <v>-3.8239178120263286</v>
      </c>
      <c r="AF66" s="42" t="s">
        <v>13</v>
      </c>
      <c r="AG66" s="42">
        <f t="shared" si="29"/>
        <v>-1749.0621963289041</v>
      </c>
      <c r="AH66" s="32">
        <f t="shared" si="30"/>
        <v>2.9874628435000252</v>
      </c>
      <c r="AI66" s="42" t="s">
        <v>13</v>
      </c>
      <c r="AJ66" s="42">
        <f t="shared" si="31"/>
        <v>-1200.6237063531767</v>
      </c>
      <c r="AK66" s="42">
        <f t="shared" si="32"/>
        <v>1200.6274231382024</v>
      </c>
      <c r="AL66" s="31">
        <f t="shared" si="33"/>
        <v>-89.857433550397019</v>
      </c>
      <c r="AM66" s="53">
        <f t="shared" si="34"/>
        <v>1.2006274231382024</v>
      </c>
      <c r="AN66" s="14"/>
    </row>
    <row r="67" spans="8:40">
      <c r="H67" s="32">
        <f t="shared" si="17"/>
        <v>622</v>
      </c>
      <c r="I67" s="23">
        <f t="shared" si="18"/>
        <v>622000</v>
      </c>
      <c r="J67" s="22">
        <f t="shared" si="19"/>
        <v>175000</v>
      </c>
      <c r="K67" s="42" t="s">
        <v>13</v>
      </c>
      <c r="L67" s="42">
        <v>0</v>
      </c>
      <c r="M67" s="32">
        <v>0</v>
      </c>
      <c r="N67" s="30" t="s">
        <v>13</v>
      </c>
      <c r="O67" s="31">
        <f>6.283*I67*E$7</f>
        <v>820.68546000000003</v>
      </c>
      <c r="P67" s="42">
        <v>0</v>
      </c>
      <c r="Q67" s="23" t="s">
        <v>13</v>
      </c>
      <c r="R67" s="24">
        <f>-1/(6.283*I67*E$8)</f>
        <v>-2558.8366095824335</v>
      </c>
      <c r="S67" s="42">
        <f t="shared" si="20"/>
        <v>0</v>
      </c>
      <c r="T67" s="23" t="s">
        <v>13</v>
      </c>
      <c r="U67" s="23">
        <f t="shared" si="21"/>
        <v>143619955.5</v>
      </c>
      <c r="V67" s="23">
        <f t="shared" si="22"/>
        <v>175000</v>
      </c>
      <c r="W67" s="23" t="s">
        <v>13</v>
      </c>
      <c r="X67" s="23">
        <f t="shared" si="23"/>
        <v>820.68546000000003</v>
      </c>
      <c r="Y67" s="22">
        <f t="shared" si="24"/>
        <v>-3.8486274971202659</v>
      </c>
      <c r="Z67" s="23" t="s">
        <v>13</v>
      </c>
      <c r="AA67" s="31">
        <f t="shared" si="25"/>
        <v>820.66741135641234</v>
      </c>
      <c r="AB67" s="23">
        <f t="shared" si="26"/>
        <v>2099953.8164700344</v>
      </c>
      <c r="AC67" s="42" t="s">
        <v>13</v>
      </c>
      <c r="AD67" s="23">
        <f t="shared" si="27"/>
        <v>9848.0089362769486</v>
      </c>
      <c r="AE67" s="42">
        <f t="shared" si="28"/>
        <v>-3.8486274971202659</v>
      </c>
      <c r="AF67" s="42" t="s">
        <v>13</v>
      </c>
      <c r="AG67" s="42">
        <f t="shared" si="29"/>
        <v>-1738.1691982260213</v>
      </c>
      <c r="AH67" s="32">
        <f t="shared" si="30"/>
        <v>2.9906743391420276</v>
      </c>
      <c r="AI67" s="42" t="s">
        <v>13</v>
      </c>
      <c r="AJ67" s="42">
        <f t="shared" si="31"/>
        <v>-1208.1478193289581</v>
      </c>
      <c r="AK67" s="42">
        <f t="shared" si="32"/>
        <v>1208.151520912141</v>
      </c>
      <c r="AL67" s="31">
        <f t="shared" si="33"/>
        <v>-89.85816912071148</v>
      </c>
      <c r="AM67" s="53">
        <f t="shared" si="34"/>
        <v>1.208151520912141</v>
      </c>
      <c r="AN67" s="14"/>
    </row>
    <row r="68" spans="8:40">
      <c r="H68" s="32">
        <f t="shared" si="17"/>
        <v>624</v>
      </c>
      <c r="I68" s="23">
        <f t="shared" si="18"/>
        <v>624000</v>
      </c>
      <c r="J68" s="22">
        <f t="shared" si="19"/>
        <v>175000</v>
      </c>
      <c r="K68" s="42" t="s">
        <v>13</v>
      </c>
      <c r="L68" s="42">
        <v>0</v>
      </c>
      <c r="M68" s="32">
        <v>0</v>
      </c>
      <c r="N68" s="30" t="s">
        <v>13</v>
      </c>
      <c r="O68" s="31">
        <f>6.283*I68*E$7</f>
        <v>823.32432000000006</v>
      </c>
      <c r="P68" s="42">
        <v>0</v>
      </c>
      <c r="Q68" s="23" t="s">
        <v>13</v>
      </c>
      <c r="R68" s="24">
        <f>-1/(6.283*I68*E$8)</f>
        <v>-2550.6352101927464</v>
      </c>
      <c r="S68" s="42">
        <f t="shared" si="20"/>
        <v>0</v>
      </c>
      <c r="T68" s="23" t="s">
        <v>13</v>
      </c>
      <c r="U68" s="23">
        <f t="shared" si="21"/>
        <v>144081756</v>
      </c>
      <c r="V68" s="23">
        <f t="shared" si="22"/>
        <v>175000</v>
      </c>
      <c r="W68" s="23" t="s">
        <v>13</v>
      </c>
      <c r="X68" s="23">
        <f t="shared" si="23"/>
        <v>823.32432000000006</v>
      </c>
      <c r="Y68" s="22">
        <f t="shared" si="24"/>
        <v>-3.873416755508639</v>
      </c>
      <c r="Z68" s="23" t="s">
        <v>13</v>
      </c>
      <c r="AA68" s="31">
        <f t="shared" si="25"/>
        <v>823.30609669590683</v>
      </c>
      <c r="AB68" s="23">
        <f t="shared" si="26"/>
        <v>2099953.518998934</v>
      </c>
      <c r="AC68" s="42" t="s">
        <v>13</v>
      </c>
      <c r="AD68" s="23">
        <f t="shared" si="27"/>
        <v>9879.6731603508833</v>
      </c>
      <c r="AE68" s="42">
        <f t="shared" si="28"/>
        <v>-3.873416755508639</v>
      </c>
      <c r="AF68" s="42" t="s">
        <v>13</v>
      </c>
      <c r="AG68" s="42">
        <f t="shared" si="29"/>
        <v>-1727.3291134968395</v>
      </c>
      <c r="AH68" s="32">
        <f t="shared" si="30"/>
        <v>2.9934340586338126</v>
      </c>
      <c r="AI68" s="42" t="s">
        <v>13</v>
      </c>
      <c r="AJ68" s="42">
        <f t="shared" si="31"/>
        <v>-1215.7295893458092</v>
      </c>
      <c r="AK68" s="42">
        <f t="shared" si="32"/>
        <v>1215.7332746365023</v>
      </c>
      <c r="AL68" s="31">
        <f t="shared" si="33"/>
        <v>-89.858923569265514</v>
      </c>
      <c r="AM68" s="53">
        <f t="shared" si="34"/>
        <v>1.2157332746365024</v>
      </c>
      <c r="AN68" s="14"/>
    </row>
    <row r="69" spans="8:40">
      <c r="H69" s="32">
        <f t="shared" si="17"/>
        <v>626</v>
      </c>
      <c r="I69" s="23">
        <f t="shared" si="18"/>
        <v>626000</v>
      </c>
      <c r="J69" s="22">
        <f t="shared" si="19"/>
        <v>175000</v>
      </c>
      <c r="K69" s="42" t="s">
        <v>13</v>
      </c>
      <c r="L69" s="42">
        <v>0</v>
      </c>
      <c r="M69" s="32">
        <v>0</v>
      </c>
      <c r="N69" s="30" t="s">
        <v>13</v>
      </c>
      <c r="O69" s="31">
        <f>6.283*I69*E$7</f>
        <v>825.96318000000008</v>
      </c>
      <c r="P69" s="42">
        <v>0</v>
      </c>
      <c r="Q69" s="23" t="s">
        <v>13</v>
      </c>
      <c r="R69" s="24">
        <f>-1/(6.283*I69*E$8)</f>
        <v>-2542.4862159109803</v>
      </c>
      <c r="S69" s="42">
        <f t="shared" si="20"/>
        <v>0</v>
      </c>
      <c r="T69" s="23" t="s">
        <v>13</v>
      </c>
      <c r="U69" s="23">
        <f t="shared" si="21"/>
        <v>144543556.5</v>
      </c>
      <c r="V69" s="23">
        <f t="shared" si="22"/>
        <v>175000</v>
      </c>
      <c r="W69" s="23" t="s">
        <v>13</v>
      </c>
      <c r="X69" s="23">
        <f t="shared" si="23"/>
        <v>825.96318000000008</v>
      </c>
      <c r="Y69" s="22">
        <f t="shared" si="24"/>
        <v>-3.8982855871238127</v>
      </c>
      <c r="Z69" s="23" t="s">
        <v>13</v>
      </c>
      <c r="AA69" s="31">
        <f t="shared" si="25"/>
        <v>825.944780912228</v>
      </c>
      <c r="AB69" s="23">
        <f t="shared" si="26"/>
        <v>2099953.220572954</v>
      </c>
      <c r="AC69" s="42" t="s">
        <v>13</v>
      </c>
      <c r="AD69" s="23">
        <f t="shared" si="27"/>
        <v>9911.337370946736</v>
      </c>
      <c r="AE69" s="42">
        <f t="shared" si="28"/>
        <v>-3.8982855871238127</v>
      </c>
      <c r="AF69" s="42" t="s">
        <v>13</v>
      </c>
      <c r="AG69" s="42">
        <f t="shared" si="29"/>
        <v>-1716.5414349987523</v>
      </c>
      <c r="AH69" s="32">
        <f t="shared" si="30"/>
        <v>2.9957288114119338</v>
      </c>
      <c r="AI69" s="42" t="s">
        <v>13</v>
      </c>
      <c r="AJ69" s="42">
        <f t="shared" si="31"/>
        <v>-1223.369768980222</v>
      </c>
      <c r="AK69" s="42">
        <f t="shared" si="32"/>
        <v>1223.3734368727455</v>
      </c>
      <c r="AL69" s="31">
        <f t="shared" si="33"/>
        <v>-89.859697142488855</v>
      </c>
      <c r="AM69" s="53">
        <f t="shared" si="34"/>
        <v>1.2233734368727456</v>
      </c>
      <c r="AN69" s="14"/>
    </row>
    <row r="70" spans="8:40">
      <c r="H70" s="32">
        <f t="shared" si="17"/>
        <v>628</v>
      </c>
      <c r="I70" s="23">
        <f t="shared" si="18"/>
        <v>628000</v>
      </c>
      <c r="J70" s="22">
        <f t="shared" si="19"/>
        <v>175000</v>
      </c>
      <c r="K70" s="42" t="s">
        <v>13</v>
      </c>
      <c r="L70" s="42">
        <v>0</v>
      </c>
      <c r="M70" s="32">
        <v>0</v>
      </c>
      <c r="N70" s="30" t="s">
        <v>13</v>
      </c>
      <c r="O70" s="31">
        <f>6.283*I70*E$7</f>
        <v>828.60203999999999</v>
      </c>
      <c r="P70" s="42">
        <v>0</v>
      </c>
      <c r="Q70" s="23" t="s">
        <v>13</v>
      </c>
      <c r="R70" s="24">
        <f>-1/(6.283*I70*E$8)</f>
        <v>-2534.389126051391</v>
      </c>
      <c r="S70" s="42">
        <f t="shared" si="20"/>
        <v>0</v>
      </c>
      <c r="T70" s="23" t="s">
        <v>13</v>
      </c>
      <c r="U70" s="23">
        <f t="shared" si="21"/>
        <v>145005357</v>
      </c>
      <c r="V70" s="23">
        <f t="shared" si="22"/>
        <v>175000</v>
      </c>
      <c r="W70" s="23" t="s">
        <v>13</v>
      </c>
      <c r="X70" s="23">
        <f t="shared" si="23"/>
        <v>828.60203999999999</v>
      </c>
      <c r="Y70" s="22">
        <f t="shared" si="24"/>
        <v>-3.9232339918979355</v>
      </c>
      <c r="Z70" s="23" t="s">
        <v>13</v>
      </c>
      <c r="AA70" s="31">
        <f t="shared" si="25"/>
        <v>828.58346400177675</v>
      </c>
      <c r="AB70" s="23">
        <f t="shared" si="26"/>
        <v>2099952.921192097</v>
      </c>
      <c r="AC70" s="42" t="s">
        <v>13</v>
      </c>
      <c r="AD70" s="23">
        <f t="shared" si="27"/>
        <v>9943.0015680213182</v>
      </c>
      <c r="AE70" s="42">
        <f t="shared" si="28"/>
        <v>-3.9232339918979355</v>
      </c>
      <c r="AF70" s="42" t="s">
        <v>13</v>
      </c>
      <c r="AG70" s="42">
        <f t="shared" si="29"/>
        <v>-1705.8056620496143</v>
      </c>
      <c r="AH70" s="32">
        <f t="shared" si="30"/>
        <v>2.9975450604001854</v>
      </c>
      <c r="AI70" s="42" t="s">
        <v>13</v>
      </c>
      <c r="AJ70" s="42">
        <f t="shared" si="31"/>
        <v>-1231.0691235129054</v>
      </c>
      <c r="AK70" s="42">
        <f t="shared" si="32"/>
        <v>1231.0727728868112</v>
      </c>
      <c r="AL70" s="31">
        <f t="shared" si="33"/>
        <v>-89.860490090957484</v>
      </c>
      <c r="AM70" s="53">
        <f t="shared" si="34"/>
        <v>1.2310727728868112</v>
      </c>
      <c r="AN70" s="14"/>
    </row>
    <row r="71" spans="8:40">
      <c r="H71" s="32">
        <f t="shared" si="17"/>
        <v>630</v>
      </c>
      <c r="I71" s="23">
        <f t="shared" si="18"/>
        <v>630000</v>
      </c>
      <c r="J71" s="22">
        <f t="shared" si="19"/>
        <v>175000</v>
      </c>
      <c r="K71" s="42" t="s">
        <v>13</v>
      </c>
      <c r="L71" s="42">
        <v>0</v>
      </c>
      <c r="M71" s="32">
        <v>0</v>
      </c>
      <c r="N71" s="30" t="s">
        <v>13</v>
      </c>
      <c r="O71" s="31">
        <f>6.283*I71*E$7</f>
        <v>831.24090000000001</v>
      </c>
      <c r="P71" s="42">
        <v>0</v>
      </c>
      <c r="Q71" s="23" t="s">
        <v>13</v>
      </c>
      <c r="R71" s="24">
        <f>-1/(6.283*I71*E$8)</f>
        <v>-2526.3434462861487</v>
      </c>
      <c r="S71" s="42">
        <f t="shared" si="20"/>
        <v>0</v>
      </c>
      <c r="T71" s="23" t="s">
        <v>13</v>
      </c>
      <c r="U71" s="23">
        <f t="shared" si="21"/>
        <v>145467157.5</v>
      </c>
      <c r="V71" s="23">
        <f t="shared" si="22"/>
        <v>175000</v>
      </c>
      <c r="W71" s="23" t="s">
        <v>13</v>
      </c>
      <c r="X71" s="23">
        <f t="shared" si="23"/>
        <v>831.24090000000001</v>
      </c>
      <c r="Y71" s="22">
        <f t="shared" si="24"/>
        <v>-3.9482619697629375</v>
      </c>
      <c r="Z71" s="23" t="s">
        <v>13</v>
      </c>
      <c r="AA71" s="31">
        <f t="shared" si="25"/>
        <v>831.22214596095318</v>
      </c>
      <c r="AB71" s="23">
        <f t="shared" si="26"/>
        <v>2099952.6208563624</v>
      </c>
      <c r="AC71" s="42" t="s">
        <v>13</v>
      </c>
      <c r="AD71" s="23">
        <f t="shared" si="27"/>
        <v>9974.6657515314382</v>
      </c>
      <c r="AE71" s="42">
        <f t="shared" si="28"/>
        <v>-3.9482619697629375</v>
      </c>
      <c r="AF71" s="42" t="s">
        <v>13</v>
      </c>
      <c r="AG71" s="42">
        <f t="shared" si="29"/>
        <v>-1695.1213003251955</v>
      </c>
      <c r="AH71" s="32">
        <f t="shared" si="30"/>
        <v>2.998868911968803</v>
      </c>
      <c r="AI71" s="42" t="s">
        <v>13</v>
      </c>
      <c r="AJ71" s="42">
        <f t="shared" si="31"/>
        <v>-1238.8284312005153</v>
      </c>
      <c r="AK71" s="42">
        <f t="shared" si="32"/>
        <v>1238.8320609208824</v>
      </c>
      <c r="AL71" s="31">
        <f t="shared" si="33"/>
        <v>-89.861302669504852</v>
      </c>
      <c r="AM71" s="53">
        <f t="shared" si="34"/>
        <v>1.2388320609208825</v>
      </c>
      <c r="AN71" s="14"/>
    </row>
    <row r="72" spans="8:40">
      <c r="H72" s="32">
        <f t="shared" ref="H72:H135" si="35">H71+H$4</f>
        <v>632</v>
      </c>
      <c r="I72" s="23">
        <f t="shared" ref="I72:I135" si="36">H72*1000</f>
        <v>632000</v>
      </c>
      <c r="J72" s="22">
        <f t="shared" ref="J72:J135" si="37">E$6</f>
        <v>175000</v>
      </c>
      <c r="K72" s="42" t="s">
        <v>13</v>
      </c>
      <c r="L72" s="42">
        <v>0</v>
      </c>
      <c r="M72" s="32">
        <v>0</v>
      </c>
      <c r="N72" s="30" t="s">
        <v>13</v>
      </c>
      <c r="O72" s="31">
        <f>6.283*I72*E$7</f>
        <v>833.87976000000003</v>
      </c>
      <c r="P72" s="42">
        <v>0</v>
      </c>
      <c r="Q72" s="23" t="s">
        <v>13</v>
      </c>
      <c r="R72" s="24">
        <f>-1/(6.283*I72*E$8)</f>
        <v>-2518.3486885447369</v>
      </c>
      <c r="S72" s="42">
        <f t="shared" ref="S72:S135" si="38">(J72*M72-L72*O72)</f>
        <v>0</v>
      </c>
      <c r="T72" s="23" t="s">
        <v>13</v>
      </c>
      <c r="U72" s="23">
        <f t="shared" ref="U72:U135" si="39">(J72*O72+L72*M72)</f>
        <v>145928958</v>
      </c>
      <c r="V72" s="23">
        <f t="shared" ref="V72:V135" si="40">J72+M72</f>
        <v>175000</v>
      </c>
      <c r="W72" s="23" t="s">
        <v>13</v>
      </c>
      <c r="X72" s="23">
        <f t="shared" ref="X72:X135" si="41">L72+O72</f>
        <v>833.87976000000003</v>
      </c>
      <c r="Y72" s="22">
        <f t="shared" ref="Y72:Y135" si="42">(S72*V72-U72*X72)/(V72^2+X72^2)</f>
        <v>-3.9733695206505342</v>
      </c>
      <c r="Z72" s="23" t="s">
        <v>13</v>
      </c>
      <c r="AA72" s="31">
        <f t="shared" ref="AA72:AA135" si="43">(S72*X72+U72*V72)/(V72^2+X72^2)</f>
        <v>833.86082678615844</v>
      </c>
      <c r="AB72" s="23">
        <f t="shared" ref="AB72:AB135" si="44">(P72*Y72-R72*AA72)</f>
        <v>2099952.3195657521</v>
      </c>
      <c r="AC72" s="42" t="s">
        <v>13</v>
      </c>
      <c r="AD72" s="23">
        <f t="shared" ref="AD72:AD135" si="45">(P72*AA72+R72*Y72)</f>
        <v>10006.329921433902</v>
      </c>
      <c r="AE72" s="42">
        <f t="shared" ref="AE72:AE135" si="46">P72+Y72</f>
        <v>-3.9733695206505342</v>
      </c>
      <c r="AF72" s="42" t="s">
        <v>13</v>
      </c>
      <c r="AG72" s="42">
        <f t="shared" ref="AG72:AG135" si="47">R72+AA72</f>
        <v>-1684.4878617585784</v>
      </c>
      <c r="AH72" s="32">
        <f t="shared" ref="AH72:AH135" si="48">(AB72*AE72-AD72*AG72)/(AE72^2+AG72^2)</f>
        <v>2.9996861055671418</v>
      </c>
      <c r="AI72" s="42" t="s">
        <v>13</v>
      </c>
      <c r="AJ72" s="42">
        <f t="shared" ref="AJ72:AJ135" si="49">(AB72*AG72+AD72*AE72)/(AE72^2+AG72^2)</f>
        <v>-1246.648483554382</v>
      </c>
      <c r="AK72" s="42">
        <f t="shared" ref="AK72:AK135" si="50">SQRT(AH72^2+AJ72^2)</f>
        <v>1246.6520924721428</v>
      </c>
      <c r="AL72" s="31">
        <f t="shared" ref="AL72:AL135" si="51">DEGREES(ASIN(AJ72/AK72))</f>
        <v>-89.862135137303071</v>
      </c>
      <c r="AM72" s="53">
        <f t="shared" ref="AM72:AM135" si="52">AK72/1000</f>
        <v>1.2466520924721429</v>
      </c>
      <c r="AN72" s="14"/>
    </row>
    <row r="73" spans="8:40">
      <c r="H73" s="32">
        <f t="shared" si="35"/>
        <v>634</v>
      </c>
      <c r="I73" s="23">
        <f t="shared" si="36"/>
        <v>634000</v>
      </c>
      <c r="J73" s="22">
        <f t="shared" si="37"/>
        <v>175000</v>
      </c>
      <c r="K73" s="42" t="s">
        <v>13</v>
      </c>
      <c r="L73" s="42">
        <v>0</v>
      </c>
      <c r="M73" s="32">
        <v>0</v>
      </c>
      <c r="N73" s="30" t="s">
        <v>13</v>
      </c>
      <c r="O73" s="31">
        <f>6.283*I73*E$7</f>
        <v>836.51862000000006</v>
      </c>
      <c r="P73" s="42">
        <v>0</v>
      </c>
      <c r="Q73" s="23" t="s">
        <v>13</v>
      </c>
      <c r="R73" s="24">
        <f>-1/(6.283*I73*E$8)</f>
        <v>-2510.4043709152584</v>
      </c>
      <c r="S73" s="42">
        <f t="shared" si="38"/>
        <v>0</v>
      </c>
      <c r="T73" s="23" t="s">
        <v>13</v>
      </c>
      <c r="U73" s="23">
        <f t="shared" si="39"/>
        <v>146390758.5</v>
      </c>
      <c r="V73" s="23">
        <f t="shared" si="40"/>
        <v>175000</v>
      </c>
      <c r="W73" s="23" t="s">
        <v>13</v>
      </c>
      <c r="X73" s="23">
        <f t="shared" si="41"/>
        <v>836.51862000000006</v>
      </c>
      <c r="Y73" s="22">
        <f t="shared" si="42"/>
        <v>-3.9985566444922189</v>
      </c>
      <c r="Z73" s="23" t="s">
        <v>13</v>
      </c>
      <c r="AA73" s="31">
        <f t="shared" si="43"/>
        <v>836.49950647379285</v>
      </c>
      <c r="AB73" s="23">
        <f t="shared" si="44"/>
        <v>2099952.017320266</v>
      </c>
      <c r="AC73" s="42" t="s">
        <v>13</v>
      </c>
      <c r="AD73" s="23">
        <f t="shared" si="45"/>
        <v>10037.994077685515</v>
      </c>
      <c r="AE73" s="42">
        <f t="shared" si="46"/>
        <v>-3.9985566444922189</v>
      </c>
      <c r="AF73" s="42" t="s">
        <v>13</v>
      </c>
      <c r="AG73" s="42">
        <f t="shared" si="47"/>
        <v>-1673.9048644414656</v>
      </c>
      <c r="AH73" s="32">
        <f t="shared" si="48"/>
        <v>2.9999820030179443</v>
      </c>
      <c r="AI73" s="42" t="s">
        <v>13</v>
      </c>
      <c r="AJ73" s="42">
        <f t="shared" si="49"/>
        <v>-1254.5300856264225</v>
      </c>
      <c r="AK73" s="42">
        <f t="shared" si="50"/>
        <v>1254.5336725787226</v>
      </c>
      <c r="AL73" s="31">
        <f t="shared" si="51"/>
        <v>-89.862987757950435</v>
      </c>
      <c r="AM73" s="53">
        <f t="shared" si="52"/>
        <v>1.2545336725787226</v>
      </c>
      <c r="AN73" s="14"/>
    </row>
    <row r="74" spans="8:40">
      <c r="H74" s="32">
        <f t="shared" si="35"/>
        <v>636</v>
      </c>
      <c r="I74" s="23">
        <f t="shared" si="36"/>
        <v>636000</v>
      </c>
      <c r="J74" s="22">
        <f t="shared" si="37"/>
        <v>175000</v>
      </c>
      <c r="K74" s="42" t="s">
        <v>13</v>
      </c>
      <c r="L74" s="42">
        <v>0</v>
      </c>
      <c r="M74" s="32">
        <v>0</v>
      </c>
      <c r="N74" s="30" t="s">
        <v>13</v>
      </c>
      <c r="O74" s="31">
        <f>6.283*I74*E$7</f>
        <v>839.15748000000008</v>
      </c>
      <c r="P74" s="42">
        <v>0</v>
      </c>
      <c r="Q74" s="23" t="s">
        <v>13</v>
      </c>
      <c r="R74" s="24">
        <f>-1/(6.283*I74*E$8)</f>
        <v>-2502.5100175476</v>
      </c>
      <c r="S74" s="42">
        <f t="shared" si="38"/>
        <v>0</v>
      </c>
      <c r="T74" s="23" t="s">
        <v>13</v>
      </c>
      <c r="U74" s="23">
        <f t="shared" si="39"/>
        <v>146852559</v>
      </c>
      <c r="V74" s="23">
        <f t="shared" si="40"/>
        <v>175000</v>
      </c>
      <c r="W74" s="23" t="s">
        <v>13</v>
      </c>
      <c r="X74" s="23">
        <f t="shared" si="41"/>
        <v>839.15748000000008</v>
      </c>
      <c r="Y74" s="22">
        <f t="shared" si="42"/>
        <v>-4.0238233412192734</v>
      </c>
      <c r="Z74" s="23" t="s">
        <v>13</v>
      </c>
      <c r="AA74" s="31">
        <f t="shared" si="43"/>
        <v>839.1381850202572</v>
      </c>
      <c r="AB74" s="23">
        <f t="shared" si="44"/>
        <v>2099951.7141199051</v>
      </c>
      <c r="AC74" s="42" t="s">
        <v>13</v>
      </c>
      <c r="AD74" s="23">
        <f t="shared" si="45"/>
        <v>10069.658220243087</v>
      </c>
      <c r="AE74" s="42">
        <f t="shared" si="46"/>
        <v>-4.0238233412192734</v>
      </c>
      <c r="AF74" s="42" t="s">
        <v>13</v>
      </c>
      <c r="AG74" s="42">
        <f t="shared" si="47"/>
        <v>-1663.3718325273428</v>
      </c>
      <c r="AH74" s="32">
        <f t="shared" si="48"/>
        <v>2.9997415774607785</v>
      </c>
      <c r="AI74" s="42" t="s">
        <v>13</v>
      </c>
      <c r="AJ74" s="42">
        <f t="shared" si="49"/>
        <v>-1262.4740563024789</v>
      </c>
      <c r="AK74" s="42">
        <f t="shared" si="50"/>
        <v>1262.4776201130721</v>
      </c>
      <c r="AL74" s="31">
        <f t="shared" si="51"/>
        <v>-89.863860799582071</v>
      </c>
      <c r="AM74" s="53">
        <f t="shared" si="52"/>
        <v>1.2624776201130721</v>
      </c>
      <c r="AN74" s="14"/>
    </row>
    <row r="75" spans="8:40">
      <c r="H75" s="32">
        <f t="shared" si="35"/>
        <v>638</v>
      </c>
      <c r="I75" s="23">
        <f t="shared" si="36"/>
        <v>638000</v>
      </c>
      <c r="J75" s="22">
        <f t="shared" si="37"/>
        <v>175000</v>
      </c>
      <c r="K75" s="42" t="s">
        <v>13</v>
      </c>
      <c r="L75" s="42">
        <v>0</v>
      </c>
      <c r="M75" s="32">
        <v>0</v>
      </c>
      <c r="N75" s="30" t="s">
        <v>13</v>
      </c>
      <c r="O75" s="31">
        <f>6.283*I75*E$7</f>
        <v>841.79633999999999</v>
      </c>
      <c r="P75" s="42">
        <v>0</v>
      </c>
      <c r="Q75" s="23" t="s">
        <v>13</v>
      </c>
      <c r="R75" s="24">
        <f>-1/(6.283*I75*E$8)</f>
        <v>-2494.6651585584227</v>
      </c>
      <c r="S75" s="42">
        <f t="shared" si="38"/>
        <v>0</v>
      </c>
      <c r="T75" s="23" t="s">
        <v>13</v>
      </c>
      <c r="U75" s="23">
        <f t="shared" si="39"/>
        <v>147314359.5</v>
      </c>
      <c r="V75" s="23">
        <f t="shared" si="40"/>
        <v>175000</v>
      </c>
      <c r="W75" s="23" t="s">
        <v>13</v>
      </c>
      <c r="X75" s="23">
        <f t="shared" si="41"/>
        <v>841.79633999999999</v>
      </c>
      <c r="Y75" s="22">
        <f t="shared" si="42"/>
        <v>-4.0491696107627595</v>
      </c>
      <c r="Z75" s="23" t="s">
        <v>13</v>
      </c>
      <c r="AA75" s="31">
        <f t="shared" si="43"/>
        <v>841.77686242195216</v>
      </c>
      <c r="AB75" s="23">
        <f t="shared" si="44"/>
        <v>2099951.4099646709</v>
      </c>
      <c r="AC75" s="42" t="s">
        <v>13</v>
      </c>
      <c r="AD75" s="23">
        <f t="shared" si="45"/>
        <v>10101.322349063426</v>
      </c>
      <c r="AE75" s="42">
        <f t="shared" si="46"/>
        <v>-4.0491696107627595</v>
      </c>
      <c r="AF75" s="42" t="s">
        <v>13</v>
      </c>
      <c r="AG75" s="42">
        <f t="shared" si="47"/>
        <v>-1652.8882961364707</v>
      </c>
      <c r="AH75" s="32">
        <f t="shared" si="48"/>
        <v>2.9989494019317582</v>
      </c>
      <c r="AI75" s="42" t="s">
        <v>13</v>
      </c>
      <c r="AJ75" s="42">
        <f t="shared" si="49"/>
        <v>-1270.481228603285</v>
      </c>
      <c r="AK75" s="42">
        <f t="shared" si="50"/>
        <v>1270.484768082966</v>
      </c>
      <c r="AL75" s="31">
        <f t="shared" si="51"/>
        <v>-89.864754534973386</v>
      </c>
      <c r="AM75" s="53">
        <f t="shared" si="52"/>
        <v>1.2704847680829661</v>
      </c>
      <c r="AN75" s="14"/>
    </row>
    <row r="76" spans="8:40">
      <c r="H76" s="32">
        <f t="shared" si="35"/>
        <v>640</v>
      </c>
      <c r="I76" s="23">
        <f t="shared" si="36"/>
        <v>640000</v>
      </c>
      <c r="J76" s="22">
        <f t="shared" si="37"/>
        <v>175000</v>
      </c>
      <c r="K76" s="42" t="s">
        <v>13</v>
      </c>
      <c r="L76" s="42">
        <v>0</v>
      </c>
      <c r="M76" s="32">
        <v>0</v>
      </c>
      <c r="N76" s="30" t="s">
        <v>13</v>
      </c>
      <c r="O76" s="31">
        <f>6.283*I76*E$7</f>
        <v>844.43520000000001</v>
      </c>
      <c r="P76" s="42">
        <v>0</v>
      </c>
      <c r="Q76" s="23" t="s">
        <v>13</v>
      </c>
      <c r="R76" s="24">
        <f>-1/(6.283*I76*E$8)</f>
        <v>-2486.8693299379279</v>
      </c>
      <c r="S76" s="42">
        <f t="shared" si="38"/>
        <v>0</v>
      </c>
      <c r="T76" s="23" t="s">
        <v>13</v>
      </c>
      <c r="U76" s="23">
        <f t="shared" si="39"/>
        <v>147776160</v>
      </c>
      <c r="V76" s="23">
        <f t="shared" si="40"/>
        <v>175000</v>
      </c>
      <c r="W76" s="23" t="s">
        <v>13</v>
      </c>
      <c r="X76" s="23">
        <f t="shared" si="41"/>
        <v>844.43520000000001</v>
      </c>
      <c r="Y76" s="22">
        <f t="shared" si="42"/>
        <v>-4.0745954530535213</v>
      </c>
      <c r="Z76" s="23" t="s">
        <v>13</v>
      </c>
      <c r="AA76" s="31">
        <f t="shared" si="43"/>
        <v>844.41553867527819</v>
      </c>
      <c r="AB76" s="23">
        <f t="shared" si="44"/>
        <v>2099951.1048545637</v>
      </c>
      <c r="AC76" s="42" t="s">
        <v>13</v>
      </c>
      <c r="AD76" s="23">
        <f t="shared" si="45"/>
        <v>10132.986464103338</v>
      </c>
      <c r="AE76" s="42">
        <f t="shared" si="46"/>
        <v>-4.0745954530535213</v>
      </c>
      <c r="AF76" s="42" t="s">
        <v>13</v>
      </c>
      <c r="AG76" s="42">
        <f t="shared" si="47"/>
        <v>-1642.4537912626497</v>
      </c>
      <c r="AH76" s="32">
        <f t="shared" si="48"/>
        <v>2.9975896375661377</v>
      </c>
      <c r="AI76" s="42" t="s">
        <v>13</v>
      </c>
      <c r="AJ76" s="42">
        <f t="shared" si="49"/>
        <v>-1278.552449993316</v>
      </c>
      <c r="AK76" s="42">
        <f t="shared" si="50"/>
        <v>1278.5559639403923</v>
      </c>
      <c r="AL76" s="31">
        <f t="shared" si="51"/>
        <v>-89.865669241603555</v>
      </c>
      <c r="AM76" s="53">
        <f t="shared" si="52"/>
        <v>1.2785559639403923</v>
      </c>
      <c r="AN76" s="14"/>
    </row>
    <row r="77" spans="8:40">
      <c r="H77" s="32">
        <f t="shared" si="35"/>
        <v>642</v>
      </c>
      <c r="I77" s="23">
        <f t="shared" si="36"/>
        <v>642000</v>
      </c>
      <c r="J77" s="22">
        <f t="shared" si="37"/>
        <v>175000</v>
      </c>
      <c r="K77" s="42" t="s">
        <v>13</v>
      </c>
      <c r="L77" s="42">
        <v>0</v>
      </c>
      <c r="M77" s="32">
        <v>0</v>
      </c>
      <c r="N77" s="30" t="s">
        <v>13</v>
      </c>
      <c r="O77" s="31">
        <f>6.283*I77*E$7</f>
        <v>847.07406000000003</v>
      </c>
      <c r="P77" s="42">
        <v>0</v>
      </c>
      <c r="Q77" s="23" t="s">
        <v>13</v>
      </c>
      <c r="R77" s="24">
        <f>-1/(6.283*I77*E$8)</f>
        <v>-2479.1220734583703</v>
      </c>
      <c r="S77" s="42">
        <f t="shared" si="38"/>
        <v>0</v>
      </c>
      <c r="T77" s="23" t="s">
        <v>13</v>
      </c>
      <c r="U77" s="23">
        <f t="shared" si="39"/>
        <v>148237960.5</v>
      </c>
      <c r="V77" s="23">
        <f t="shared" si="40"/>
        <v>175000</v>
      </c>
      <c r="W77" s="23" t="s">
        <v>13</v>
      </c>
      <c r="X77" s="23">
        <f t="shared" si="41"/>
        <v>847.07406000000003</v>
      </c>
      <c r="Y77" s="22">
        <f t="shared" si="42"/>
        <v>-4.1001008680221895</v>
      </c>
      <c r="Z77" s="23" t="s">
        <v>13</v>
      </c>
      <c r="AA77" s="31">
        <f t="shared" si="43"/>
        <v>847.05421377663617</v>
      </c>
      <c r="AB77" s="23">
        <f t="shared" si="44"/>
        <v>2099950.7987895841</v>
      </c>
      <c r="AC77" s="42" t="s">
        <v>13</v>
      </c>
      <c r="AD77" s="23">
        <f t="shared" si="45"/>
        <v>10164.650565319635</v>
      </c>
      <c r="AE77" s="42">
        <f t="shared" si="46"/>
        <v>-4.1001008680221895</v>
      </c>
      <c r="AF77" s="42" t="s">
        <v>13</v>
      </c>
      <c r="AG77" s="42">
        <f t="shared" si="47"/>
        <v>-1632.0678596817343</v>
      </c>
      <c r="AH77" s="32">
        <f t="shared" si="48"/>
        <v>2.9956460214097782</v>
      </c>
      <c r="AI77" s="42" t="s">
        <v>13</v>
      </c>
      <c r="AJ77" s="42">
        <f t="shared" si="49"/>
        <v>-1286.6885826977473</v>
      </c>
      <c r="AK77" s="42">
        <f t="shared" si="50"/>
        <v>1286.6920698985532</v>
      </c>
      <c r="AL77" s="31">
        <f t="shared" si="51"/>
        <v>-89.866605201809421</v>
      </c>
      <c r="AM77" s="53">
        <f t="shared" si="52"/>
        <v>1.2866920698985531</v>
      </c>
      <c r="AN77" s="14"/>
    </row>
    <row r="78" spans="8:40">
      <c r="H78" s="32">
        <f t="shared" si="35"/>
        <v>644</v>
      </c>
      <c r="I78" s="23">
        <f t="shared" si="36"/>
        <v>644000</v>
      </c>
      <c r="J78" s="22">
        <f t="shared" si="37"/>
        <v>175000</v>
      </c>
      <c r="K78" s="42" t="s">
        <v>13</v>
      </c>
      <c r="L78" s="42">
        <v>0</v>
      </c>
      <c r="M78" s="32">
        <v>0</v>
      </c>
      <c r="N78" s="30" t="s">
        <v>13</v>
      </c>
      <c r="O78" s="31">
        <f>6.283*I78*E$7</f>
        <v>849.71292000000017</v>
      </c>
      <c r="P78" s="42">
        <v>0</v>
      </c>
      <c r="Q78" s="23" t="s">
        <v>13</v>
      </c>
      <c r="R78" s="24">
        <f>-1/(6.283*I78*E$8)</f>
        <v>-2471.4229365842757</v>
      </c>
      <c r="S78" s="42">
        <f t="shared" si="38"/>
        <v>0</v>
      </c>
      <c r="T78" s="23" t="s">
        <v>13</v>
      </c>
      <c r="U78" s="23">
        <f t="shared" si="39"/>
        <v>148699761.00000003</v>
      </c>
      <c r="V78" s="23">
        <f t="shared" si="40"/>
        <v>175000</v>
      </c>
      <c r="W78" s="23" t="s">
        <v>13</v>
      </c>
      <c r="X78" s="23">
        <f t="shared" si="41"/>
        <v>849.71292000000017</v>
      </c>
      <c r="Y78" s="22">
        <f t="shared" si="42"/>
        <v>-4.1256858555991744</v>
      </c>
      <c r="Z78" s="23" t="s">
        <v>13</v>
      </c>
      <c r="AA78" s="31">
        <f t="shared" si="43"/>
        <v>849.69288772242669</v>
      </c>
      <c r="AB78" s="23">
        <f t="shared" si="44"/>
        <v>2099950.4917697329</v>
      </c>
      <c r="AC78" s="42" t="s">
        <v>13</v>
      </c>
      <c r="AD78" s="23">
        <f t="shared" si="45"/>
        <v>10196.314652669122</v>
      </c>
      <c r="AE78" s="42">
        <f t="shared" si="46"/>
        <v>-4.1256858555991744</v>
      </c>
      <c r="AF78" s="42" t="s">
        <v>13</v>
      </c>
      <c r="AG78" s="42">
        <f t="shared" si="47"/>
        <v>-1621.7300488618489</v>
      </c>
      <c r="AH78" s="32">
        <f t="shared" si="48"/>
        <v>2.9931018538249483</v>
      </c>
      <c r="AI78" s="42" t="s">
        <v>13</v>
      </c>
      <c r="AJ78" s="42">
        <f t="shared" si="49"/>
        <v>-1294.89050402778</v>
      </c>
      <c r="AK78" s="42">
        <f t="shared" si="50"/>
        <v>1294.8939632572335</v>
      </c>
      <c r="AL78" s="31">
        <f t="shared" si="51"/>
        <v>-89.867562702847437</v>
      </c>
      <c r="AM78" s="53">
        <f t="shared" si="52"/>
        <v>1.2948939632572336</v>
      </c>
      <c r="AN78" s="14"/>
    </row>
    <row r="79" spans="8:40">
      <c r="H79" s="32">
        <f t="shared" si="35"/>
        <v>646</v>
      </c>
      <c r="I79" s="23">
        <f t="shared" si="36"/>
        <v>646000</v>
      </c>
      <c r="J79" s="22">
        <f t="shared" si="37"/>
        <v>175000</v>
      </c>
      <c r="K79" s="42" t="s">
        <v>13</v>
      </c>
      <c r="L79" s="42">
        <v>0</v>
      </c>
      <c r="M79" s="32">
        <v>0</v>
      </c>
      <c r="N79" s="30" t="s">
        <v>13</v>
      </c>
      <c r="O79" s="31">
        <f>6.283*I79*E$7</f>
        <v>852.35178000000019</v>
      </c>
      <c r="P79" s="42">
        <v>0</v>
      </c>
      <c r="Q79" s="23" t="s">
        <v>13</v>
      </c>
      <c r="R79" s="24">
        <f>-1/(6.283*I79*E$8)</f>
        <v>-2463.7714723843242</v>
      </c>
      <c r="S79" s="42">
        <f t="shared" si="38"/>
        <v>0</v>
      </c>
      <c r="T79" s="23" t="s">
        <v>13</v>
      </c>
      <c r="U79" s="23">
        <f t="shared" si="39"/>
        <v>149161561.50000003</v>
      </c>
      <c r="V79" s="23">
        <f t="shared" si="40"/>
        <v>175000</v>
      </c>
      <c r="W79" s="23" t="s">
        <v>13</v>
      </c>
      <c r="X79" s="23">
        <f t="shared" si="41"/>
        <v>852.35178000000019</v>
      </c>
      <c r="Y79" s="22">
        <f t="shared" si="42"/>
        <v>-4.1513504157146679</v>
      </c>
      <c r="Z79" s="23" t="s">
        <v>13</v>
      </c>
      <c r="AA79" s="31">
        <f t="shared" si="43"/>
        <v>852.33156050905018</v>
      </c>
      <c r="AB79" s="23">
        <f t="shared" si="44"/>
        <v>2099950.1837950111</v>
      </c>
      <c r="AC79" s="42" t="s">
        <v>13</v>
      </c>
      <c r="AD79" s="23">
        <f t="shared" si="45"/>
        <v>10227.978726108604</v>
      </c>
      <c r="AE79" s="42">
        <f t="shared" si="46"/>
        <v>-4.1513504157146679</v>
      </c>
      <c r="AF79" s="42" t="s">
        <v>13</v>
      </c>
      <c r="AG79" s="42">
        <f t="shared" si="47"/>
        <v>-1611.439911875274</v>
      </c>
      <c r="AH79" s="32">
        <f t="shared" si="48"/>
        <v>2.9899399854752859</v>
      </c>
      <c r="AI79" s="42" t="s">
        <v>13</v>
      </c>
      <c r="AJ79" s="42">
        <f t="shared" si="49"/>
        <v>-1303.1591067145857</v>
      </c>
      <c r="AK79" s="42">
        <f t="shared" si="50"/>
        <v>1303.1625367367931</v>
      </c>
      <c r="AL79" s="31">
        <f t="shared" si="51"/>
        <v>-89.868542037059569</v>
      </c>
      <c r="AM79" s="53">
        <f t="shared" si="52"/>
        <v>1.3031625367367932</v>
      </c>
      <c r="AN79" s="14"/>
    </row>
    <row r="80" spans="8:40">
      <c r="H80" s="32">
        <f t="shared" si="35"/>
        <v>648</v>
      </c>
      <c r="I80" s="23">
        <f t="shared" si="36"/>
        <v>648000</v>
      </c>
      <c r="J80" s="22">
        <f t="shared" si="37"/>
        <v>175000</v>
      </c>
      <c r="K80" s="42" t="s">
        <v>13</v>
      </c>
      <c r="L80" s="42">
        <v>0</v>
      </c>
      <c r="M80" s="32">
        <v>0</v>
      </c>
      <c r="N80" s="30" t="s">
        <v>13</v>
      </c>
      <c r="O80" s="31">
        <f>6.283*I80*E$7</f>
        <v>854.9906400000001</v>
      </c>
      <c r="P80" s="42">
        <v>0</v>
      </c>
      <c r="Q80" s="23" t="s">
        <v>13</v>
      </c>
      <c r="R80" s="24">
        <f>-1/(6.283*I80*E$8)</f>
        <v>-2456.1672394448665</v>
      </c>
      <c r="S80" s="42">
        <f t="shared" si="38"/>
        <v>0</v>
      </c>
      <c r="T80" s="23" t="s">
        <v>13</v>
      </c>
      <c r="U80" s="23">
        <f t="shared" si="39"/>
        <v>149623362.00000003</v>
      </c>
      <c r="V80" s="23">
        <f t="shared" si="40"/>
        <v>175000</v>
      </c>
      <c r="W80" s="23" t="s">
        <v>13</v>
      </c>
      <c r="X80" s="23">
        <f t="shared" si="41"/>
        <v>854.9906400000001</v>
      </c>
      <c r="Y80" s="22">
        <f t="shared" si="42"/>
        <v>-4.1770945482986477</v>
      </c>
      <c r="Z80" s="23" t="s">
        <v>13</v>
      </c>
      <c r="AA80" s="31">
        <f t="shared" si="43"/>
        <v>854.97023213290765</v>
      </c>
      <c r="AB80" s="23">
        <f t="shared" si="44"/>
        <v>2099949.8748654206</v>
      </c>
      <c r="AC80" s="42" t="s">
        <v>13</v>
      </c>
      <c r="AD80" s="23">
        <f t="shared" si="45"/>
        <v>10259.642785594891</v>
      </c>
      <c r="AE80" s="42">
        <f t="shared" si="46"/>
        <v>-4.1770945482986477</v>
      </c>
      <c r="AF80" s="42" t="s">
        <v>13</v>
      </c>
      <c r="AG80" s="42">
        <f t="shared" si="47"/>
        <v>-1601.1970073119587</v>
      </c>
      <c r="AH80" s="32">
        <f t="shared" si="48"/>
        <v>2.9861428038741464</v>
      </c>
      <c r="AI80" s="42" t="s">
        <v>13</v>
      </c>
      <c r="AJ80" s="42">
        <f t="shared" si="49"/>
        <v>-1311.4952992521517</v>
      </c>
      <c r="AK80" s="42">
        <f t="shared" si="50"/>
        <v>1311.498698821061</v>
      </c>
      <c r="AL80" s="31">
        <f t="shared" si="51"/>
        <v>-89.869543501892281</v>
      </c>
      <c r="AM80" s="53">
        <f t="shared" si="52"/>
        <v>1.3114986988210611</v>
      </c>
      <c r="AN80" s="14"/>
    </row>
    <row r="81" spans="8:40">
      <c r="H81" s="32">
        <f t="shared" si="35"/>
        <v>650</v>
      </c>
      <c r="I81" s="23">
        <f t="shared" si="36"/>
        <v>650000</v>
      </c>
      <c r="J81" s="22">
        <f t="shared" si="37"/>
        <v>175000</v>
      </c>
      <c r="K81" s="42" t="s">
        <v>13</v>
      </c>
      <c r="L81" s="42">
        <v>0</v>
      </c>
      <c r="M81" s="32">
        <v>0</v>
      </c>
      <c r="N81" s="30" t="s">
        <v>13</v>
      </c>
      <c r="O81" s="31">
        <f>6.283*I81*E$7</f>
        <v>857.62950000000012</v>
      </c>
      <c r="P81" s="42">
        <v>0</v>
      </c>
      <c r="Q81" s="23" t="s">
        <v>13</v>
      </c>
      <c r="R81" s="24">
        <f>-1/(6.283*I81*E$8)</f>
        <v>-2448.6098017850363</v>
      </c>
      <c r="S81" s="42">
        <f t="shared" si="38"/>
        <v>0</v>
      </c>
      <c r="T81" s="23" t="s">
        <v>13</v>
      </c>
      <c r="U81" s="23">
        <f t="shared" si="39"/>
        <v>150085162.50000003</v>
      </c>
      <c r="V81" s="23">
        <f t="shared" si="40"/>
        <v>175000</v>
      </c>
      <c r="W81" s="23" t="s">
        <v>13</v>
      </c>
      <c r="X81" s="23">
        <f t="shared" si="41"/>
        <v>857.62950000000012</v>
      </c>
      <c r="Y81" s="22">
        <f t="shared" si="42"/>
        <v>-4.2029182532808749</v>
      </c>
      <c r="Z81" s="23" t="s">
        <v>13</v>
      </c>
      <c r="AA81" s="31">
        <f t="shared" si="43"/>
        <v>857.60890259039945</v>
      </c>
      <c r="AB81" s="23">
        <f t="shared" si="44"/>
        <v>2099949.5649809605</v>
      </c>
      <c r="AC81" s="42" t="s">
        <v>13</v>
      </c>
      <c r="AD81" s="23">
        <f t="shared" si="45"/>
        <v>10291.306831084794</v>
      </c>
      <c r="AE81" s="42">
        <f t="shared" si="46"/>
        <v>-4.2029182532808749</v>
      </c>
      <c r="AF81" s="42" t="s">
        <v>13</v>
      </c>
      <c r="AG81" s="42">
        <f t="shared" si="47"/>
        <v>-1591.000899194637</v>
      </c>
      <c r="AH81" s="32">
        <f t="shared" si="48"/>
        <v>2.9816922194798807</v>
      </c>
      <c r="AI81" s="42" t="s">
        <v>13</v>
      </c>
      <c r="AJ81" s="42">
        <f t="shared" si="49"/>
        <v>-1319.9000062492823</v>
      </c>
      <c r="AK81" s="42">
        <f t="shared" si="50"/>
        <v>1319.9033741093881</v>
      </c>
      <c r="AL81" s="31">
        <f t="shared" si="51"/>
        <v>-89.870567400132941</v>
      </c>
      <c r="AM81" s="53">
        <f t="shared" si="52"/>
        <v>1.3199033741093882</v>
      </c>
      <c r="AN81" s="14"/>
    </row>
    <row r="82" spans="8:40">
      <c r="H82" s="32">
        <f t="shared" si="35"/>
        <v>652</v>
      </c>
      <c r="I82" s="23">
        <f t="shared" si="36"/>
        <v>652000</v>
      </c>
      <c r="J82" s="22">
        <f t="shared" si="37"/>
        <v>175000</v>
      </c>
      <c r="K82" s="42" t="s">
        <v>13</v>
      </c>
      <c r="L82" s="42">
        <v>0</v>
      </c>
      <c r="M82" s="32">
        <v>0</v>
      </c>
      <c r="N82" s="30" t="s">
        <v>13</v>
      </c>
      <c r="O82" s="31">
        <f>6.283*I82*E$7</f>
        <v>860.26836000000014</v>
      </c>
      <c r="P82" s="42">
        <v>0</v>
      </c>
      <c r="Q82" s="23" t="s">
        <v>13</v>
      </c>
      <c r="R82" s="24">
        <f>-1/(6.283*I82*E$8)</f>
        <v>-2441.0987287734256</v>
      </c>
      <c r="S82" s="42">
        <f t="shared" si="38"/>
        <v>0</v>
      </c>
      <c r="T82" s="23" t="s">
        <v>13</v>
      </c>
      <c r="U82" s="23">
        <f t="shared" si="39"/>
        <v>150546963.00000003</v>
      </c>
      <c r="V82" s="23">
        <f t="shared" si="40"/>
        <v>175000</v>
      </c>
      <c r="W82" s="23" t="s">
        <v>13</v>
      </c>
      <c r="X82" s="23">
        <f t="shared" si="41"/>
        <v>860.26836000000014</v>
      </c>
      <c r="Y82" s="22">
        <f t="shared" si="42"/>
        <v>-4.2288215305908929</v>
      </c>
      <c r="Z82" s="23" t="s">
        <v>13</v>
      </c>
      <c r="AA82" s="31">
        <f t="shared" si="43"/>
        <v>860.24757187792659</v>
      </c>
      <c r="AB82" s="23">
        <f t="shared" si="44"/>
        <v>2099949.2541416325</v>
      </c>
      <c r="AC82" s="42" t="s">
        <v>13</v>
      </c>
      <c r="AD82" s="23">
        <f t="shared" si="45"/>
        <v>10322.970862535121</v>
      </c>
      <c r="AE82" s="42">
        <f t="shared" si="46"/>
        <v>-4.2288215305908929</v>
      </c>
      <c r="AF82" s="42" t="s">
        <v>13</v>
      </c>
      <c r="AG82" s="42">
        <f t="shared" si="47"/>
        <v>-1580.8511568954991</v>
      </c>
      <c r="AH82" s="32">
        <f t="shared" si="48"/>
        <v>2.9765696513208897</v>
      </c>
      <c r="AI82" s="42" t="s">
        <v>13</v>
      </c>
      <c r="AJ82" s="42">
        <f t="shared" si="49"/>
        <v>-1328.374168791071</v>
      </c>
      <c r="AK82" s="42">
        <f t="shared" si="50"/>
        <v>1328.3775036781744</v>
      </c>
      <c r="AL82" s="31">
        <f t="shared" si="51"/>
        <v>-89.871614039917091</v>
      </c>
      <c r="AM82" s="53">
        <f t="shared" si="52"/>
        <v>1.3283775036781744</v>
      </c>
      <c r="AN82" s="14"/>
    </row>
    <row r="83" spans="8:40">
      <c r="H83" s="32">
        <f t="shared" si="35"/>
        <v>654</v>
      </c>
      <c r="I83" s="23">
        <f t="shared" si="36"/>
        <v>654000</v>
      </c>
      <c r="J83" s="22">
        <f t="shared" si="37"/>
        <v>175000</v>
      </c>
      <c r="K83" s="42" t="s">
        <v>13</v>
      </c>
      <c r="L83" s="42">
        <v>0</v>
      </c>
      <c r="M83" s="32">
        <v>0</v>
      </c>
      <c r="N83" s="30" t="s">
        <v>13</v>
      </c>
      <c r="O83" s="31">
        <f>6.283*I83*E$7</f>
        <v>862.90722000000017</v>
      </c>
      <c r="P83" s="42">
        <v>0</v>
      </c>
      <c r="Q83" s="23" t="s">
        <v>13</v>
      </c>
      <c r="R83" s="24">
        <f>-1/(6.283*I83*E$8)</f>
        <v>-2433.6335950462899</v>
      </c>
      <c r="S83" s="42">
        <f t="shared" si="38"/>
        <v>0</v>
      </c>
      <c r="T83" s="23" t="s">
        <v>13</v>
      </c>
      <c r="U83" s="23">
        <f t="shared" si="39"/>
        <v>151008763.50000003</v>
      </c>
      <c r="V83" s="23">
        <f t="shared" si="40"/>
        <v>175000</v>
      </c>
      <c r="W83" s="23" t="s">
        <v>13</v>
      </c>
      <c r="X83" s="23">
        <f t="shared" si="41"/>
        <v>862.90722000000017</v>
      </c>
      <c r="Y83" s="22">
        <f t="shared" si="42"/>
        <v>-4.254804380158026</v>
      </c>
      <c r="Z83" s="23" t="s">
        <v>13</v>
      </c>
      <c r="AA83" s="31">
        <f t="shared" si="43"/>
        <v>862.88623999188974</v>
      </c>
      <c r="AB83" s="23">
        <f t="shared" si="44"/>
        <v>2099948.9423474381</v>
      </c>
      <c r="AC83" s="42" t="s">
        <v>13</v>
      </c>
      <c r="AD83" s="23">
        <f t="shared" si="45"/>
        <v>10354.634879902678</v>
      </c>
      <c r="AE83" s="42">
        <f t="shared" si="46"/>
        <v>-4.254804380158026</v>
      </c>
      <c r="AF83" s="42" t="s">
        <v>13</v>
      </c>
      <c r="AG83" s="42">
        <f t="shared" si="47"/>
        <v>-1570.7473550544</v>
      </c>
      <c r="AH83" s="32">
        <f t="shared" si="48"/>
        <v>2.9707560121326049</v>
      </c>
      <c r="AI83" s="42" t="s">
        <v>13</v>
      </c>
      <c r="AJ83" s="42">
        <f t="shared" si="49"/>
        <v>-1336.9187448101113</v>
      </c>
      <c r="AK83" s="42">
        <f t="shared" si="50"/>
        <v>1336.9220454521376</v>
      </c>
      <c r="AL83" s="31">
        <f t="shared" si="51"/>
        <v>-89.872683734917615</v>
      </c>
      <c r="AM83" s="53">
        <f t="shared" si="52"/>
        <v>1.3369220454521376</v>
      </c>
      <c r="AN83" s="14"/>
    </row>
    <row r="84" spans="8:40">
      <c r="H84" s="32">
        <f t="shared" si="35"/>
        <v>656</v>
      </c>
      <c r="I84" s="23">
        <f t="shared" si="36"/>
        <v>656000</v>
      </c>
      <c r="J84" s="22">
        <f t="shared" si="37"/>
        <v>175000</v>
      </c>
      <c r="K84" s="42" t="s">
        <v>13</v>
      </c>
      <c r="L84" s="42">
        <v>0</v>
      </c>
      <c r="M84" s="32">
        <v>0</v>
      </c>
      <c r="N84" s="30" t="s">
        <v>13</v>
      </c>
      <c r="O84" s="31">
        <f>6.283*I84*E$7</f>
        <v>865.54608000000019</v>
      </c>
      <c r="P84" s="42">
        <v>0</v>
      </c>
      <c r="Q84" s="23" t="s">
        <v>13</v>
      </c>
      <c r="R84" s="24">
        <f>-1/(6.283*I84*E$8)</f>
        <v>-2426.213980427246</v>
      </c>
      <c r="S84" s="42">
        <f t="shared" si="38"/>
        <v>0</v>
      </c>
      <c r="T84" s="23" t="s">
        <v>13</v>
      </c>
      <c r="U84" s="23">
        <f t="shared" si="39"/>
        <v>151470564.00000003</v>
      </c>
      <c r="V84" s="23">
        <f t="shared" si="40"/>
        <v>175000</v>
      </c>
      <c r="W84" s="23" t="s">
        <v>13</v>
      </c>
      <c r="X84" s="23">
        <f t="shared" si="41"/>
        <v>865.54608000000019</v>
      </c>
      <c r="Y84" s="22">
        <f t="shared" si="42"/>
        <v>-4.2808668019113831</v>
      </c>
      <c r="Z84" s="23" t="s">
        <v>13</v>
      </c>
      <c r="AA84" s="31">
        <f t="shared" si="43"/>
        <v>865.52490692868935</v>
      </c>
      <c r="AB84" s="23">
        <f t="shared" si="44"/>
        <v>2099948.6295983773</v>
      </c>
      <c r="AC84" s="42" t="s">
        <v>13</v>
      </c>
      <c r="AD84" s="23">
        <f t="shared" si="45"/>
        <v>10386.298883144273</v>
      </c>
      <c r="AE84" s="42">
        <f t="shared" si="46"/>
        <v>-4.2808668019113831</v>
      </c>
      <c r="AF84" s="42" t="s">
        <v>13</v>
      </c>
      <c r="AG84" s="42">
        <f t="shared" si="47"/>
        <v>-1560.6890734985568</v>
      </c>
      <c r="AH84" s="32">
        <f t="shared" si="48"/>
        <v>2.9642316929877817</v>
      </c>
      <c r="AI84" s="42" t="s">
        <v>13</v>
      </c>
      <c r="AJ84" s="42">
        <f t="shared" si="49"/>
        <v>-1345.5347094677834</v>
      </c>
      <c r="AK84" s="42">
        <f t="shared" si="50"/>
        <v>1345.5379745856605</v>
      </c>
      <c r="AL84" s="31">
        <f t="shared" si="51"/>
        <v>-89.8737768044505</v>
      </c>
      <c r="AM84" s="53">
        <f t="shared" si="52"/>
        <v>1.3455379745856606</v>
      </c>
      <c r="AN84" s="14"/>
    </row>
    <row r="85" spans="8:40">
      <c r="H85" s="32">
        <f t="shared" si="35"/>
        <v>658</v>
      </c>
      <c r="I85" s="23">
        <f t="shared" si="36"/>
        <v>658000</v>
      </c>
      <c r="J85" s="22">
        <f t="shared" si="37"/>
        <v>175000</v>
      </c>
      <c r="K85" s="42" t="s">
        <v>13</v>
      </c>
      <c r="L85" s="42">
        <v>0</v>
      </c>
      <c r="M85" s="32">
        <v>0</v>
      </c>
      <c r="N85" s="30" t="s">
        <v>13</v>
      </c>
      <c r="O85" s="31">
        <f>6.283*I85*E$7</f>
        <v>868.1849400000001</v>
      </c>
      <c r="P85" s="42">
        <v>0</v>
      </c>
      <c r="Q85" s="23" t="s">
        <v>13</v>
      </c>
      <c r="R85" s="24">
        <f>-1/(6.283*I85*E$8)</f>
        <v>-2418.8394698484399</v>
      </c>
      <c r="S85" s="42">
        <f t="shared" si="38"/>
        <v>0</v>
      </c>
      <c r="T85" s="23" t="s">
        <v>13</v>
      </c>
      <c r="U85" s="23">
        <f t="shared" si="39"/>
        <v>151932364.50000003</v>
      </c>
      <c r="V85" s="23">
        <f t="shared" si="40"/>
        <v>175000</v>
      </c>
      <c r="W85" s="23" t="s">
        <v>13</v>
      </c>
      <c r="X85" s="23">
        <f t="shared" si="41"/>
        <v>868.1849400000001</v>
      </c>
      <c r="Y85" s="22">
        <f t="shared" si="42"/>
        <v>-4.307008795779856</v>
      </c>
      <c r="Z85" s="23" t="s">
        <v>13</v>
      </c>
      <c r="AA85" s="31">
        <f t="shared" si="43"/>
        <v>868.1635726847262</v>
      </c>
      <c r="AB85" s="23">
        <f t="shared" si="44"/>
        <v>2099948.3158944505</v>
      </c>
      <c r="AC85" s="42" t="s">
        <v>13</v>
      </c>
      <c r="AD85" s="23">
        <f t="shared" si="45"/>
        <v>10417.962872216714</v>
      </c>
      <c r="AE85" s="42">
        <f t="shared" si="46"/>
        <v>-4.307008795779856</v>
      </c>
      <c r="AF85" s="42" t="s">
        <v>13</v>
      </c>
      <c r="AG85" s="42">
        <f t="shared" si="47"/>
        <v>-1550.6758971637137</v>
      </c>
      <c r="AH85" s="32">
        <f t="shared" si="48"/>
        <v>2.9569765474006613</v>
      </c>
      <c r="AI85" s="42" t="s">
        <v>13</v>
      </c>
      <c r="AJ85" s="42">
        <f t="shared" si="49"/>
        <v>-1354.2230555459162</v>
      </c>
      <c r="AK85" s="42">
        <f t="shared" si="50"/>
        <v>1354.2262838545187</v>
      </c>
      <c r="AL85" s="31">
        <f t="shared" si="51"/>
        <v>-89.874893573597731</v>
      </c>
      <c r="AM85" s="53">
        <f t="shared" si="52"/>
        <v>1.3542262838545187</v>
      </c>
      <c r="AN85" s="14"/>
    </row>
    <row r="86" spans="8:40">
      <c r="H86" s="32">
        <f t="shared" si="35"/>
        <v>660</v>
      </c>
      <c r="I86" s="23">
        <f t="shared" si="36"/>
        <v>660000</v>
      </c>
      <c r="J86" s="22">
        <f t="shared" si="37"/>
        <v>175000</v>
      </c>
      <c r="K86" s="42" t="s">
        <v>13</v>
      </c>
      <c r="L86" s="42">
        <v>0</v>
      </c>
      <c r="M86" s="32">
        <v>0</v>
      </c>
      <c r="N86" s="30" t="s">
        <v>13</v>
      </c>
      <c r="O86" s="31">
        <f>6.283*I86*E$7</f>
        <v>870.82380000000012</v>
      </c>
      <c r="P86" s="42">
        <v>0</v>
      </c>
      <c r="Q86" s="23" t="s">
        <v>13</v>
      </c>
      <c r="R86" s="24">
        <f>-1/(6.283*I86*E$8)</f>
        <v>-2411.5096532731413</v>
      </c>
      <c r="S86" s="42">
        <f t="shared" si="38"/>
        <v>0</v>
      </c>
      <c r="T86" s="23" t="s">
        <v>13</v>
      </c>
      <c r="U86" s="23">
        <f t="shared" si="39"/>
        <v>152394165.00000003</v>
      </c>
      <c r="V86" s="23">
        <f t="shared" si="40"/>
        <v>175000</v>
      </c>
      <c r="W86" s="23" t="s">
        <v>13</v>
      </c>
      <c r="X86" s="23">
        <f t="shared" si="41"/>
        <v>870.82380000000012</v>
      </c>
      <c r="Y86" s="22">
        <f t="shared" si="42"/>
        <v>-4.3332303616921193</v>
      </c>
      <c r="Z86" s="23" t="s">
        <v>13</v>
      </c>
      <c r="AA86" s="31">
        <f t="shared" si="43"/>
        <v>870.8022372564011</v>
      </c>
      <c r="AB86" s="23">
        <f t="shared" si="44"/>
        <v>2099948.0012356597</v>
      </c>
      <c r="AC86" s="42" t="s">
        <v>13</v>
      </c>
      <c r="AD86" s="23">
        <f t="shared" si="45"/>
        <v>10449.626847076812</v>
      </c>
      <c r="AE86" s="42">
        <f t="shared" si="46"/>
        <v>-4.3332303616921193</v>
      </c>
      <c r="AF86" s="42" t="s">
        <v>13</v>
      </c>
      <c r="AG86" s="42">
        <f t="shared" si="47"/>
        <v>-1540.7074160167404</v>
      </c>
      <c r="AH86" s="32">
        <f t="shared" si="48"/>
        <v>2.9489698748847766</v>
      </c>
      <c r="AI86" s="42" t="s">
        <v>13</v>
      </c>
      <c r="AJ86" s="42">
        <f t="shared" si="49"/>
        <v>-1362.9847938491657</v>
      </c>
      <c r="AK86" s="42">
        <f t="shared" si="50"/>
        <v>1362.9879840583246</v>
      </c>
      <c r="AL86" s="31">
        <f t="shared" si="51"/>
        <v>-89.876034373343984</v>
      </c>
      <c r="AM86" s="53">
        <f t="shared" si="52"/>
        <v>1.3629879840583246</v>
      </c>
      <c r="AN86" s="14"/>
    </row>
    <row r="87" spans="8:40">
      <c r="H87" s="32">
        <f t="shared" si="35"/>
        <v>662</v>
      </c>
      <c r="I87" s="23">
        <f t="shared" si="36"/>
        <v>662000</v>
      </c>
      <c r="J87" s="22">
        <f t="shared" si="37"/>
        <v>175000</v>
      </c>
      <c r="K87" s="42" t="s">
        <v>13</v>
      </c>
      <c r="L87" s="42">
        <v>0</v>
      </c>
      <c r="M87" s="32">
        <v>0</v>
      </c>
      <c r="N87" s="30" t="s">
        <v>13</v>
      </c>
      <c r="O87" s="31">
        <f>6.283*I87*E$7</f>
        <v>873.46266000000014</v>
      </c>
      <c r="P87" s="42">
        <v>0</v>
      </c>
      <c r="Q87" s="23" t="s">
        <v>13</v>
      </c>
      <c r="R87" s="24">
        <f>-1/(6.283*I87*E$8)</f>
        <v>-2404.2241256197485</v>
      </c>
      <c r="S87" s="42">
        <f t="shared" si="38"/>
        <v>0</v>
      </c>
      <c r="T87" s="23" t="s">
        <v>13</v>
      </c>
      <c r="U87" s="23">
        <f t="shared" si="39"/>
        <v>152855965.50000003</v>
      </c>
      <c r="V87" s="23">
        <f t="shared" si="40"/>
        <v>175000</v>
      </c>
      <c r="W87" s="23" t="s">
        <v>13</v>
      </c>
      <c r="X87" s="23">
        <f t="shared" si="41"/>
        <v>873.46266000000014</v>
      </c>
      <c r="Y87" s="22">
        <f t="shared" si="42"/>
        <v>-4.3595314995766303</v>
      </c>
      <c r="Z87" s="23" t="s">
        <v>13</v>
      </c>
      <c r="AA87" s="31">
        <f t="shared" si="43"/>
        <v>873.44090064011459</v>
      </c>
      <c r="AB87" s="23">
        <f t="shared" si="44"/>
        <v>2099947.6856220053</v>
      </c>
      <c r="AC87" s="42" t="s">
        <v>13</v>
      </c>
      <c r="AD87" s="23">
        <f t="shared" si="45"/>
        <v>10481.290807681375</v>
      </c>
      <c r="AE87" s="42">
        <f t="shared" si="46"/>
        <v>-4.3595314995766303</v>
      </c>
      <c r="AF87" s="42" t="s">
        <v>13</v>
      </c>
      <c r="AG87" s="42">
        <f t="shared" si="47"/>
        <v>-1530.7832249796338</v>
      </c>
      <c r="AH87" s="32">
        <f t="shared" si="48"/>
        <v>2.9401904039432982</v>
      </c>
      <c r="AI87" s="42" t="s">
        <v>13</v>
      </c>
      <c r="AJ87" s="42">
        <f t="shared" si="49"/>
        <v>-1371.8209536184488</v>
      </c>
      <c r="AK87" s="42">
        <f t="shared" si="50"/>
        <v>1371.8241044340348</v>
      </c>
      <c r="AL87" s="31">
        <f t="shared" si="51"/>
        <v>-89.877199540710563</v>
      </c>
      <c r="AM87" s="53">
        <f t="shared" si="52"/>
        <v>1.3718241044340347</v>
      </c>
      <c r="AN87" s="14"/>
    </row>
    <row r="88" spans="8:40">
      <c r="H88" s="32">
        <f t="shared" si="35"/>
        <v>664</v>
      </c>
      <c r="I88" s="23">
        <f t="shared" si="36"/>
        <v>664000</v>
      </c>
      <c r="J88" s="22">
        <f t="shared" si="37"/>
        <v>175000</v>
      </c>
      <c r="K88" s="42" t="s">
        <v>13</v>
      </c>
      <c r="L88" s="42">
        <v>0</v>
      </c>
      <c r="M88" s="32">
        <v>0</v>
      </c>
      <c r="N88" s="30" t="s">
        <v>13</v>
      </c>
      <c r="O88" s="31">
        <f>6.283*I88*E$7</f>
        <v>876.10152000000016</v>
      </c>
      <c r="P88" s="42">
        <v>0</v>
      </c>
      <c r="Q88" s="23" t="s">
        <v>13</v>
      </c>
      <c r="R88" s="24">
        <f>-1/(6.283*I88*E$8)</f>
        <v>-2396.9824866871591</v>
      </c>
      <c r="S88" s="42">
        <f t="shared" si="38"/>
        <v>0</v>
      </c>
      <c r="T88" s="23" t="s">
        <v>13</v>
      </c>
      <c r="U88" s="23">
        <f t="shared" si="39"/>
        <v>153317766.00000003</v>
      </c>
      <c r="V88" s="23">
        <f t="shared" si="40"/>
        <v>175000</v>
      </c>
      <c r="W88" s="23" t="s">
        <v>13</v>
      </c>
      <c r="X88" s="23">
        <f t="shared" si="41"/>
        <v>876.10152000000016</v>
      </c>
      <c r="Y88" s="22">
        <f t="shared" si="42"/>
        <v>-4.3859122093616305</v>
      </c>
      <c r="Z88" s="23" t="s">
        <v>13</v>
      </c>
      <c r="AA88" s="31">
        <f t="shared" si="43"/>
        <v>876.07956283226758</v>
      </c>
      <c r="AB88" s="23">
        <f t="shared" si="44"/>
        <v>2099947.3690534881</v>
      </c>
      <c r="AC88" s="42" t="s">
        <v>13</v>
      </c>
      <c r="AD88" s="23">
        <f t="shared" si="45"/>
        <v>10512.954753987213</v>
      </c>
      <c r="AE88" s="42">
        <f t="shared" si="46"/>
        <v>-4.3859122093616305</v>
      </c>
      <c r="AF88" s="42" t="s">
        <v>13</v>
      </c>
      <c r="AG88" s="42">
        <f t="shared" si="47"/>
        <v>-1520.9029238548915</v>
      </c>
      <c r="AH88" s="32">
        <f t="shared" si="48"/>
        <v>2.9306162744698772</v>
      </c>
      <c r="AI88" s="42" t="s">
        <v>13</v>
      </c>
      <c r="AJ88" s="42">
        <f t="shared" si="49"/>
        <v>-1380.7325829557965</v>
      </c>
      <c r="AK88" s="42">
        <f t="shared" si="50"/>
        <v>1380.7356930808785</v>
      </c>
      <c r="AL88" s="31">
        <f t="shared" si="51"/>
        <v>-89.87838941890621</v>
      </c>
      <c r="AM88" s="53">
        <f t="shared" si="52"/>
        <v>1.3807356930808785</v>
      </c>
      <c r="AN88" s="14"/>
    </row>
    <row r="89" spans="8:40">
      <c r="H89" s="32">
        <f t="shared" si="35"/>
        <v>666</v>
      </c>
      <c r="I89" s="23">
        <f t="shared" si="36"/>
        <v>666000</v>
      </c>
      <c r="J89" s="22">
        <f t="shared" si="37"/>
        <v>175000</v>
      </c>
      <c r="K89" s="42" t="s">
        <v>13</v>
      </c>
      <c r="L89" s="42">
        <v>0</v>
      </c>
      <c r="M89" s="32">
        <v>0</v>
      </c>
      <c r="N89" s="30" t="s">
        <v>13</v>
      </c>
      <c r="O89" s="31">
        <f>6.283*I89*E$7</f>
        <v>878.74038000000019</v>
      </c>
      <c r="P89" s="42">
        <v>0</v>
      </c>
      <c r="Q89" s="23" t="s">
        <v>13</v>
      </c>
      <c r="R89" s="24">
        <f>-1/(6.283*I89*E$8)</f>
        <v>-2389.7843410814917</v>
      </c>
      <c r="S89" s="42">
        <f t="shared" si="38"/>
        <v>0</v>
      </c>
      <c r="T89" s="23" t="s">
        <v>13</v>
      </c>
      <c r="U89" s="23">
        <f t="shared" si="39"/>
        <v>153779566.50000003</v>
      </c>
      <c r="V89" s="23">
        <f t="shared" si="40"/>
        <v>175000</v>
      </c>
      <c r="W89" s="23" t="s">
        <v>13</v>
      </c>
      <c r="X89" s="23">
        <f t="shared" si="41"/>
        <v>878.74038000000019</v>
      </c>
      <c r="Y89" s="22">
        <f t="shared" si="42"/>
        <v>-4.4123724909751418</v>
      </c>
      <c r="Z89" s="23" t="s">
        <v>13</v>
      </c>
      <c r="AA89" s="31">
        <f t="shared" si="43"/>
        <v>878.71822382926064</v>
      </c>
      <c r="AB89" s="23">
        <f t="shared" si="44"/>
        <v>2099947.0515301083</v>
      </c>
      <c r="AC89" s="42" t="s">
        <v>13</v>
      </c>
      <c r="AD89" s="23">
        <f t="shared" si="45"/>
        <v>10544.618685951129</v>
      </c>
      <c r="AE89" s="42">
        <f t="shared" si="46"/>
        <v>-4.4123724909751418</v>
      </c>
      <c r="AF89" s="42" t="s">
        <v>13</v>
      </c>
      <c r="AG89" s="42">
        <f t="shared" si="47"/>
        <v>-1511.0661172522309</v>
      </c>
      <c r="AH89" s="32">
        <f t="shared" si="48"/>
        <v>2.9202250195370114</v>
      </c>
      <c r="AI89" s="42" t="s">
        <v>13</v>
      </c>
      <c r="AJ89" s="42">
        <f t="shared" si="49"/>
        <v>-1389.7207492609809</v>
      </c>
      <c r="AK89" s="42">
        <f t="shared" si="50"/>
        <v>1389.7238173970636</v>
      </c>
      <c r="AL89" s="31">
        <f t="shared" si="51"/>
        <v>-89.879604357442048</v>
      </c>
      <c r="AM89" s="53">
        <f t="shared" si="52"/>
        <v>1.3897238173970636</v>
      </c>
      <c r="AN89" s="14"/>
    </row>
    <row r="90" spans="8:40">
      <c r="H90" s="32">
        <f t="shared" si="35"/>
        <v>668</v>
      </c>
      <c r="I90" s="23">
        <f t="shared" si="36"/>
        <v>668000</v>
      </c>
      <c r="J90" s="22">
        <f t="shared" si="37"/>
        <v>175000</v>
      </c>
      <c r="K90" s="42" t="s">
        <v>13</v>
      </c>
      <c r="L90" s="42">
        <v>0</v>
      </c>
      <c r="M90" s="32">
        <v>0</v>
      </c>
      <c r="N90" s="30" t="s">
        <v>13</v>
      </c>
      <c r="O90" s="31">
        <f>6.283*I90*E$7</f>
        <v>881.37923999999998</v>
      </c>
      <c r="P90" s="42">
        <v>0</v>
      </c>
      <c r="Q90" s="23" t="s">
        <v>13</v>
      </c>
      <c r="R90" s="24">
        <f>-1/(6.283*I90*E$8)</f>
        <v>-2382.6292981441225</v>
      </c>
      <c r="S90" s="42">
        <f t="shared" si="38"/>
        <v>0</v>
      </c>
      <c r="T90" s="23" t="s">
        <v>13</v>
      </c>
      <c r="U90" s="23">
        <f t="shared" si="39"/>
        <v>154241367</v>
      </c>
      <c r="V90" s="23">
        <f t="shared" si="40"/>
        <v>175000</v>
      </c>
      <c r="W90" s="23" t="s">
        <v>13</v>
      </c>
      <c r="X90" s="23">
        <f t="shared" si="41"/>
        <v>881.37923999999998</v>
      </c>
      <c r="Y90" s="22">
        <f t="shared" si="42"/>
        <v>-4.4389123443449678</v>
      </c>
      <c r="Z90" s="23" t="s">
        <v>13</v>
      </c>
      <c r="AA90" s="31">
        <f t="shared" si="43"/>
        <v>881.35688362749431</v>
      </c>
      <c r="AB90" s="23">
        <f t="shared" si="44"/>
        <v>2099946.7330518677</v>
      </c>
      <c r="AC90" s="42" t="s">
        <v>13</v>
      </c>
      <c r="AD90" s="23">
        <f t="shared" si="45"/>
        <v>10576.282603529931</v>
      </c>
      <c r="AE90" s="42">
        <f t="shared" si="46"/>
        <v>-4.4389123443449678</v>
      </c>
      <c r="AF90" s="42" t="s">
        <v>13</v>
      </c>
      <c r="AG90" s="42">
        <f t="shared" si="47"/>
        <v>-1501.272414516628</v>
      </c>
      <c r="AH90" s="32">
        <f t="shared" si="48"/>
        <v>2.9089935465479848</v>
      </c>
      <c r="AI90" s="42" t="s">
        <v>13</v>
      </c>
      <c r="AJ90" s="42">
        <f t="shared" si="49"/>
        <v>-1398.7865396803186</v>
      </c>
      <c r="AK90" s="42">
        <f t="shared" si="50"/>
        <v>1398.7895645286653</v>
      </c>
      <c r="AL90" s="31">
        <f t="shared" si="51"/>
        <v>-89.880844712301638</v>
      </c>
      <c r="AM90" s="53">
        <f t="shared" si="52"/>
        <v>1.3987895645286654</v>
      </c>
      <c r="AN90" s="14"/>
    </row>
    <row r="91" spans="8:40">
      <c r="H91" s="32">
        <f t="shared" si="35"/>
        <v>670</v>
      </c>
      <c r="I91" s="23">
        <f t="shared" si="36"/>
        <v>670000</v>
      </c>
      <c r="J91" s="22">
        <f t="shared" si="37"/>
        <v>175000</v>
      </c>
      <c r="K91" s="42" t="s">
        <v>13</v>
      </c>
      <c r="L91" s="42">
        <v>0</v>
      </c>
      <c r="M91" s="32">
        <v>0</v>
      </c>
      <c r="N91" s="30" t="s">
        <v>13</v>
      </c>
      <c r="O91" s="31">
        <f>6.283*I91*E$7</f>
        <v>884.0181</v>
      </c>
      <c r="P91" s="42">
        <v>0</v>
      </c>
      <c r="Q91" s="23" t="s">
        <v>13</v>
      </c>
      <c r="R91" s="24">
        <f>-1/(6.283*I91*E$8)</f>
        <v>-2375.5169718810052</v>
      </c>
      <c r="S91" s="42">
        <f t="shared" si="38"/>
        <v>0</v>
      </c>
      <c r="T91" s="23" t="s">
        <v>13</v>
      </c>
      <c r="U91" s="23">
        <f t="shared" si="39"/>
        <v>154703167.5</v>
      </c>
      <c r="V91" s="23">
        <f t="shared" si="40"/>
        <v>175000</v>
      </c>
      <c r="W91" s="23" t="s">
        <v>13</v>
      </c>
      <c r="X91" s="23">
        <f t="shared" si="41"/>
        <v>884.0181</v>
      </c>
      <c r="Y91" s="22">
        <f t="shared" si="42"/>
        <v>-4.4655317693987042</v>
      </c>
      <c r="Z91" s="23" t="s">
        <v>13</v>
      </c>
      <c r="AA91" s="31">
        <f t="shared" si="43"/>
        <v>883.99554222336985</v>
      </c>
      <c r="AB91" s="23">
        <f t="shared" si="44"/>
        <v>2099946.4136187667</v>
      </c>
      <c r="AC91" s="42" t="s">
        <v>13</v>
      </c>
      <c r="AD91" s="23">
        <f t="shared" si="45"/>
        <v>10607.946506680437</v>
      </c>
      <c r="AE91" s="42">
        <f t="shared" si="46"/>
        <v>-4.4655317693987042</v>
      </c>
      <c r="AF91" s="42" t="s">
        <v>13</v>
      </c>
      <c r="AG91" s="42">
        <f t="shared" si="47"/>
        <v>-1491.5214296576355</v>
      </c>
      <c r="AH91" s="32">
        <f t="shared" si="48"/>
        <v>2.8968981177273063</v>
      </c>
      <c r="AI91" s="42" t="s">
        <v>13</v>
      </c>
      <c r="AJ91" s="42">
        <f t="shared" si="49"/>
        <v>-1407.9310615680324</v>
      </c>
      <c r="AK91" s="42">
        <f t="shared" si="50"/>
        <v>1407.9340418310765</v>
      </c>
      <c r="AL91" s="31">
        <f t="shared" si="51"/>
        <v>-89.882110846102961</v>
      </c>
      <c r="AM91" s="53">
        <f t="shared" si="52"/>
        <v>1.4079340418310764</v>
      </c>
      <c r="AN91" s="14"/>
    </row>
    <row r="92" spans="8:40">
      <c r="H92" s="32">
        <f t="shared" si="35"/>
        <v>672</v>
      </c>
      <c r="I92" s="23">
        <f t="shared" si="36"/>
        <v>672000</v>
      </c>
      <c r="J92" s="22">
        <f t="shared" si="37"/>
        <v>175000</v>
      </c>
      <c r="K92" s="42" t="s">
        <v>13</v>
      </c>
      <c r="L92" s="42">
        <v>0</v>
      </c>
      <c r="M92" s="32">
        <v>0</v>
      </c>
      <c r="N92" s="30" t="s">
        <v>13</v>
      </c>
      <c r="O92" s="31">
        <f>6.283*I92*E$7</f>
        <v>886.65696000000003</v>
      </c>
      <c r="P92" s="42">
        <v>0</v>
      </c>
      <c r="Q92" s="23" t="s">
        <v>13</v>
      </c>
      <c r="R92" s="24">
        <f>-1/(6.283*I92*E$8)</f>
        <v>-2368.4469808932645</v>
      </c>
      <c r="S92" s="42">
        <f t="shared" si="38"/>
        <v>0</v>
      </c>
      <c r="T92" s="23" t="s">
        <v>13</v>
      </c>
      <c r="U92" s="23">
        <f t="shared" si="39"/>
        <v>155164968</v>
      </c>
      <c r="V92" s="23">
        <f t="shared" si="40"/>
        <v>175000</v>
      </c>
      <c r="W92" s="23" t="s">
        <v>13</v>
      </c>
      <c r="X92" s="23">
        <f t="shared" si="41"/>
        <v>886.65696000000003</v>
      </c>
      <c r="Y92" s="22">
        <f t="shared" si="42"/>
        <v>-4.4922307660637193</v>
      </c>
      <c r="Z92" s="23" t="s">
        <v>13</v>
      </c>
      <c r="AA92" s="31">
        <f t="shared" si="43"/>
        <v>886.63419961328771</v>
      </c>
      <c r="AB92" s="23">
        <f t="shared" si="44"/>
        <v>2099946.0932308072</v>
      </c>
      <c r="AC92" s="42" t="s">
        <v>13</v>
      </c>
      <c r="AD92" s="23">
        <f t="shared" si="45"/>
        <v>10639.610395359452</v>
      </c>
      <c r="AE92" s="42">
        <f t="shared" si="46"/>
        <v>-4.4922307660637193</v>
      </c>
      <c r="AF92" s="42" t="s">
        <v>13</v>
      </c>
      <c r="AG92" s="42">
        <f t="shared" si="47"/>
        <v>-1481.8127812799767</v>
      </c>
      <c r="AH92" s="32">
        <f t="shared" si="48"/>
        <v>2.8839143299235781</v>
      </c>
      <c r="AI92" s="42" t="s">
        <v>13</v>
      </c>
      <c r="AJ92" s="42">
        <f t="shared" si="49"/>
        <v>-1417.1554429605883</v>
      </c>
      <c r="AK92" s="42">
        <f t="shared" si="50"/>
        <v>1417.158377343437</v>
      </c>
      <c r="AL92" s="31">
        <f t="shared" si="51"/>
        <v>-89.883403128209693</v>
      </c>
      <c r="AM92" s="53">
        <f t="shared" si="52"/>
        <v>1.4171583773434371</v>
      </c>
      <c r="AN92" s="14"/>
    </row>
    <row r="93" spans="8:40">
      <c r="H93" s="32">
        <f t="shared" si="35"/>
        <v>674</v>
      </c>
      <c r="I93" s="23">
        <f t="shared" si="36"/>
        <v>674000</v>
      </c>
      <c r="J93" s="22">
        <f t="shared" si="37"/>
        <v>175000</v>
      </c>
      <c r="K93" s="42" t="s">
        <v>13</v>
      </c>
      <c r="L93" s="42">
        <v>0</v>
      </c>
      <c r="M93" s="32">
        <v>0</v>
      </c>
      <c r="N93" s="30" t="s">
        <v>13</v>
      </c>
      <c r="O93" s="31">
        <f>6.283*I93*E$7</f>
        <v>889.29582000000005</v>
      </c>
      <c r="P93" s="42">
        <v>0</v>
      </c>
      <c r="Q93" s="23" t="s">
        <v>13</v>
      </c>
      <c r="R93" s="24">
        <f>-1/(6.283*I93*E$8)</f>
        <v>-2361.4189483090113</v>
      </c>
      <c r="S93" s="42">
        <f t="shared" si="38"/>
        <v>0</v>
      </c>
      <c r="T93" s="23" t="s">
        <v>13</v>
      </c>
      <c r="U93" s="23">
        <f t="shared" si="39"/>
        <v>155626768.5</v>
      </c>
      <c r="V93" s="23">
        <f t="shared" si="40"/>
        <v>175000</v>
      </c>
      <c r="W93" s="23" t="s">
        <v>13</v>
      </c>
      <c r="X93" s="23">
        <f t="shared" si="41"/>
        <v>889.29582000000005</v>
      </c>
      <c r="Y93" s="22">
        <f t="shared" si="42"/>
        <v>-4.5190093342671682</v>
      </c>
      <c r="Z93" s="23" t="s">
        <v>13</v>
      </c>
      <c r="AA93" s="31">
        <f t="shared" si="43"/>
        <v>889.27285579364855</v>
      </c>
      <c r="AB93" s="23">
        <f t="shared" si="44"/>
        <v>2099945.7718879888</v>
      </c>
      <c r="AC93" s="42" t="s">
        <v>13</v>
      </c>
      <c r="AD93" s="23">
        <f t="shared" si="45"/>
        <v>10671.274269523781</v>
      </c>
      <c r="AE93" s="42">
        <f t="shared" si="46"/>
        <v>-4.5190093342671682</v>
      </c>
      <c r="AF93" s="42" t="s">
        <v>13</v>
      </c>
      <c r="AG93" s="42">
        <f t="shared" si="47"/>
        <v>-1472.1460925153629</v>
      </c>
      <c r="AH93" s="32">
        <f t="shared" si="48"/>
        <v>2.8700170936974883</v>
      </c>
      <c r="AI93" s="42" t="s">
        <v>13</v>
      </c>
      <c r="AJ93" s="42">
        <f t="shared" si="49"/>
        <v>-1426.4608330644401</v>
      </c>
      <c r="AK93" s="42">
        <f t="shared" si="50"/>
        <v>1426.4637202764795</v>
      </c>
      <c r="AL93" s="31">
        <f t="shared" si="51"/>
        <v>-89.884721934947336</v>
      </c>
      <c r="AM93" s="53">
        <f t="shared" si="52"/>
        <v>1.4264637202764796</v>
      </c>
      <c r="AN93" s="14"/>
    </row>
    <row r="94" spans="8:40">
      <c r="H94" s="32">
        <f t="shared" si="35"/>
        <v>676</v>
      </c>
      <c r="I94" s="23">
        <f t="shared" si="36"/>
        <v>676000</v>
      </c>
      <c r="J94" s="22">
        <f t="shared" si="37"/>
        <v>175000</v>
      </c>
      <c r="K94" s="42" t="s">
        <v>13</v>
      </c>
      <c r="L94" s="42">
        <v>0</v>
      </c>
      <c r="M94" s="32">
        <v>0</v>
      </c>
      <c r="N94" s="30" t="s">
        <v>13</v>
      </c>
      <c r="O94" s="31">
        <f>6.283*I94*E$7</f>
        <v>891.93468000000007</v>
      </c>
      <c r="P94" s="42">
        <v>0</v>
      </c>
      <c r="Q94" s="23" t="s">
        <v>13</v>
      </c>
      <c r="R94" s="24">
        <f>-1/(6.283*I94*E$8)</f>
        <v>-2354.4325017163815</v>
      </c>
      <c r="S94" s="42">
        <f t="shared" si="38"/>
        <v>0</v>
      </c>
      <c r="T94" s="23" t="s">
        <v>13</v>
      </c>
      <c r="U94" s="23">
        <f t="shared" si="39"/>
        <v>156088569</v>
      </c>
      <c r="V94" s="23">
        <f t="shared" si="40"/>
        <v>175000</v>
      </c>
      <c r="W94" s="23" t="s">
        <v>13</v>
      </c>
      <c r="X94" s="23">
        <f t="shared" si="41"/>
        <v>891.93468000000007</v>
      </c>
      <c r="Y94" s="22">
        <f t="shared" si="42"/>
        <v>-4.5458674739359903</v>
      </c>
      <c r="Z94" s="23" t="s">
        <v>13</v>
      </c>
      <c r="AA94" s="31">
        <f t="shared" si="43"/>
        <v>891.91151076085328</v>
      </c>
      <c r="AB94" s="23">
        <f t="shared" si="44"/>
        <v>2099945.4495903132</v>
      </c>
      <c r="AC94" s="42" t="s">
        <v>13</v>
      </c>
      <c r="AD94" s="23">
        <f t="shared" si="45"/>
        <v>10702.938129130242</v>
      </c>
      <c r="AE94" s="42">
        <f t="shared" si="46"/>
        <v>-4.5458674739359903</v>
      </c>
      <c r="AF94" s="42" t="s">
        <v>13</v>
      </c>
      <c r="AG94" s="42">
        <f t="shared" si="47"/>
        <v>-1462.5209909555283</v>
      </c>
      <c r="AH94" s="32">
        <f t="shared" si="48"/>
        <v>2.8551806116664515</v>
      </c>
      <c r="AI94" s="42" t="s">
        <v>13</v>
      </c>
      <c r="AJ94" s="42">
        <f t="shared" si="49"/>
        <v>-1435.8484027576208</v>
      </c>
      <c r="AK94" s="42">
        <f t="shared" si="50"/>
        <v>1435.8512415142231</v>
      </c>
      <c r="AL94" s="31">
        <f t="shared" si="51"/>
        <v>-89.886067649716423</v>
      </c>
      <c r="AM94" s="53">
        <f t="shared" si="52"/>
        <v>1.4358512415142231</v>
      </c>
      <c r="AN94" s="14"/>
    </row>
    <row r="95" spans="8:40">
      <c r="H95" s="32">
        <f t="shared" si="35"/>
        <v>678</v>
      </c>
      <c r="I95" s="23">
        <f t="shared" si="36"/>
        <v>678000</v>
      </c>
      <c r="J95" s="22">
        <f t="shared" si="37"/>
        <v>175000</v>
      </c>
      <c r="K95" s="42" t="s">
        <v>13</v>
      </c>
      <c r="L95" s="42">
        <v>0</v>
      </c>
      <c r="M95" s="32">
        <v>0</v>
      </c>
      <c r="N95" s="30" t="s">
        <v>13</v>
      </c>
      <c r="O95" s="31">
        <f>6.283*I95*E$7</f>
        <v>894.57354000000009</v>
      </c>
      <c r="P95" s="42">
        <v>0</v>
      </c>
      <c r="Q95" s="23" t="s">
        <v>13</v>
      </c>
      <c r="R95" s="24">
        <f>-1/(6.283*I95*E$8)</f>
        <v>-2347.4872730977486</v>
      </c>
      <c r="S95" s="42">
        <f t="shared" si="38"/>
        <v>0</v>
      </c>
      <c r="T95" s="23" t="s">
        <v>13</v>
      </c>
      <c r="U95" s="23">
        <f t="shared" si="39"/>
        <v>156550369.50000003</v>
      </c>
      <c r="V95" s="23">
        <f t="shared" si="40"/>
        <v>175000</v>
      </c>
      <c r="W95" s="23" t="s">
        <v>13</v>
      </c>
      <c r="X95" s="23">
        <f t="shared" si="41"/>
        <v>894.57354000000009</v>
      </c>
      <c r="Y95" s="22">
        <f t="shared" si="42"/>
        <v>-4.5728051849969047</v>
      </c>
      <c r="Z95" s="23" t="s">
        <v>13</v>
      </c>
      <c r="AA95" s="31">
        <f t="shared" si="43"/>
        <v>894.55016451130257</v>
      </c>
      <c r="AB95" s="23">
        <f t="shared" si="44"/>
        <v>2099945.1263377802</v>
      </c>
      <c r="AC95" s="42" t="s">
        <v>13</v>
      </c>
      <c r="AD95" s="23">
        <f t="shared" si="45"/>
        <v>10734.60197413563</v>
      </c>
      <c r="AE95" s="42">
        <f t="shared" si="46"/>
        <v>-4.5728051849969047</v>
      </c>
      <c r="AF95" s="42" t="s">
        <v>13</v>
      </c>
      <c r="AG95" s="42">
        <f t="shared" si="47"/>
        <v>-1452.9371085864459</v>
      </c>
      <c r="AH95" s="32">
        <f t="shared" si="48"/>
        <v>2.8393783560761467</v>
      </c>
      <c r="AI95" s="42" t="s">
        <v>13</v>
      </c>
      <c r="AJ95" s="42">
        <f t="shared" si="49"/>
        <v>-1445.3193451056432</v>
      </c>
      <c r="AK95" s="42">
        <f t="shared" si="50"/>
        <v>1445.322134129985</v>
      </c>
      <c r="AL95" s="31">
        <f t="shared" si="51"/>
        <v>-89.887440663190205</v>
      </c>
      <c r="AM95" s="53">
        <f t="shared" si="52"/>
        <v>1.4453221341299849</v>
      </c>
      <c r="AN95" s="14"/>
    </row>
    <row r="96" spans="8:40">
      <c r="H96" s="32">
        <f t="shared" si="35"/>
        <v>680</v>
      </c>
      <c r="I96" s="23">
        <f t="shared" si="36"/>
        <v>680000</v>
      </c>
      <c r="J96" s="22">
        <f t="shared" si="37"/>
        <v>175000</v>
      </c>
      <c r="K96" s="42" t="s">
        <v>13</v>
      </c>
      <c r="L96" s="42">
        <v>0</v>
      </c>
      <c r="M96" s="32">
        <v>0</v>
      </c>
      <c r="N96" s="30" t="s">
        <v>13</v>
      </c>
      <c r="O96" s="31">
        <f>6.283*I96*E$7</f>
        <v>897.2124</v>
      </c>
      <c r="P96" s="42">
        <v>0</v>
      </c>
      <c r="Q96" s="23" t="s">
        <v>13</v>
      </c>
      <c r="R96" s="24">
        <f>-1/(6.283*I96*E$8)</f>
        <v>-2340.5828987651084</v>
      </c>
      <c r="S96" s="42">
        <f t="shared" si="38"/>
        <v>0</v>
      </c>
      <c r="T96" s="23" t="s">
        <v>13</v>
      </c>
      <c r="U96" s="23">
        <f t="shared" si="39"/>
        <v>157012170</v>
      </c>
      <c r="V96" s="23">
        <f t="shared" si="40"/>
        <v>175000</v>
      </c>
      <c r="W96" s="23" t="s">
        <v>13</v>
      </c>
      <c r="X96" s="23">
        <f t="shared" si="41"/>
        <v>897.2124</v>
      </c>
      <c r="Y96" s="22">
        <f t="shared" si="42"/>
        <v>-4.5998224673764154</v>
      </c>
      <c r="Z96" s="23" t="s">
        <v>13</v>
      </c>
      <c r="AA96" s="31">
        <f t="shared" si="43"/>
        <v>897.18881704139699</v>
      </c>
      <c r="AB96" s="23">
        <f t="shared" si="44"/>
        <v>2099944.8021303914</v>
      </c>
      <c r="AC96" s="42" t="s">
        <v>13</v>
      </c>
      <c r="AD96" s="23">
        <f t="shared" si="45"/>
        <v>10766.265804496765</v>
      </c>
      <c r="AE96" s="42">
        <f t="shared" si="46"/>
        <v>-4.5998224673764154</v>
      </c>
      <c r="AF96" s="42" t="s">
        <v>13</v>
      </c>
      <c r="AG96" s="42">
        <f t="shared" si="47"/>
        <v>-1443.3940817237115</v>
      </c>
      <c r="AH96" s="32">
        <f t="shared" si="48"/>
        <v>2.8225830455679124</v>
      </c>
      <c r="AI96" s="42" t="s">
        <v>13</v>
      </c>
      <c r="AJ96" s="42">
        <f t="shared" si="49"/>
        <v>-1454.8748758921861</v>
      </c>
      <c r="AK96" s="42">
        <f t="shared" si="50"/>
        <v>1454.8776139171821</v>
      </c>
      <c r="AL96" s="31">
        <f t="shared" si="51"/>
        <v>-89.888841373501108</v>
      </c>
      <c r="AM96" s="53">
        <f t="shared" si="52"/>
        <v>1.4548776139171822</v>
      </c>
      <c r="AN96" s="14"/>
    </row>
    <row r="97" spans="8:40">
      <c r="H97" s="32">
        <f t="shared" si="35"/>
        <v>682</v>
      </c>
      <c r="I97" s="23">
        <f t="shared" si="36"/>
        <v>682000</v>
      </c>
      <c r="J97" s="22">
        <f t="shared" si="37"/>
        <v>175000</v>
      </c>
      <c r="K97" s="42" t="s">
        <v>13</v>
      </c>
      <c r="L97" s="42">
        <v>0</v>
      </c>
      <c r="M97" s="32">
        <v>0</v>
      </c>
      <c r="N97" s="30" t="s">
        <v>13</v>
      </c>
      <c r="O97" s="31">
        <f>6.283*I97*E$7</f>
        <v>899.85126000000002</v>
      </c>
      <c r="P97" s="42">
        <v>0</v>
      </c>
      <c r="Q97" s="23" t="s">
        <v>13</v>
      </c>
      <c r="R97" s="24">
        <f>-1/(6.283*I97*E$8)</f>
        <v>-2333.7190192965891</v>
      </c>
      <c r="S97" s="42">
        <f t="shared" si="38"/>
        <v>0</v>
      </c>
      <c r="T97" s="23" t="s">
        <v>13</v>
      </c>
      <c r="U97" s="23">
        <f t="shared" si="39"/>
        <v>157473970.5</v>
      </c>
      <c r="V97" s="23">
        <f t="shared" si="40"/>
        <v>175000</v>
      </c>
      <c r="W97" s="23" t="s">
        <v>13</v>
      </c>
      <c r="X97" s="23">
        <f t="shared" si="41"/>
        <v>899.85126000000002</v>
      </c>
      <c r="Y97" s="22">
        <f t="shared" si="42"/>
        <v>-4.6269193210008108</v>
      </c>
      <c r="Z97" s="23" t="s">
        <v>13</v>
      </c>
      <c r="AA97" s="31">
        <f t="shared" si="43"/>
        <v>899.82746834753766</v>
      </c>
      <c r="AB97" s="23">
        <f t="shared" si="44"/>
        <v>2099944.4769681483</v>
      </c>
      <c r="AC97" s="42" t="s">
        <v>13</v>
      </c>
      <c r="AD97" s="23">
        <f t="shared" si="45"/>
        <v>10797.929620170453</v>
      </c>
      <c r="AE97" s="42">
        <f t="shared" si="46"/>
        <v>-4.6269193210008108</v>
      </c>
      <c r="AF97" s="42" t="s">
        <v>13</v>
      </c>
      <c r="AG97" s="42">
        <f t="shared" si="47"/>
        <v>-1433.8915509490514</v>
      </c>
      <c r="AH97" s="32">
        <f t="shared" si="48"/>
        <v>2.804766621109434</v>
      </c>
      <c r="AI97" s="42" t="s">
        <v>13</v>
      </c>
      <c r="AJ97" s="42">
        <f t="shared" si="49"/>
        <v>-1464.5162341650714</v>
      </c>
      <c r="AK97" s="42">
        <f t="shared" si="50"/>
        <v>1464.5189199354311</v>
      </c>
      <c r="AL97" s="31">
        <f t="shared" si="51"/>
        <v>-89.890270186363338</v>
      </c>
      <c r="AM97" s="53">
        <f t="shared" si="52"/>
        <v>1.4645189199354312</v>
      </c>
      <c r="AN97" s="14"/>
    </row>
    <row r="98" spans="8:40">
      <c r="H98" s="32">
        <f t="shared" si="35"/>
        <v>684</v>
      </c>
      <c r="I98" s="23">
        <f t="shared" si="36"/>
        <v>684000</v>
      </c>
      <c r="J98" s="22">
        <f t="shared" si="37"/>
        <v>175000</v>
      </c>
      <c r="K98" s="42" t="s">
        <v>13</v>
      </c>
      <c r="L98" s="42">
        <v>0</v>
      </c>
      <c r="M98" s="32">
        <v>0</v>
      </c>
      <c r="N98" s="30" t="s">
        <v>13</v>
      </c>
      <c r="O98" s="31">
        <f>6.283*I98*E$7</f>
        <v>902.49012000000005</v>
      </c>
      <c r="P98" s="42">
        <v>0</v>
      </c>
      <c r="Q98" s="23" t="s">
        <v>13</v>
      </c>
      <c r="R98" s="24">
        <f>-1/(6.283*I98*E$8)</f>
        <v>-2326.8952794740844</v>
      </c>
      <c r="S98" s="42">
        <f t="shared" si="38"/>
        <v>0</v>
      </c>
      <c r="T98" s="23" t="s">
        <v>13</v>
      </c>
      <c r="U98" s="23">
        <f t="shared" si="39"/>
        <v>157935771</v>
      </c>
      <c r="V98" s="23">
        <f t="shared" si="40"/>
        <v>175000</v>
      </c>
      <c r="W98" s="23" t="s">
        <v>13</v>
      </c>
      <c r="X98" s="23">
        <f t="shared" si="41"/>
        <v>902.49012000000005</v>
      </c>
      <c r="Y98" s="22">
        <f t="shared" si="42"/>
        <v>-4.6540957457961589</v>
      </c>
      <c r="Z98" s="23" t="s">
        <v>13</v>
      </c>
      <c r="AA98" s="31">
        <f t="shared" si="43"/>
        <v>902.46611842612504</v>
      </c>
      <c r="AB98" s="23">
        <f t="shared" si="44"/>
        <v>2099944.1508510504</v>
      </c>
      <c r="AC98" s="42" t="s">
        <v>13</v>
      </c>
      <c r="AD98" s="23">
        <f t="shared" si="45"/>
        <v>10829.593421113501</v>
      </c>
      <c r="AE98" s="42">
        <f t="shared" si="46"/>
        <v>-4.6540957457961589</v>
      </c>
      <c r="AF98" s="42" t="s">
        <v>13</v>
      </c>
      <c r="AG98" s="42">
        <f t="shared" si="47"/>
        <v>-1424.4291610479595</v>
      </c>
      <c r="AH98" s="32">
        <f t="shared" si="48"/>
        <v>2.7859002210549075</v>
      </c>
      <c r="AI98" s="42" t="s">
        <v>13</v>
      </c>
      <c r="AJ98" s="42">
        <f t="shared" si="49"/>
        <v>-1474.244682798033</v>
      </c>
      <c r="AK98" s="42">
        <f t="shared" si="50"/>
        <v>1474.2473150724456</v>
      </c>
      <c r="AL98" s="31">
        <f t="shared" si="51"/>
        <v>-89.891727515329677</v>
      </c>
      <c r="AM98" s="53">
        <f t="shared" si="52"/>
        <v>1.4742473150724456</v>
      </c>
      <c r="AN98" s="14"/>
    </row>
    <row r="99" spans="8:40">
      <c r="H99" s="32">
        <f t="shared" si="35"/>
        <v>686</v>
      </c>
      <c r="I99" s="23">
        <f t="shared" si="36"/>
        <v>686000</v>
      </c>
      <c r="J99" s="22">
        <f t="shared" si="37"/>
        <v>175000</v>
      </c>
      <c r="K99" s="42" t="s">
        <v>13</v>
      </c>
      <c r="L99" s="42">
        <v>0</v>
      </c>
      <c r="M99" s="32">
        <v>0</v>
      </c>
      <c r="N99" s="30" t="s">
        <v>13</v>
      </c>
      <c r="O99" s="31">
        <f>6.283*I99*E$7</f>
        <v>905.12898000000007</v>
      </c>
      <c r="P99" s="42">
        <v>0</v>
      </c>
      <c r="Q99" s="23" t="s">
        <v>13</v>
      </c>
      <c r="R99" s="24">
        <f>-1/(6.283*I99*E$8)</f>
        <v>-2320.1113282219735</v>
      </c>
      <c r="S99" s="42">
        <f t="shared" si="38"/>
        <v>0</v>
      </c>
      <c r="T99" s="23" t="s">
        <v>13</v>
      </c>
      <c r="U99" s="23">
        <f t="shared" si="39"/>
        <v>158397571.5</v>
      </c>
      <c r="V99" s="23">
        <f t="shared" si="40"/>
        <v>175000</v>
      </c>
      <c r="W99" s="23" t="s">
        <v>13</v>
      </c>
      <c r="X99" s="23">
        <f t="shared" si="41"/>
        <v>905.12898000000007</v>
      </c>
      <c r="Y99" s="22">
        <f t="shared" si="42"/>
        <v>-4.6813517416883146</v>
      </c>
      <c r="Z99" s="23" t="s">
        <v>13</v>
      </c>
      <c r="AA99" s="31">
        <f t="shared" si="43"/>
        <v>905.10476727356013</v>
      </c>
      <c r="AB99" s="23">
        <f t="shared" si="44"/>
        <v>2099943.8237790996</v>
      </c>
      <c r="AC99" s="42" t="s">
        <v>13</v>
      </c>
      <c r="AD99" s="23">
        <f t="shared" si="45"/>
        <v>10861.257207282724</v>
      </c>
      <c r="AE99" s="42">
        <f t="shared" si="46"/>
        <v>-4.6813517416883146</v>
      </c>
      <c r="AF99" s="42" t="s">
        <v>13</v>
      </c>
      <c r="AG99" s="42">
        <f t="shared" si="47"/>
        <v>-1415.0065609484134</v>
      </c>
      <c r="AH99" s="32">
        <f t="shared" si="48"/>
        <v>2.7659541552991005</v>
      </c>
      <c r="AI99" s="42" t="s">
        <v>13</v>
      </c>
      <c r="AJ99" s="42">
        <f t="shared" si="49"/>
        <v>-1484.0615090688329</v>
      </c>
      <c r="AK99" s="42">
        <f t="shared" si="50"/>
        <v>1484.0640866222898</v>
      </c>
      <c r="AL99" s="31">
        <f t="shared" si="51"/>
        <v>-89.893213781938044</v>
      </c>
      <c r="AM99" s="53">
        <f t="shared" si="52"/>
        <v>1.4840640866222898</v>
      </c>
      <c r="AN99" s="14"/>
    </row>
    <row r="100" spans="8:40">
      <c r="H100" s="32">
        <f t="shared" si="35"/>
        <v>688</v>
      </c>
      <c r="I100" s="23">
        <f t="shared" si="36"/>
        <v>688000</v>
      </c>
      <c r="J100" s="22">
        <f t="shared" si="37"/>
        <v>175000</v>
      </c>
      <c r="K100" s="42" t="s">
        <v>13</v>
      </c>
      <c r="L100" s="42">
        <v>0</v>
      </c>
      <c r="M100" s="32">
        <v>0</v>
      </c>
      <c r="N100" s="30" t="s">
        <v>13</v>
      </c>
      <c r="O100" s="31">
        <f>6.283*I100*E$7</f>
        <v>907.76784000000009</v>
      </c>
      <c r="P100" s="42">
        <v>0</v>
      </c>
      <c r="Q100" s="23" t="s">
        <v>13</v>
      </c>
      <c r="R100" s="24">
        <f>-1/(6.283*I100*E$8)</f>
        <v>-2313.3668185469091</v>
      </c>
      <c r="S100" s="42">
        <f t="shared" si="38"/>
        <v>0</v>
      </c>
      <c r="T100" s="23" t="s">
        <v>13</v>
      </c>
      <c r="U100" s="23">
        <f t="shared" si="39"/>
        <v>158859372.00000003</v>
      </c>
      <c r="V100" s="23">
        <f t="shared" si="40"/>
        <v>175000</v>
      </c>
      <c r="W100" s="23" t="s">
        <v>13</v>
      </c>
      <c r="X100" s="23">
        <f t="shared" si="41"/>
        <v>907.76784000000009</v>
      </c>
      <c r="Y100" s="22">
        <f t="shared" si="42"/>
        <v>-4.7086873086029115</v>
      </c>
      <c r="Z100" s="23" t="s">
        <v>13</v>
      </c>
      <c r="AA100" s="31">
        <f t="shared" si="43"/>
        <v>907.74341488624373</v>
      </c>
      <c r="AB100" s="23">
        <f t="shared" si="44"/>
        <v>2099943.4957522969</v>
      </c>
      <c r="AC100" s="42" t="s">
        <v>13</v>
      </c>
      <c r="AD100" s="23">
        <f t="shared" si="45"/>
        <v>10892.920978634926</v>
      </c>
      <c r="AE100" s="42">
        <f t="shared" si="46"/>
        <v>-4.7086873086029115</v>
      </c>
      <c r="AF100" s="42" t="s">
        <v>13</v>
      </c>
      <c r="AG100" s="42">
        <f t="shared" si="47"/>
        <v>-1405.6234036606654</v>
      </c>
      <c r="AH100" s="32">
        <f t="shared" si="48"/>
        <v>2.7448978784882696</v>
      </c>
      <c r="AI100" s="42" t="s">
        <v>13</v>
      </c>
      <c r="AJ100" s="42">
        <f t="shared" si="49"/>
        <v>-1493.9680252542632</v>
      </c>
      <c r="AK100" s="42">
        <f t="shared" si="50"/>
        <v>1493.9705468805221</v>
      </c>
      <c r="AL100" s="31">
        <f t="shared" si="51"/>
        <v>-89.894729415891277</v>
      </c>
      <c r="AM100" s="53">
        <f t="shared" si="52"/>
        <v>1.493970546880522</v>
      </c>
      <c r="AN100" s="14"/>
    </row>
    <row r="101" spans="8:40">
      <c r="H101" s="32">
        <f t="shared" si="35"/>
        <v>690</v>
      </c>
      <c r="I101" s="23">
        <f t="shared" si="36"/>
        <v>690000</v>
      </c>
      <c r="J101" s="22">
        <f t="shared" si="37"/>
        <v>175000</v>
      </c>
      <c r="K101" s="42" t="s">
        <v>13</v>
      </c>
      <c r="L101" s="42">
        <v>0</v>
      </c>
      <c r="M101" s="32">
        <v>0</v>
      </c>
      <c r="N101" s="30" t="s">
        <v>13</v>
      </c>
      <c r="O101" s="31">
        <f>6.283*I101*E$7</f>
        <v>910.4067</v>
      </c>
      <c r="P101" s="42">
        <v>0</v>
      </c>
      <c r="Q101" s="23" t="s">
        <v>13</v>
      </c>
      <c r="R101" s="24">
        <f>-1/(6.283*I101*E$8)</f>
        <v>-2306.6614074786576</v>
      </c>
      <c r="S101" s="42">
        <f t="shared" si="38"/>
        <v>0</v>
      </c>
      <c r="T101" s="23" t="s">
        <v>13</v>
      </c>
      <c r="U101" s="23">
        <f t="shared" si="39"/>
        <v>159321172.5</v>
      </c>
      <c r="V101" s="23">
        <f t="shared" si="40"/>
        <v>175000</v>
      </c>
      <c r="W101" s="23" t="s">
        <v>13</v>
      </c>
      <c r="X101" s="23">
        <f t="shared" si="41"/>
        <v>910.4067</v>
      </c>
      <c r="Y101" s="22">
        <f t="shared" si="42"/>
        <v>-4.7361024464653658</v>
      </c>
      <c r="Z101" s="23" t="s">
        <v>13</v>
      </c>
      <c r="AA101" s="31">
        <f t="shared" si="43"/>
        <v>910.38206126057628</v>
      </c>
      <c r="AB101" s="23">
        <f t="shared" si="44"/>
        <v>2099943.1667706422</v>
      </c>
      <c r="AC101" s="42" t="s">
        <v>13</v>
      </c>
      <c r="AD101" s="23">
        <f t="shared" si="45"/>
        <v>10924.584735126915</v>
      </c>
      <c r="AE101" s="42">
        <f t="shared" si="46"/>
        <v>-4.7361024464653658</v>
      </c>
      <c r="AF101" s="42" t="s">
        <v>13</v>
      </c>
      <c r="AG101" s="42">
        <f t="shared" si="47"/>
        <v>-1396.2793462180812</v>
      </c>
      <c r="AH101" s="32">
        <f t="shared" si="48"/>
        <v>2.7226999622491599</v>
      </c>
      <c r="AI101" s="42" t="s">
        <v>13</v>
      </c>
      <c r="AJ101" s="42">
        <f t="shared" si="49"/>
        <v>-1503.9655692426236</v>
      </c>
      <c r="AK101" s="42">
        <f t="shared" si="50"/>
        <v>1503.9680337568261</v>
      </c>
      <c r="AL101" s="31">
        <f t="shared" si="51"/>
        <v>-89.896274855296952</v>
      </c>
      <c r="AM101" s="53">
        <f t="shared" si="52"/>
        <v>1.5039680337568262</v>
      </c>
      <c r="AN101" s="14"/>
    </row>
    <row r="102" spans="8:40">
      <c r="H102" s="32">
        <f t="shared" si="35"/>
        <v>692</v>
      </c>
      <c r="I102" s="23">
        <f t="shared" si="36"/>
        <v>692000</v>
      </c>
      <c r="J102" s="22">
        <f t="shared" si="37"/>
        <v>175000</v>
      </c>
      <c r="K102" s="42" t="s">
        <v>13</v>
      </c>
      <c r="L102" s="42">
        <v>0</v>
      </c>
      <c r="M102" s="32">
        <v>0</v>
      </c>
      <c r="N102" s="30" t="s">
        <v>13</v>
      </c>
      <c r="O102" s="31">
        <f>6.283*I102*E$7</f>
        <v>913.04556000000002</v>
      </c>
      <c r="P102" s="42">
        <v>0</v>
      </c>
      <c r="Q102" s="23" t="s">
        <v>13</v>
      </c>
      <c r="R102" s="24">
        <f>-1/(6.283*I102*E$8)</f>
        <v>-2299.9947560119563</v>
      </c>
      <c r="S102" s="42">
        <f t="shared" si="38"/>
        <v>0</v>
      </c>
      <c r="T102" s="23" t="s">
        <v>13</v>
      </c>
      <c r="U102" s="23">
        <f t="shared" si="39"/>
        <v>159782973</v>
      </c>
      <c r="V102" s="23">
        <f t="shared" si="40"/>
        <v>175000</v>
      </c>
      <c r="W102" s="23" t="s">
        <v>13</v>
      </c>
      <c r="X102" s="23">
        <f t="shared" si="41"/>
        <v>913.04556000000002</v>
      </c>
      <c r="Y102" s="22">
        <f t="shared" si="42"/>
        <v>-4.763597155200884</v>
      </c>
      <c r="Z102" s="23" t="s">
        <v>13</v>
      </c>
      <c r="AA102" s="31">
        <f t="shared" si="43"/>
        <v>913.02070639295891</v>
      </c>
      <c r="AB102" s="23">
        <f t="shared" si="44"/>
        <v>2099942.8368341373</v>
      </c>
      <c r="AC102" s="42" t="s">
        <v>13</v>
      </c>
      <c r="AD102" s="23">
        <f t="shared" si="45"/>
        <v>10956.248476715506</v>
      </c>
      <c r="AE102" s="42">
        <f t="shared" si="46"/>
        <v>-4.763597155200884</v>
      </c>
      <c r="AF102" s="42" t="s">
        <v>13</v>
      </c>
      <c r="AG102" s="42">
        <f t="shared" si="47"/>
        <v>-1386.9740496189975</v>
      </c>
      <c r="AH102" s="32">
        <f t="shared" si="48"/>
        <v>2.6993280663954491</v>
      </c>
      <c r="AI102" s="42" t="s">
        <v>13</v>
      </c>
      <c r="AJ102" s="42">
        <f t="shared" si="49"/>
        <v>-1514.0555051642777</v>
      </c>
      <c r="AK102" s="42">
        <f t="shared" si="50"/>
        <v>1514.057911405725</v>
      </c>
      <c r="AL102" s="31">
        <f t="shared" si="51"/>
        <v>-89.897850546868725</v>
      </c>
      <c r="AM102" s="53">
        <f t="shared" si="52"/>
        <v>1.5140579114057251</v>
      </c>
      <c r="AN102" s="14"/>
    </row>
    <row r="103" spans="8:40">
      <c r="H103" s="32">
        <f t="shared" si="35"/>
        <v>694</v>
      </c>
      <c r="I103" s="23">
        <f t="shared" si="36"/>
        <v>694000</v>
      </c>
      <c r="J103" s="22">
        <f t="shared" si="37"/>
        <v>175000</v>
      </c>
      <c r="K103" s="42" t="s">
        <v>13</v>
      </c>
      <c r="L103" s="42">
        <v>0</v>
      </c>
      <c r="M103" s="32">
        <v>0</v>
      </c>
      <c r="N103" s="30" t="s">
        <v>13</v>
      </c>
      <c r="O103" s="31">
        <f>6.283*I103*E$7</f>
        <v>915.68442000000005</v>
      </c>
      <c r="P103" s="42">
        <v>0</v>
      </c>
      <c r="Q103" s="23" t="s">
        <v>13</v>
      </c>
      <c r="R103" s="24">
        <f>-1/(6.283*I103*E$8)</f>
        <v>-2293.3665290493859</v>
      </c>
      <c r="S103" s="42">
        <f t="shared" si="38"/>
        <v>0</v>
      </c>
      <c r="T103" s="23" t="s">
        <v>13</v>
      </c>
      <c r="U103" s="23">
        <f t="shared" si="39"/>
        <v>160244773.5</v>
      </c>
      <c r="V103" s="23">
        <f t="shared" si="40"/>
        <v>175000</v>
      </c>
      <c r="W103" s="23" t="s">
        <v>13</v>
      </c>
      <c r="X103" s="23">
        <f t="shared" si="41"/>
        <v>915.68442000000005</v>
      </c>
      <c r="Y103" s="22">
        <f t="shared" si="42"/>
        <v>-4.7911714347344487</v>
      </c>
      <c r="Z103" s="23" t="s">
        <v>13</v>
      </c>
      <c r="AA103" s="31">
        <f t="shared" si="43"/>
        <v>915.65935027979231</v>
      </c>
      <c r="AB103" s="23">
        <f t="shared" si="44"/>
        <v>2099942.5059427833</v>
      </c>
      <c r="AC103" s="42" t="s">
        <v>13</v>
      </c>
      <c r="AD103" s="23">
        <f t="shared" si="45"/>
        <v>10987.912203357509</v>
      </c>
      <c r="AE103" s="42">
        <f t="shared" si="46"/>
        <v>-4.7911714347344487</v>
      </c>
      <c r="AF103" s="42" t="s">
        <v>13</v>
      </c>
      <c r="AG103" s="42">
        <f t="shared" si="47"/>
        <v>-1377.7071787695936</v>
      </c>
      <c r="AH103" s="32">
        <f t="shared" si="48"/>
        <v>2.6747489090693022</v>
      </c>
      <c r="AI103" s="42" t="s">
        <v>13</v>
      </c>
      <c r="AJ103" s="42">
        <f t="shared" si="49"/>
        <v>-1524.2392240409063</v>
      </c>
      <c r="AK103" s="42">
        <f t="shared" si="50"/>
        <v>1524.2415708760047</v>
      </c>
      <c r="AL103" s="31">
        <f t="shared" si="51"/>
        <v>-89.899456946109751</v>
      </c>
      <c r="AM103" s="53">
        <f t="shared" si="52"/>
        <v>1.5242415708760046</v>
      </c>
      <c r="AN103" s="14"/>
    </row>
    <row r="104" spans="8:40">
      <c r="H104" s="32">
        <f t="shared" si="35"/>
        <v>696</v>
      </c>
      <c r="I104" s="23">
        <f t="shared" si="36"/>
        <v>696000</v>
      </c>
      <c r="J104" s="22">
        <f t="shared" si="37"/>
        <v>175000</v>
      </c>
      <c r="K104" s="42" t="s">
        <v>13</v>
      </c>
      <c r="L104" s="42">
        <v>0</v>
      </c>
      <c r="M104" s="32">
        <v>0</v>
      </c>
      <c r="N104" s="30" t="s">
        <v>13</v>
      </c>
      <c r="O104" s="31">
        <f>6.283*I104*E$7</f>
        <v>918.32328000000007</v>
      </c>
      <c r="P104" s="42">
        <v>0</v>
      </c>
      <c r="Q104" s="23" t="s">
        <v>13</v>
      </c>
      <c r="R104" s="24">
        <f>-1/(6.283*I104*E$8)</f>
        <v>-2286.7763953452209</v>
      </c>
      <c r="S104" s="42">
        <f t="shared" si="38"/>
        <v>0</v>
      </c>
      <c r="T104" s="23" t="s">
        <v>13</v>
      </c>
      <c r="U104" s="23">
        <f t="shared" si="39"/>
        <v>160706574</v>
      </c>
      <c r="V104" s="23">
        <f t="shared" si="40"/>
        <v>175000</v>
      </c>
      <c r="W104" s="23" t="s">
        <v>13</v>
      </c>
      <c r="X104" s="23">
        <f t="shared" si="41"/>
        <v>918.32328000000007</v>
      </c>
      <c r="Y104" s="22">
        <f t="shared" si="42"/>
        <v>-4.8188252849908269</v>
      </c>
      <c r="Z104" s="23" t="s">
        <v>13</v>
      </c>
      <c r="AA104" s="31">
        <f t="shared" si="43"/>
        <v>918.29799291747736</v>
      </c>
      <c r="AB104" s="23">
        <f t="shared" si="44"/>
        <v>2099942.1740965801</v>
      </c>
      <c r="AC104" s="42" t="s">
        <v>13</v>
      </c>
      <c r="AD104" s="23">
        <f t="shared" si="45"/>
        <v>11019.575915009729</v>
      </c>
      <c r="AE104" s="42">
        <f t="shared" si="46"/>
        <v>-4.8188252849908269</v>
      </c>
      <c r="AF104" s="42" t="s">
        <v>13</v>
      </c>
      <c r="AG104" s="42">
        <f t="shared" si="47"/>
        <v>-1368.4784024277435</v>
      </c>
      <c r="AH104" s="32">
        <f t="shared" si="48"/>
        <v>2.6489282357735098</v>
      </c>
      <c r="AI104" s="42" t="s">
        <v>13</v>
      </c>
      <c r="AJ104" s="42">
        <f t="shared" si="49"/>
        <v>-1534.5181444541063</v>
      </c>
      <c r="AK104" s="42">
        <f t="shared" si="50"/>
        <v>1534.52043077949</v>
      </c>
      <c r="AL104" s="31">
        <f t="shared" si="51"/>
        <v>-89.901094517559443</v>
      </c>
      <c r="AM104" s="53">
        <f t="shared" si="52"/>
        <v>1.53452043077949</v>
      </c>
      <c r="AN104" s="14"/>
    </row>
    <row r="105" spans="8:40">
      <c r="H105" s="32">
        <f t="shared" si="35"/>
        <v>698</v>
      </c>
      <c r="I105" s="23">
        <f t="shared" si="36"/>
        <v>698000</v>
      </c>
      <c r="J105" s="22">
        <f t="shared" si="37"/>
        <v>175000</v>
      </c>
      <c r="K105" s="42" t="s">
        <v>13</v>
      </c>
      <c r="L105" s="42">
        <v>0</v>
      </c>
      <c r="M105" s="32">
        <v>0</v>
      </c>
      <c r="N105" s="30" t="s">
        <v>13</v>
      </c>
      <c r="O105" s="31">
        <f>6.283*I105*E$7</f>
        <v>920.96214000000009</v>
      </c>
      <c r="P105" s="42">
        <v>0</v>
      </c>
      <c r="Q105" s="23" t="s">
        <v>13</v>
      </c>
      <c r="R105" s="24">
        <f>-1/(6.283*I105*E$8)</f>
        <v>-2280.2240274502487</v>
      </c>
      <c r="S105" s="42">
        <f t="shared" si="38"/>
        <v>0</v>
      </c>
      <c r="T105" s="23" t="s">
        <v>13</v>
      </c>
      <c r="U105" s="23">
        <f t="shared" si="39"/>
        <v>161168374.50000003</v>
      </c>
      <c r="V105" s="23">
        <f t="shared" si="40"/>
        <v>175000</v>
      </c>
      <c r="W105" s="23" t="s">
        <v>13</v>
      </c>
      <c r="X105" s="23">
        <f t="shared" si="41"/>
        <v>920.96214000000009</v>
      </c>
      <c r="Y105" s="22">
        <f t="shared" si="42"/>
        <v>-4.8465587058945685</v>
      </c>
      <c r="Z105" s="23" t="s">
        <v>13</v>
      </c>
      <c r="AA105" s="31">
        <f t="shared" si="43"/>
        <v>920.93663430241486</v>
      </c>
      <c r="AB105" s="23">
        <f t="shared" si="44"/>
        <v>2099941.8412955292</v>
      </c>
      <c r="AC105" s="42" t="s">
        <v>13</v>
      </c>
      <c r="AD105" s="23">
        <f t="shared" si="45"/>
        <v>11051.239611628978</v>
      </c>
      <c r="AE105" s="42">
        <f t="shared" si="46"/>
        <v>-4.8465587058945685</v>
      </c>
      <c r="AF105" s="42" t="s">
        <v>13</v>
      </c>
      <c r="AG105" s="42">
        <f t="shared" si="47"/>
        <v>-1359.2873931478339</v>
      </c>
      <c r="AH105" s="32">
        <f t="shared" si="48"/>
        <v>2.6218307872478204</v>
      </c>
      <c r="AI105" s="42" t="s">
        <v>13</v>
      </c>
      <c r="AJ105" s="42">
        <f t="shared" si="49"/>
        <v>-1544.8937132340259</v>
      </c>
      <c r="AK105" s="42">
        <f t="shared" si="50"/>
        <v>1544.8959379798671</v>
      </c>
      <c r="AL105" s="31">
        <f t="shared" si="51"/>
        <v>-89.902763735001756</v>
      </c>
      <c r="AM105" s="53">
        <f t="shared" si="52"/>
        <v>1.544895937979867</v>
      </c>
      <c r="AN105" s="14"/>
    </row>
    <row r="106" spans="8:40">
      <c r="H106" s="32">
        <f t="shared" si="35"/>
        <v>700</v>
      </c>
      <c r="I106" s="23">
        <f t="shared" si="36"/>
        <v>700000</v>
      </c>
      <c r="J106" s="22">
        <f t="shared" si="37"/>
        <v>175000</v>
      </c>
      <c r="K106" s="42" t="s">
        <v>13</v>
      </c>
      <c r="L106" s="42">
        <v>0</v>
      </c>
      <c r="M106" s="32">
        <v>0</v>
      </c>
      <c r="N106" s="30" t="s">
        <v>13</v>
      </c>
      <c r="O106" s="31">
        <f>6.283*I106*E$7</f>
        <v>923.601</v>
      </c>
      <c r="P106" s="42">
        <v>0</v>
      </c>
      <c r="Q106" s="23" t="s">
        <v>13</v>
      </c>
      <c r="R106" s="24">
        <f>-1/(6.283*I106*E$8)</f>
        <v>-2273.7091016575341</v>
      </c>
      <c r="S106" s="42">
        <f t="shared" si="38"/>
        <v>0</v>
      </c>
      <c r="T106" s="23" t="s">
        <v>13</v>
      </c>
      <c r="U106" s="23">
        <f t="shared" si="39"/>
        <v>161630175</v>
      </c>
      <c r="V106" s="23">
        <f t="shared" si="40"/>
        <v>175000</v>
      </c>
      <c r="W106" s="23" t="s">
        <v>13</v>
      </c>
      <c r="X106" s="23">
        <f t="shared" si="41"/>
        <v>923.601</v>
      </c>
      <c r="Y106" s="22">
        <f t="shared" si="42"/>
        <v>-4.8743716973700053</v>
      </c>
      <c r="Z106" s="23" t="s">
        <v>13</v>
      </c>
      <c r="AA106" s="31">
        <f t="shared" si="43"/>
        <v>923.57527443100537</v>
      </c>
      <c r="AB106" s="23">
        <f t="shared" si="44"/>
        <v>2099941.5075396318</v>
      </c>
      <c r="AC106" s="42" t="s">
        <v>13</v>
      </c>
      <c r="AD106" s="23">
        <f t="shared" si="45"/>
        <v>11082.903293172065</v>
      </c>
      <c r="AE106" s="42">
        <f t="shared" si="46"/>
        <v>-4.8743716973700053</v>
      </c>
      <c r="AF106" s="42" t="s">
        <v>13</v>
      </c>
      <c r="AG106" s="42">
        <f t="shared" si="47"/>
        <v>-1350.1338272265289</v>
      </c>
      <c r="AH106" s="32">
        <f t="shared" si="48"/>
        <v>2.5934202661407433</v>
      </c>
      <c r="AI106" s="42" t="s">
        <v>13</v>
      </c>
      <c r="AJ106" s="42">
        <f t="shared" si="49"/>
        <v>-1555.3674061687227</v>
      </c>
      <c r="AK106" s="42">
        <f t="shared" si="50"/>
        <v>1555.3695683022404</v>
      </c>
      <c r="AL106" s="31">
        <f t="shared" si="51"/>
        <v>-89.904465081717078</v>
      </c>
      <c r="AM106" s="53">
        <f t="shared" si="52"/>
        <v>1.5553695683022404</v>
      </c>
      <c r="AN106" s="14"/>
    </row>
    <row r="107" spans="8:40">
      <c r="H107" s="32">
        <f t="shared" si="35"/>
        <v>702</v>
      </c>
      <c r="I107" s="23">
        <f t="shared" si="36"/>
        <v>702000</v>
      </c>
      <c r="J107" s="22">
        <f t="shared" si="37"/>
        <v>175000</v>
      </c>
      <c r="K107" s="42" t="s">
        <v>13</v>
      </c>
      <c r="L107" s="42">
        <v>0</v>
      </c>
      <c r="M107" s="32">
        <v>0</v>
      </c>
      <c r="N107" s="30" t="s">
        <v>13</v>
      </c>
      <c r="O107" s="31">
        <f>6.283*I107*E$7</f>
        <v>926.23986000000002</v>
      </c>
      <c r="P107" s="42">
        <v>0</v>
      </c>
      <c r="Q107" s="23" t="s">
        <v>13</v>
      </c>
      <c r="R107" s="24">
        <f>-1/(6.283*I107*E$8)</f>
        <v>-2267.2312979491076</v>
      </c>
      <c r="S107" s="42">
        <f t="shared" si="38"/>
        <v>0</v>
      </c>
      <c r="T107" s="23" t="s">
        <v>13</v>
      </c>
      <c r="U107" s="23">
        <f t="shared" si="39"/>
        <v>162091975.5</v>
      </c>
      <c r="V107" s="23">
        <f t="shared" si="40"/>
        <v>175000</v>
      </c>
      <c r="W107" s="23" t="s">
        <v>13</v>
      </c>
      <c r="X107" s="23">
        <f t="shared" si="41"/>
        <v>926.23986000000002</v>
      </c>
      <c r="Y107" s="22">
        <f t="shared" si="42"/>
        <v>-4.9022642593412575</v>
      </c>
      <c r="Z107" s="23" t="s">
        <v>13</v>
      </c>
      <c r="AA107" s="31">
        <f t="shared" si="43"/>
        <v>926.21391329965002</v>
      </c>
      <c r="AB107" s="23">
        <f t="shared" si="44"/>
        <v>2099941.1728288876</v>
      </c>
      <c r="AC107" s="42" t="s">
        <v>13</v>
      </c>
      <c r="AD107" s="23">
        <f t="shared" si="45"/>
        <v>11114.566959595799</v>
      </c>
      <c r="AE107" s="42">
        <f t="shared" si="46"/>
        <v>-4.9022642593412575</v>
      </c>
      <c r="AF107" s="42" t="s">
        <v>13</v>
      </c>
      <c r="AG107" s="42">
        <f t="shared" si="47"/>
        <v>-1341.0173846494577</v>
      </c>
      <c r="AH107" s="32">
        <f t="shared" si="48"/>
        <v>2.5636593024259247</v>
      </c>
      <c r="AI107" s="42" t="s">
        <v>13</v>
      </c>
      <c r="AJ107" s="42">
        <f t="shared" si="49"/>
        <v>-1565.9407287349877</v>
      </c>
      <c r="AK107" s="42">
        <f t="shared" si="50"/>
        <v>1565.942827264164</v>
      </c>
      <c r="AL107" s="31">
        <f t="shared" si="51"/>
        <v>-89.906199050701304</v>
      </c>
      <c r="AM107" s="53">
        <f t="shared" si="52"/>
        <v>1.565942827264164</v>
      </c>
      <c r="AN107" s="14"/>
    </row>
    <row r="108" spans="8:40">
      <c r="H108" s="32">
        <f t="shared" si="35"/>
        <v>704</v>
      </c>
      <c r="I108" s="23">
        <f t="shared" si="36"/>
        <v>704000</v>
      </c>
      <c r="J108" s="22">
        <f t="shared" si="37"/>
        <v>175000</v>
      </c>
      <c r="K108" s="42" t="s">
        <v>13</v>
      </c>
      <c r="L108" s="42">
        <v>0</v>
      </c>
      <c r="M108" s="32">
        <v>0</v>
      </c>
      <c r="N108" s="30" t="s">
        <v>13</v>
      </c>
      <c r="O108" s="31">
        <f>6.283*I108*E$7</f>
        <v>928.87872000000004</v>
      </c>
      <c r="P108" s="42">
        <v>0</v>
      </c>
      <c r="Q108" s="23" t="s">
        <v>13</v>
      </c>
      <c r="R108" s="24">
        <f>-1/(6.283*I108*E$8)</f>
        <v>-2260.7902999435705</v>
      </c>
      <c r="S108" s="42">
        <f t="shared" si="38"/>
        <v>0</v>
      </c>
      <c r="T108" s="23" t="s">
        <v>13</v>
      </c>
      <c r="U108" s="23">
        <f t="shared" si="39"/>
        <v>162553776</v>
      </c>
      <c r="V108" s="23">
        <f t="shared" si="40"/>
        <v>175000</v>
      </c>
      <c r="W108" s="23" t="s">
        <v>13</v>
      </c>
      <c r="X108" s="23">
        <f t="shared" si="41"/>
        <v>928.87872000000004</v>
      </c>
      <c r="Y108" s="22">
        <f t="shared" si="42"/>
        <v>-4.9302363917322198</v>
      </c>
      <c r="Z108" s="23" t="s">
        <v>13</v>
      </c>
      <c r="AA108" s="31">
        <f t="shared" si="43"/>
        <v>928.85255090474948</v>
      </c>
      <c r="AB108" s="23">
        <f t="shared" si="44"/>
        <v>2099940.8371632993</v>
      </c>
      <c r="AC108" s="42" t="s">
        <v>13</v>
      </c>
      <c r="AD108" s="23">
        <f t="shared" si="45"/>
        <v>11146.230610856992</v>
      </c>
      <c r="AE108" s="42">
        <f t="shared" si="46"/>
        <v>-4.9302363917322198</v>
      </c>
      <c r="AF108" s="42" t="s">
        <v>13</v>
      </c>
      <c r="AG108" s="42">
        <f t="shared" si="47"/>
        <v>-1331.937749038821</v>
      </c>
      <c r="AH108" s="32">
        <f t="shared" si="48"/>
        <v>2.532509417509702</v>
      </c>
      <c r="AI108" s="42" t="s">
        <v>13</v>
      </c>
      <c r="AJ108" s="42">
        <f t="shared" si="49"/>
        <v>-1576.6152168513891</v>
      </c>
      <c r="AK108" s="42">
        <f t="shared" si="50"/>
        <v>1576.6172508289076</v>
      </c>
      <c r="AL108" s="31">
        <f t="shared" si="51"/>
        <v>-89.907966144906368</v>
      </c>
      <c r="AM108" s="53">
        <f t="shared" si="52"/>
        <v>1.5766172508289076</v>
      </c>
      <c r="AN108" s="14"/>
    </row>
    <row r="109" spans="8:40">
      <c r="H109" s="32">
        <f t="shared" si="35"/>
        <v>706</v>
      </c>
      <c r="I109" s="23">
        <f t="shared" si="36"/>
        <v>706000</v>
      </c>
      <c r="J109" s="22">
        <f t="shared" si="37"/>
        <v>175000</v>
      </c>
      <c r="K109" s="42" t="s">
        <v>13</v>
      </c>
      <c r="L109" s="42">
        <v>0</v>
      </c>
      <c r="M109" s="32">
        <v>0</v>
      </c>
      <c r="N109" s="30" t="s">
        <v>13</v>
      </c>
      <c r="O109" s="31">
        <f>6.283*I109*E$7</f>
        <v>931.51758000000007</v>
      </c>
      <c r="P109" s="42">
        <v>0</v>
      </c>
      <c r="Q109" s="23" t="s">
        <v>13</v>
      </c>
      <c r="R109" s="24">
        <f>-1/(6.283*I109*E$8)</f>
        <v>-2254.3857948445802</v>
      </c>
      <c r="S109" s="42">
        <f t="shared" si="38"/>
        <v>0</v>
      </c>
      <c r="T109" s="23" t="s">
        <v>13</v>
      </c>
      <c r="U109" s="23">
        <f t="shared" si="39"/>
        <v>163015576.5</v>
      </c>
      <c r="V109" s="23">
        <f t="shared" si="40"/>
        <v>175000</v>
      </c>
      <c r="W109" s="23" t="s">
        <v>13</v>
      </c>
      <c r="X109" s="23">
        <f t="shared" si="41"/>
        <v>931.51758000000007</v>
      </c>
      <c r="Y109" s="22">
        <f t="shared" si="42"/>
        <v>-4.9582880944665773</v>
      </c>
      <c r="Z109" s="23" t="s">
        <v>13</v>
      </c>
      <c r="AA109" s="31">
        <f t="shared" si="43"/>
        <v>931.49118724270454</v>
      </c>
      <c r="AB109" s="23">
        <f t="shared" si="44"/>
        <v>2099940.5005428661</v>
      </c>
      <c r="AC109" s="42" t="s">
        <v>13</v>
      </c>
      <c r="AD109" s="23">
        <f t="shared" si="45"/>
        <v>11177.894246912454</v>
      </c>
      <c r="AE109" s="42">
        <f t="shared" si="46"/>
        <v>-4.9582880944665773</v>
      </c>
      <c r="AF109" s="42" t="s">
        <v>13</v>
      </c>
      <c r="AG109" s="42">
        <f t="shared" si="47"/>
        <v>-1322.8946076018756</v>
      </c>
      <c r="AH109" s="32">
        <f t="shared" si="48"/>
        <v>2.4999309869739608</v>
      </c>
      <c r="AI109" s="42" t="s">
        <v>13</v>
      </c>
      <c r="AJ109" s="42">
        <f t="shared" si="49"/>
        <v>-1587.3924376543343</v>
      </c>
      <c r="AK109" s="42">
        <f t="shared" si="50"/>
        <v>1587.3944061817497</v>
      </c>
      <c r="AL109" s="31">
        <f t="shared" si="51"/>
        <v>-89.909766877541472</v>
      </c>
      <c r="AM109" s="53">
        <f t="shared" si="52"/>
        <v>1.5873944061817498</v>
      </c>
      <c r="AN109" s="14"/>
    </row>
    <row r="110" spans="8:40">
      <c r="H110" s="32">
        <f t="shared" si="35"/>
        <v>708</v>
      </c>
      <c r="I110" s="23">
        <f t="shared" si="36"/>
        <v>708000</v>
      </c>
      <c r="J110" s="22">
        <f t="shared" si="37"/>
        <v>175000</v>
      </c>
      <c r="K110" s="42" t="s">
        <v>13</v>
      </c>
      <c r="L110" s="42">
        <v>0</v>
      </c>
      <c r="M110" s="32">
        <v>0</v>
      </c>
      <c r="N110" s="30" t="s">
        <v>13</v>
      </c>
      <c r="O110" s="31">
        <f>6.283*I110*E$7</f>
        <v>934.15644000000009</v>
      </c>
      <c r="P110" s="42">
        <v>0</v>
      </c>
      <c r="Q110" s="23" t="s">
        <v>13</v>
      </c>
      <c r="R110" s="24">
        <f>-1/(6.283*I110*E$8)</f>
        <v>-2248.0174733902172</v>
      </c>
      <c r="S110" s="42">
        <f t="shared" si="38"/>
        <v>0</v>
      </c>
      <c r="T110" s="23" t="s">
        <v>13</v>
      </c>
      <c r="U110" s="23">
        <f t="shared" si="39"/>
        <v>163477377.00000003</v>
      </c>
      <c r="V110" s="23">
        <f t="shared" si="40"/>
        <v>175000</v>
      </c>
      <c r="W110" s="23" t="s">
        <v>13</v>
      </c>
      <c r="X110" s="23">
        <f t="shared" si="41"/>
        <v>934.15644000000009</v>
      </c>
      <c r="Y110" s="22">
        <f t="shared" si="42"/>
        <v>-4.9864193674677946</v>
      </c>
      <c r="Z110" s="23" t="s">
        <v>13</v>
      </c>
      <c r="AA110" s="31">
        <f t="shared" si="43"/>
        <v>934.12982230991634</v>
      </c>
      <c r="AB110" s="23">
        <f t="shared" si="44"/>
        <v>2099940.1629675906</v>
      </c>
      <c r="AC110" s="42" t="s">
        <v>13</v>
      </c>
      <c r="AD110" s="23">
        <f t="shared" si="45"/>
        <v>11209.557867718997</v>
      </c>
      <c r="AE110" s="42">
        <f t="shared" si="46"/>
        <v>-4.9864193674677946</v>
      </c>
      <c r="AF110" s="42" t="s">
        <v>13</v>
      </c>
      <c r="AG110" s="42">
        <f t="shared" si="47"/>
        <v>-1313.8876510803009</v>
      </c>
      <c r="AH110" s="32">
        <f t="shared" si="48"/>
        <v>2.4658832018957191</v>
      </c>
      <c r="AI110" s="42" t="s">
        <v>13</v>
      </c>
      <c r="AJ110" s="42">
        <f t="shared" si="49"/>
        <v>-1598.2739902979754</v>
      </c>
      <c r="AK110" s="42">
        <f t="shared" si="50"/>
        <v>1598.2758925301282</v>
      </c>
      <c r="AL110" s="31">
        <f t="shared" si="51"/>
        <v>-89.911601772290638</v>
      </c>
      <c r="AM110" s="53">
        <f t="shared" si="52"/>
        <v>1.5982758925301281</v>
      </c>
      <c r="AN110" s="14"/>
    </row>
    <row r="111" spans="8:40">
      <c r="H111" s="32">
        <f t="shared" si="35"/>
        <v>710</v>
      </c>
      <c r="I111" s="23">
        <f t="shared" si="36"/>
        <v>710000</v>
      </c>
      <c r="J111" s="22">
        <f t="shared" si="37"/>
        <v>175000</v>
      </c>
      <c r="K111" s="42" t="s">
        <v>13</v>
      </c>
      <c r="L111" s="42">
        <v>0</v>
      </c>
      <c r="M111" s="32">
        <v>0</v>
      </c>
      <c r="N111" s="30" t="s">
        <v>13</v>
      </c>
      <c r="O111" s="31">
        <f>6.283*I111*E$7</f>
        <v>936.7953</v>
      </c>
      <c r="P111" s="42">
        <v>0</v>
      </c>
      <c r="Q111" s="23" t="s">
        <v>13</v>
      </c>
      <c r="R111" s="24">
        <f>-1/(6.283*I111*E$8)</f>
        <v>-2241.6850298032023</v>
      </c>
      <c r="S111" s="42">
        <f t="shared" si="38"/>
        <v>0</v>
      </c>
      <c r="T111" s="23" t="s">
        <v>13</v>
      </c>
      <c r="U111" s="23">
        <f t="shared" si="39"/>
        <v>163939177.5</v>
      </c>
      <c r="V111" s="23">
        <f t="shared" si="40"/>
        <v>175000</v>
      </c>
      <c r="W111" s="23" t="s">
        <v>13</v>
      </c>
      <c r="X111" s="23">
        <f t="shared" si="41"/>
        <v>936.7953</v>
      </c>
      <c r="Y111" s="22">
        <f t="shared" si="42"/>
        <v>-5.0146302106591172</v>
      </c>
      <c r="Z111" s="23" t="s">
        <v>13</v>
      </c>
      <c r="AA111" s="31">
        <f t="shared" si="43"/>
        <v>936.76845610278531</v>
      </c>
      <c r="AB111" s="23">
        <f t="shared" si="44"/>
        <v>2099939.824437472</v>
      </c>
      <c r="AC111" s="42" t="s">
        <v>13</v>
      </c>
      <c r="AD111" s="23">
        <f t="shared" si="45"/>
        <v>11241.221473233421</v>
      </c>
      <c r="AE111" s="42">
        <f t="shared" si="46"/>
        <v>-5.0146302106591172</v>
      </c>
      <c r="AF111" s="42" t="s">
        <v>13</v>
      </c>
      <c r="AG111" s="42">
        <f t="shared" si="47"/>
        <v>-1304.9165737004168</v>
      </c>
      <c r="AH111" s="32">
        <f t="shared" si="48"/>
        <v>2.4303240286820822</v>
      </c>
      <c r="AI111" s="42" t="s">
        <v>13</v>
      </c>
      <c r="AJ111" s="42">
        <f t="shared" si="49"/>
        <v>-1609.2615067788047</v>
      </c>
      <c r="AK111" s="42">
        <f t="shared" si="50"/>
        <v>1609.2633419284966</v>
      </c>
      <c r="AL111" s="31">
        <f t="shared" si="51"/>
        <v>-89.913471363573663</v>
      </c>
      <c r="AM111" s="53">
        <f t="shared" si="52"/>
        <v>1.6092633419284967</v>
      </c>
      <c r="AN111" s="14"/>
    </row>
    <row r="112" spans="8:40">
      <c r="H112" s="32">
        <f t="shared" si="35"/>
        <v>712</v>
      </c>
      <c r="I112" s="23">
        <f t="shared" si="36"/>
        <v>712000</v>
      </c>
      <c r="J112" s="22">
        <f t="shared" si="37"/>
        <v>175000</v>
      </c>
      <c r="K112" s="42" t="s">
        <v>13</v>
      </c>
      <c r="L112" s="42">
        <v>0</v>
      </c>
      <c r="M112" s="32">
        <v>0</v>
      </c>
      <c r="N112" s="30" t="s">
        <v>13</v>
      </c>
      <c r="O112" s="31">
        <f>6.283*I112*E$7</f>
        <v>939.43416000000002</v>
      </c>
      <c r="P112" s="42">
        <v>0</v>
      </c>
      <c r="Q112" s="23" t="s">
        <v>13</v>
      </c>
      <c r="R112" s="24">
        <f>-1/(6.283*I112*E$8)</f>
        <v>-2235.3881617419574</v>
      </c>
      <c r="S112" s="42">
        <f t="shared" si="38"/>
        <v>0</v>
      </c>
      <c r="T112" s="23" t="s">
        <v>13</v>
      </c>
      <c r="U112" s="23">
        <f t="shared" si="39"/>
        <v>164400978</v>
      </c>
      <c r="V112" s="23">
        <f t="shared" si="40"/>
        <v>175000</v>
      </c>
      <c r="W112" s="23" t="s">
        <v>13</v>
      </c>
      <c r="X112" s="23">
        <f t="shared" si="41"/>
        <v>939.43416000000002</v>
      </c>
      <c r="Y112" s="22">
        <f t="shared" si="42"/>
        <v>-5.0429206239635791</v>
      </c>
      <c r="Z112" s="23" t="s">
        <v>13</v>
      </c>
      <c r="AA112" s="31">
        <f t="shared" si="43"/>
        <v>939.40708861771247</v>
      </c>
      <c r="AB112" s="23">
        <f t="shared" si="44"/>
        <v>2099939.4849525122</v>
      </c>
      <c r="AC112" s="42" t="s">
        <v>13</v>
      </c>
      <c r="AD112" s="23">
        <f t="shared" si="45"/>
        <v>11272.88506341255</v>
      </c>
      <c r="AE112" s="42">
        <f t="shared" si="46"/>
        <v>-5.0429206239635791</v>
      </c>
      <c r="AF112" s="42" t="s">
        <v>13</v>
      </c>
      <c r="AG112" s="42">
        <f t="shared" si="47"/>
        <v>-1295.9810731242451</v>
      </c>
      <c r="AH112" s="32">
        <f t="shared" si="48"/>
        <v>2.3932101673562194</v>
      </c>
      <c r="AI112" s="42" t="s">
        <v>13</v>
      </c>
      <c r="AJ112" s="42">
        <f t="shared" si="49"/>
        <v>-1620.3566527858557</v>
      </c>
      <c r="AK112" s="42">
        <f t="shared" si="50"/>
        <v>1620.3584201287958</v>
      </c>
      <c r="AL112" s="31">
        <f t="shared" si="51"/>
        <v>-89.915376196878469</v>
      </c>
      <c r="AM112" s="53">
        <f t="shared" si="52"/>
        <v>1.6203584201287959</v>
      </c>
      <c r="AN112" s="14"/>
    </row>
    <row r="113" spans="8:40">
      <c r="H113" s="32">
        <f t="shared" si="35"/>
        <v>714</v>
      </c>
      <c r="I113" s="23">
        <f t="shared" si="36"/>
        <v>714000</v>
      </c>
      <c r="J113" s="22">
        <f t="shared" si="37"/>
        <v>175000</v>
      </c>
      <c r="K113" s="42" t="s">
        <v>13</v>
      </c>
      <c r="L113" s="42">
        <v>0</v>
      </c>
      <c r="M113" s="32">
        <v>0</v>
      </c>
      <c r="N113" s="30" t="s">
        <v>13</v>
      </c>
      <c r="O113" s="31">
        <f>6.283*I113*E$7</f>
        <v>942.07302000000004</v>
      </c>
      <c r="P113" s="42">
        <v>0</v>
      </c>
      <c r="Q113" s="23" t="s">
        <v>13</v>
      </c>
      <c r="R113" s="24">
        <f>-1/(6.283*I113*E$8)</f>
        <v>-2229.1265702524843</v>
      </c>
      <c r="S113" s="42">
        <f t="shared" si="38"/>
        <v>0</v>
      </c>
      <c r="T113" s="23" t="s">
        <v>13</v>
      </c>
      <c r="U113" s="23">
        <f t="shared" si="39"/>
        <v>164862778.5</v>
      </c>
      <c r="V113" s="23">
        <f t="shared" si="40"/>
        <v>175000</v>
      </c>
      <c r="W113" s="23" t="s">
        <v>13</v>
      </c>
      <c r="X113" s="23">
        <f t="shared" si="41"/>
        <v>942.07302000000004</v>
      </c>
      <c r="Y113" s="22">
        <f t="shared" si="42"/>
        <v>-5.0712906073039923</v>
      </c>
      <c r="Z113" s="23" t="s">
        <v>13</v>
      </c>
      <c r="AA113" s="31">
        <f t="shared" si="43"/>
        <v>942.04571985109874</v>
      </c>
      <c r="AB113" s="23">
        <f t="shared" si="44"/>
        <v>2099939.1445127125</v>
      </c>
      <c r="AC113" s="42" t="s">
        <v>13</v>
      </c>
      <c r="AD113" s="23">
        <f t="shared" si="45"/>
        <v>11304.548638213186</v>
      </c>
      <c r="AE113" s="42">
        <f t="shared" si="46"/>
        <v>-5.0712906073039923</v>
      </c>
      <c r="AF113" s="42" t="s">
        <v>13</v>
      </c>
      <c r="AG113" s="42">
        <f t="shared" si="47"/>
        <v>-1287.0808504013855</v>
      </c>
      <c r="AH113" s="32">
        <f t="shared" si="48"/>
        <v>2.354497008226899</v>
      </c>
      <c r="AI113" s="42" t="s">
        <v>13</v>
      </c>
      <c r="AJ113" s="42">
        <f t="shared" si="49"/>
        <v>-1631.5611285774239</v>
      </c>
      <c r="AK113" s="42">
        <f t="shared" si="50"/>
        <v>1631.5628274574653</v>
      </c>
      <c r="AL113" s="31">
        <f t="shared" si="51"/>
        <v>-89.917316828996249</v>
      </c>
      <c r="AM113" s="53">
        <f t="shared" si="52"/>
        <v>1.6315628274574654</v>
      </c>
      <c r="AN113" s="14"/>
    </row>
    <row r="114" spans="8:40">
      <c r="H114" s="32">
        <f t="shared" si="35"/>
        <v>716</v>
      </c>
      <c r="I114" s="23">
        <f t="shared" si="36"/>
        <v>716000</v>
      </c>
      <c r="J114" s="22">
        <f t="shared" si="37"/>
        <v>175000</v>
      </c>
      <c r="K114" s="42" t="s">
        <v>13</v>
      </c>
      <c r="L114" s="42">
        <v>0</v>
      </c>
      <c r="M114" s="32">
        <v>0</v>
      </c>
      <c r="N114" s="30" t="s">
        <v>13</v>
      </c>
      <c r="O114" s="31">
        <f>6.283*I114*E$7</f>
        <v>944.71188000000006</v>
      </c>
      <c r="P114" s="42">
        <v>0</v>
      </c>
      <c r="Q114" s="23" t="s">
        <v>13</v>
      </c>
      <c r="R114" s="24">
        <f>-1/(6.283*I114*E$8)</f>
        <v>-2222.8999597210527</v>
      </c>
      <c r="S114" s="42">
        <f t="shared" si="38"/>
        <v>0</v>
      </c>
      <c r="T114" s="23" t="s">
        <v>13</v>
      </c>
      <c r="U114" s="23">
        <f t="shared" si="39"/>
        <v>165324579</v>
      </c>
      <c r="V114" s="23">
        <f t="shared" si="40"/>
        <v>175000</v>
      </c>
      <c r="W114" s="23" t="s">
        <v>13</v>
      </c>
      <c r="X114" s="23">
        <f t="shared" si="41"/>
        <v>944.71188000000006</v>
      </c>
      <c r="Y114" s="22">
        <f t="shared" si="42"/>
        <v>-5.0997401606029529</v>
      </c>
      <c r="Z114" s="23" t="s">
        <v>13</v>
      </c>
      <c r="AA114" s="31">
        <f t="shared" si="43"/>
        <v>944.684349799345</v>
      </c>
      <c r="AB114" s="23">
        <f t="shared" si="44"/>
        <v>2099938.8031180729</v>
      </c>
      <c r="AC114" s="42" t="s">
        <v>13</v>
      </c>
      <c r="AD114" s="23">
        <f t="shared" si="45"/>
        <v>11336.212197592138</v>
      </c>
      <c r="AE114" s="42">
        <f t="shared" si="46"/>
        <v>-5.0997401606029529</v>
      </c>
      <c r="AF114" s="42" t="s">
        <v>13</v>
      </c>
      <c r="AG114" s="42">
        <f t="shared" si="47"/>
        <v>-1278.2156099217077</v>
      </c>
      <c r="AH114" s="32">
        <f t="shared" si="48"/>
        <v>2.3141385868708788</v>
      </c>
      <c r="AI114" s="42" t="s">
        <v>13</v>
      </c>
      <c r="AJ114" s="42">
        <f t="shared" si="49"/>
        <v>-1642.8766698852835</v>
      </c>
      <c r="AK114" s="42">
        <f t="shared" si="50"/>
        <v>1642.8782997199635</v>
      </c>
      <c r="AL114" s="31">
        <f t="shared" si="51"/>
        <v>-89.919293828338027</v>
      </c>
      <c r="AM114" s="53">
        <f t="shared" si="52"/>
        <v>1.6428782997199636</v>
      </c>
      <c r="AN114" s="14"/>
    </row>
    <row r="115" spans="8:40">
      <c r="H115" s="32">
        <f t="shared" si="35"/>
        <v>718</v>
      </c>
      <c r="I115" s="23">
        <f t="shared" si="36"/>
        <v>718000</v>
      </c>
      <c r="J115" s="22">
        <f t="shared" si="37"/>
        <v>175000</v>
      </c>
      <c r="K115" s="42" t="s">
        <v>13</v>
      </c>
      <c r="L115" s="42">
        <v>0</v>
      </c>
      <c r="M115" s="32">
        <v>0</v>
      </c>
      <c r="N115" s="30" t="s">
        <v>13</v>
      </c>
      <c r="O115" s="31">
        <f>6.283*I115*E$7</f>
        <v>947.35074000000009</v>
      </c>
      <c r="P115" s="42">
        <v>0</v>
      </c>
      <c r="Q115" s="23" t="s">
        <v>13</v>
      </c>
      <c r="R115" s="24">
        <f>-1/(6.283*I115*E$8)</f>
        <v>-2216.7080378276792</v>
      </c>
      <c r="S115" s="42">
        <f t="shared" si="38"/>
        <v>0</v>
      </c>
      <c r="T115" s="23" t="s">
        <v>13</v>
      </c>
      <c r="U115" s="23">
        <f t="shared" si="39"/>
        <v>165786379.50000003</v>
      </c>
      <c r="V115" s="23">
        <f t="shared" si="40"/>
        <v>175000</v>
      </c>
      <c r="W115" s="23" t="s">
        <v>13</v>
      </c>
      <c r="X115" s="23">
        <f t="shared" si="41"/>
        <v>947.35074000000009</v>
      </c>
      <c r="Y115" s="22">
        <f t="shared" si="42"/>
        <v>-5.1282692837828439</v>
      </c>
      <c r="Z115" s="23" t="s">
        <v>13</v>
      </c>
      <c r="AA115" s="31">
        <f t="shared" si="43"/>
        <v>947.32297845885205</v>
      </c>
      <c r="AB115" s="23">
        <f t="shared" si="44"/>
        <v>2099938.4607685949</v>
      </c>
      <c r="AC115" s="42" t="s">
        <v>13</v>
      </c>
      <c r="AD115" s="23">
        <f t="shared" si="45"/>
        <v>11367.875741506225</v>
      </c>
      <c r="AE115" s="42">
        <f t="shared" si="46"/>
        <v>-5.1282692837828439</v>
      </c>
      <c r="AF115" s="42" t="s">
        <v>13</v>
      </c>
      <c r="AG115" s="42">
        <f t="shared" si="47"/>
        <v>-1269.3850593688271</v>
      </c>
      <c r="AH115" s="32">
        <f t="shared" si="48"/>
        <v>2.2720875373539089</v>
      </c>
      <c r="AI115" s="42" t="s">
        <v>13</v>
      </c>
      <c r="AJ115" s="42">
        <f t="shared" si="49"/>
        <v>-1654.3050488474121</v>
      </c>
      <c r="AK115" s="42">
        <f t="shared" si="50"/>
        <v>1654.3066091338135</v>
      </c>
      <c r="AL115" s="31">
        <f t="shared" si="51"/>
        <v>-89.92130777524126</v>
      </c>
      <c r="AM115" s="53">
        <f t="shared" si="52"/>
        <v>1.6543066091338134</v>
      </c>
      <c r="AN115" s="14"/>
    </row>
    <row r="116" spans="8:40">
      <c r="H116" s="32">
        <f t="shared" si="35"/>
        <v>720</v>
      </c>
      <c r="I116" s="23">
        <f t="shared" si="36"/>
        <v>720000</v>
      </c>
      <c r="J116" s="22">
        <f t="shared" si="37"/>
        <v>175000</v>
      </c>
      <c r="K116" s="42" t="s">
        <v>13</v>
      </c>
      <c r="L116" s="42">
        <v>0</v>
      </c>
      <c r="M116" s="32">
        <v>0</v>
      </c>
      <c r="N116" s="30" t="s">
        <v>13</v>
      </c>
      <c r="O116" s="31">
        <f>6.283*I116*E$7</f>
        <v>949.9896</v>
      </c>
      <c r="P116" s="42">
        <v>0</v>
      </c>
      <c r="Q116" s="23" t="s">
        <v>13</v>
      </c>
      <c r="R116" s="24">
        <f>-1/(6.283*I116*E$8)</f>
        <v>-2210.5505155003802</v>
      </c>
      <c r="S116" s="42">
        <f t="shared" si="38"/>
        <v>0</v>
      </c>
      <c r="T116" s="23" t="s">
        <v>13</v>
      </c>
      <c r="U116" s="23">
        <f t="shared" si="39"/>
        <v>166248180</v>
      </c>
      <c r="V116" s="23">
        <f t="shared" si="40"/>
        <v>175000</v>
      </c>
      <c r="W116" s="23" t="s">
        <v>13</v>
      </c>
      <c r="X116" s="23">
        <f t="shared" si="41"/>
        <v>949.9896</v>
      </c>
      <c r="Y116" s="22">
        <f t="shared" si="42"/>
        <v>-5.1568779767658226</v>
      </c>
      <c r="Z116" s="23" t="s">
        <v>13</v>
      </c>
      <c r="AA116" s="31">
        <f t="shared" si="43"/>
        <v>949.96160582602056</v>
      </c>
      <c r="AB116" s="23">
        <f t="shared" si="44"/>
        <v>2099938.1174642788</v>
      </c>
      <c r="AC116" s="42" t="s">
        <v>13</v>
      </c>
      <c r="AD116" s="23">
        <f t="shared" si="45"/>
        <v>11399.539269912248</v>
      </c>
      <c r="AE116" s="42">
        <f t="shared" si="46"/>
        <v>-5.1568779767658226</v>
      </c>
      <c r="AF116" s="42" t="s">
        <v>13</v>
      </c>
      <c r="AG116" s="42">
        <f t="shared" si="47"/>
        <v>-1260.5889096743597</v>
      </c>
      <c r="AH116" s="32">
        <f t="shared" si="48"/>
        <v>2.2282950436125111</v>
      </c>
      <c r="AI116" s="42" t="s">
        <v>13</v>
      </c>
      <c r="AJ116" s="42">
        <f t="shared" si="49"/>
        <v>-1665.8480749702787</v>
      </c>
      <c r="AK116" s="42">
        <f t="shared" si="50"/>
        <v>1665.8495652912313</v>
      </c>
      <c r="AL116" s="31">
        <f t="shared" si="51"/>
        <v>-89.923359262308679</v>
      </c>
      <c r="AM116" s="53">
        <f t="shared" si="52"/>
        <v>1.6658495652912313</v>
      </c>
      <c r="AN116" s="14"/>
    </row>
    <row r="117" spans="8:40">
      <c r="H117" s="32">
        <f t="shared" si="35"/>
        <v>722</v>
      </c>
      <c r="I117" s="23">
        <f t="shared" si="36"/>
        <v>722000</v>
      </c>
      <c r="J117" s="22">
        <f t="shared" si="37"/>
        <v>175000</v>
      </c>
      <c r="K117" s="42" t="s">
        <v>13</v>
      </c>
      <c r="L117" s="42">
        <v>0</v>
      </c>
      <c r="M117" s="32">
        <v>0</v>
      </c>
      <c r="N117" s="30" t="s">
        <v>13</v>
      </c>
      <c r="O117" s="31">
        <f>6.283*I117*E$7</f>
        <v>952.62846000000002</v>
      </c>
      <c r="P117" s="42">
        <v>0</v>
      </c>
      <c r="Q117" s="23" t="s">
        <v>13</v>
      </c>
      <c r="R117" s="24">
        <f>-1/(6.283*I117*E$8)</f>
        <v>-2204.4271068701851</v>
      </c>
      <c r="S117" s="42">
        <f t="shared" si="38"/>
        <v>0</v>
      </c>
      <c r="T117" s="23" t="s">
        <v>13</v>
      </c>
      <c r="U117" s="23">
        <f t="shared" si="39"/>
        <v>166709980.5</v>
      </c>
      <c r="V117" s="23">
        <f t="shared" si="40"/>
        <v>175000</v>
      </c>
      <c r="W117" s="23" t="s">
        <v>13</v>
      </c>
      <c r="X117" s="23">
        <f t="shared" si="41"/>
        <v>952.62846000000002</v>
      </c>
      <c r="Y117" s="22">
        <f t="shared" si="42"/>
        <v>-5.1855662394738387</v>
      </c>
      <c r="Z117" s="23" t="s">
        <v>13</v>
      </c>
      <c r="AA117" s="31">
        <f t="shared" si="43"/>
        <v>952.60023189725177</v>
      </c>
      <c r="AB117" s="23">
        <f t="shared" si="44"/>
        <v>2099937.7732051262</v>
      </c>
      <c r="AC117" s="42" t="s">
        <v>13</v>
      </c>
      <c r="AD117" s="23">
        <f t="shared" si="45"/>
        <v>11431.202782767019</v>
      </c>
      <c r="AE117" s="42">
        <f t="shared" si="46"/>
        <v>-5.1855662394738387</v>
      </c>
      <c r="AF117" s="42" t="s">
        <v>13</v>
      </c>
      <c r="AG117" s="42">
        <f t="shared" si="47"/>
        <v>-1251.8268749729332</v>
      </c>
      <c r="AH117" s="32">
        <f t="shared" si="48"/>
        <v>2.1827107889148047</v>
      </c>
      <c r="AI117" s="42" t="s">
        <v>13</v>
      </c>
      <c r="AJ117" s="42">
        <f t="shared" si="49"/>
        <v>-1677.5075961217949</v>
      </c>
      <c r="AK117" s="42">
        <f t="shared" si="50"/>
        <v>1677.5090161524352</v>
      </c>
      <c r="AL117" s="31">
        <f t="shared" si="51"/>
        <v>-89.92544889465546</v>
      </c>
      <c r="AM117" s="53">
        <f t="shared" si="52"/>
        <v>1.6775090161524351</v>
      </c>
      <c r="AN117" s="14"/>
    </row>
    <row r="118" spans="8:40">
      <c r="H118" s="32">
        <f t="shared" si="35"/>
        <v>724</v>
      </c>
      <c r="I118" s="23">
        <f t="shared" si="36"/>
        <v>724000</v>
      </c>
      <c r="J118" s="22">
        <f t="shared" si="37"/>
        <v>175000</v>
      </c>
      <c r="K118" s="42" t="s">
        <v>13</v>
      </c>
      <c r="L118" s="42">
        <v>0</v>
      </c>
      <c r="M118" s="32">
        <v>0</v>
      </c>
      <c r="N118" s="30" t="s">
        <v>13</v>
      </c>
      <c r="O118" s="31">
        <f>6.283*I118*E$7</f>
        <v>955.26732000000004</v>
      </c>
      <c r="P118" s="42">
        <v>0</v>
      </c>
      <c r="Q118" s="23" t="s">
        <v>13</v>
      </c>
      <c r="R118" s="24">
        <f>-1/(6.283*I118*E$8)</f>
        <v>-2198.3375292268975</v>
      </c>
      <c r="S118" s="42">
        <f t="shared" si="38"/>
        <v>0</v>
      </c>
      <c r="T118" s="23" t="s">
        <v>13</v>
      </c>
      <c r="U118" s="23">
        <f t="shared" si="39"/>
        <v>167171781</v>
      </c>
      <c r="V118" s="23">
        <f t="shared" si="40"/>
        <v>175000</v>
      </c>
      <c r="W118" s="23" t="s">
        <v>13</v>
      </c>
      <c r="X118" s="23">
        <f t="shared" si="41"/>
        <v>955.26732000000004</v>
      </c>
      <c r="Y118" s="22">
        <f t="shared" si="42"/>
        <v>-5.2143340718286204</v>
      </c>
      <c r="Z118" s="23" t="s">
        <v>13</v>
      </c>
      <c r="AA118" s="31">
        <f t="shared" si="43"/>
        <v>955.23885666894637</v>
      </c>
      <c r="AB118" s="23">
        <f t="shared" si="44"/>
        <v>2099937.4279911378</v>
      </c>
      <c r="AC118" s="42" t="s">
        <v>13</v>
      </c>
      <c r="AD118" s="23">
        <f t="shared" si="45"/>
        <v>11462.866280027358</v>
      </c>
      <c r="AE118" s="42">
        <f t="shared" si="46"/>
        <v>-5.2143340718286204</v>
      </c>
      <c r="AF118" s="42" t="s">
        <v>13</v>
      </c>
      <c r="AG118" s="42">
        <f t="shared" si="47"/>
        <v>-1243.098672557951</v>
      </c>
      <c r="AH118" s="32">
        <f t="shared" si="48"/>
        <v>2.1352829033146761</v>
      </c>
      <c r="AI118" s="42" t="s">
        <v>13</v>
      </c>
      <c r="AJ118" s="42">
        <f t="shared" si="49"/>
        <v>-1689.2854995560601</v>
      </c>
      <c r="AK118" s="42">
        <f t="shared" si="50"/>
        <v>1689.2868490707683</v>
      </c>
      <c r="AL118" s="31">
        <f t="shared" si="51"/>
        <v>-89.927577290344672</v>
      </c>
      <c r="AM118" s="53">
        <f t="shared" si="52"/>
        <v>1.6892868490707682</v>
      </c>
      <c r="AN118" s="14"/>
    </row>
    <row r="119" spans="8:40">
      <c r="H119" s="32">
        <f t="shared" si="35"/>
        <v>726</v>
      </c>
      <c r="I119" s="23">
        <f t="shared" si="36"/>
        <v>726000</v>
      </c>
      <c r="J119" s="22">
        <f t="shared" si="37"/>
        <v>175000</v>
      </c>
      <c r="K119" s="42" t="s">
        <v>13</v>
      </c>
      <c r="L119" s="42">
        <v>0</v>
      </c>
      <c r="M119" s="32">
        <v>0</v>
      </c>
      <c r="N119" s="30" t="s">
        <v>13</v>
      </c>
      <c r="O119" s="31">
        <f>6.283*I119*E$7</f>
        <v>957.90618000000006</v>
      </c>
      <c r="P119" s="42">
        <v>0</v>
      </c>
      <c r="Q119" s="23" t="s">
        <v>13</v>
      </c>
      <c r="R119" s="24">
        <f>-1/(6.283*I119*E$8)</f>
        <v>-2192.2815029755834</v>
      </c>
      <c r="S119" s="42">
        <f t="shared" si="38"/>
        <v>0</v>
      </c>
      <c r="T119" s="23" t="s">
        <v>13</v>
      </c>
      <c r="U119" s="23">
        <f t="shared" si="39"/>
        <v>167633581.5</v>
      </c>
      <c r="V119" s="23">
        <f t="shared" si="40"/>
        <v>175000</v>
      </c>
      <c r="W119" s="23" t="s">
        <v>13</v>
      </c>
      <c r="X119" s="23">
        <f t="shared" si="41"/>
        <v>957.90618000000006</v>
      </c>
      <c r="Y119" s="22">
        <f t="shared" si="42"/>
        <v>-5.2431814737516778</v>
      </c>
      <c r="Z119" s="23" t="s">
        <v>13</v>
      </c>
      <c r="AA119" s="31">
        <f t="shared" si="43"/>
        <v>957.87748013750524</v>
      </c>
      <c r="AB119" s="23">
        <f t="shared" si="44"/>
        <v>2099937.0818223148</v>
      </c>
      <c r="AC119" s="42" t="s">
        <v>13</v>
      </c>
      <c r="AD119" s="23">
        <f t="shared" si="45"/>
        <v>11494.529761650063</v>
      </c>
      <c r="AE119" s="42">
        <f t="shared" si="46"/>
        <v>-5.2431814737516778</v>
      </c>
      <c r="AF119" s="42" t="s">
        <v>13</v>
      </c>
      <c r="AG119" s="42">
        <f t="shared" si="47"/>
        <v>-1234.4040228380782</v>
      </c>
      <c r="AH119" s="32">
        <f t="shared" si="48"/>
        <v>2.0859579090091143</v>
      </c>
      <c r="AI119" s="42" t="s">
        <v>13</v>
      </c>
      <c r="AJ119" s="42">
        <f t="shared" si="49"/>
        <v>-1701.1837129711273</v>
      </c>
      <c r="AK119" s="42">
        <f t="shared" si="50"/>
        <v>1701.1849918508653</v>
      </c>
      <c r="AL119" s="31">
        <f t="shared" si="51"/>
        <v>-89.929745080664375</v>
      </c>
      <c r="AM119" s="53">
        <f t="shared" si="52"/>
        <v>1.7011849918508652</v>
      </c>
      <c r="AN119" s="14"/>
    </row>
    <row r="120" spans="8:40">
      <c r="H120" s="32">
        <f t="shared" si="35"/>
        <v>728</v>
      </c>
      <c r="I120" s="23">
        <f t="shared" si="36"/>
        <v>728000</v>
      </c>
      <c r="J120" s="22">
        <f t="shared" si="37"/>
        <v>175000</v>
      </c>
      <c r="K120" s="42" t="s">
        <v>13</v>
      </c>
      <c r="L120" s="42">
        <v>0</v>
      </c>
      <c r="M120" s="32">
        <v>0</v>
      </c>
      <c r="N120" s="30" t="s">
        <v>13</v>
      </c>
      <c r="O120" s="31">
        <f>6.283*I120*E$7</f>
        <v>960.54504000000009</v>
      </c>
      <c r="P120" s="42">
        <v>0</v>
      </c>
      <c r="Q120" s="23" t="s">
        <v>13</v>
      </c>
      <c r="R120" s="24">
        <f>-1/(6.283*I120*E$8)</f>
        <v>-2186.2587515937826</v>
      </c>
      <c r="S120" s="42">
        <f t="shared" si="38"/>
        <v>0</v>
      </c>
      <c r="T120" s="23" t="s">
        <v>13</v>
      </c>
      <c r="U120" s="23">
        <f t="shared" si="39"/>
        <v>168095382.00000003</v>
      </c>
      <c r="V120" s="23">
        <f t="shared" si="40"/>
        <v>175000</v>
      </c>
      <c r="W120" s="23" t="s">
        <v>13</v>
      </c>
      <c r="X120" s="23">
        <f t="shared" si="41"/>
        <v>960.54504000000009</v>
      </c>
      <c r="Y120" s="22">
        <f t="shared" si="42"/>
        <v>-5.2721084451643065</v>
      </c>
      <c r="Z120" s="23" t="s">
        <v>13</v>
      </c>
      <c r="AA120" s="31">
        <f t="shared" si="43"/>
        <v>960.51610229932953</v>
      </c>
      <c r="AB120" s="23">
        <f t="shared" si="44"/>
        <v>2099936.7346986583</v>
      </c>
      <c r="AC120" s="42" t="s">
        <v>13</v>
      </c>
      <c r="AD120" s="23">
        <f t="shared" si="45"/>
        <v>11526.193227591955</v>
      </c>
      <c r="AE120" s="42">
        <f t="shared" si="46"/>
        <v>-5.2721084451643065</v>
      </c>
      <c r="AF120" s="42" t="s">
        <v>13</v>
      </c>
      <c r="AG120" s="42">
        <f t="shared" si="47"/>
        <v>-1225.742649294453</v>
      </c>
      <c r="AH120" s="32">
        <f t="shared" si="48"/>
        <v>2.0346806635042709</v>
      </c>
      <c r="AI120" s="42" t="s">
        <v>13</v>
      </c>
      <c r="AJ120" s="42">
        <f t="shared" si="49"/>
        <v>-1713.2042056009993</v>
      </c>
      <c r="AK120" s="42">
        <f t="shared" si="50"/>
        <v>1713.2054138410706</v>
      </c>
      <c r="AL120" s="31">
        <f t="shared" si="51"/>
        <v>-89.931952910519499</v>
      </c>
      <c r="AM120" s="53">
        <f t="shared" si="52"/>
        <v>1.7132054138410706</v>
      </c>
      <c r="AN120" s="14"/>
    </row>
    <row r="121" spans="8:40">
      <c r="H121" s="32">
        <f t="shared" si="35"/>
        <v>730</v>
      </c>
      <c r="I121" s="23">
        <f t="shared" si="36"/>
        <v>730000</v>
      </c>
      <c r="J121" s="22">
        <f t="shared" si="37"/>
        <v>175000</v>
      </c>
      <c r="K121" s="42" t="s">
        <v>13</v>
      </c>
      <c r="L121" s="42">
        <v>0</v>
      </c>
      <c r="M121" s="32">
        <v>0</v>
      </c>
      <c r="N121" s="30" t="s">
        <v>13</v>
      </c>
      <c r="O121" s="31">
        <f>6.283*I121*E$7</f>
        <v>963.18389999999999</v>
      </c>
      <c r="P121" s="42">
        <v>0</v>
      </c>
      <c r="Q121" s="23" t="s">
        <v>13</v>
      </c>
      <c r="R121" s="24">
        <f>-1/(6.283*I121*E$8)</f>
        <v>-2180.2690015894159</v>
      </c>
      <c r="S121" s="42">
        <f t="shared" si="38"/>
        <v>0</v>
      </c>
      <c r="T121" s="23" t="s">
        <v>13</v>
      </c>
      <c r="U121" s="23">
        <f t="shared" si="39"/>
        <v>168557182.5</v>
      </c>
      <c r="V121" s="23">
        <f t="shared" si="40"/>
        <v>175000</v>
      </c>
      <c r="W121" s="23" t="s">
        <v>13</v>
      </c>
      <c r="X121" s="23">
        <f t="shared" si="41"/>
        <v>963.18389999999999</v>
      </c>
      <c r="Y121" s="22">
        <f t="shared" si="42"/>
        <v>-5.3011149859875815</v>
      </c>
      <c r="Z121" s="23" t="s">
        <v>13</v>
      </c>
      <c r="AA121" s="31">
        <f t="shared" si="43"/>
        <v>963.15472315081968</v>
      </c>
      <c r="AB121" s="23">
        <f t="shared" si="44"/>
        <v>2099936.3866201681</v>
      </c>
      <c r="AC121" s="42" t="s">
        <v>13</v>
      </c>
      <c r="AD121" s="23">
        <f t="shared" si="45"/>
        <v>11557.856677809834</v>
      </c>
      <c r="AE121" s="42">
        <f t="shared" si="46"/>
        <v>-5.3011149859875815</v>
      </c>
      <c r="AF121" s="42" t="s">
        <v>13</v>
      </c>
      <c r="AG121" s="42">
        <f t="shared" si="47"/>
        <v>-1217.1142784385961</v>
      </c>
      <c r="AH121" s="32">
        <f t="shared" si="48"/>
        <v>1.9813943004907659</v>
      </c>
      <c r="AI121" s="42" t="s">
        <v>13</v>
      </c>
      <c r="AJ121" s="42">
        <f t="shared" si="49"/>
        <v>-1725.3489893431818</v>
      </c>
      <c r="AK121" s="42">
        <f t="shared" si="50"/>
        <v>1725.3501270614358</v>
      </c>
      <c r="AL121" s="31">
        <f t="shared" si="51"/>
        <v>-89.934201438807591</v>
      </c>
      <c r="AM121" s="53">
        <f t="shared" si="52"/>
        <v>1.7253501270614358</v>
      </c>
      <c r="AN121" s="14"/>
    </row>
    <row r="122" spans="8:40">
      <c r="H122" s="32">
        <f t="shared" si="35"/>
        <v>732</v>
      </c>
      <c r="I122" s="23">
        <f t="shared" si="36"/>
        <v>732000</v>
      </c>
      <c r="J122" s="22">
        <f t="shared" si="37"/>
        <v>175000</v>
      </c>
      <c r="K122" s="42" t="s">
        <v>13</v>
      </c>
      <c r="L122" s="42">
        <v>0</v>
      </c>
      <c r="M122" s="32">
        <v>0</v>
      </c>
      <c r="N122" s="30" t="s">
        <v>13</v>
      </c>
      <c r="O122" s="31">
        <f>6.283*I122*E$7</f>
        <v>965.82276000000002</v>
      </c>
      <c r="P122" s="42">
        <v>0</v>
      </c>
      <c r="Q122" s="23" t="s">
        <v>13</v>
      </c>
      <c r="R122" s="24">
        <f>-1/(6.283*I122*E$8)</f>
        <v>-2174.3119824593905</v>
      </c>
      <c r="S122" s="42">
        <f t="shared" si="38"/>
        <v>0</v>
      </c>
      <c r="T122" s="23" t="s">
        <v>13</v>
      </c>
      <c r="U122" s="23">
        <f t="shared" si="39"/>
        <v>169018983</v>
      </c>
      <c r="V122" s="23">
        <f t="shared" si="40"/>
        <v>175000</v>
      </c>
      <c r="W122" s="23" t="s">
        <v>13</v>
      </c>
      <c r="X122" s="23">
        <f t="shared" si="41"/>
        <v>965.82276000000002</v>
      </c>
      <c r="Y122" s="22">
        <f t="shared" si="42"/>
        <v>-5.3302010961423667</v>
      </c>
      <c r="Z122" s="23" t="s">
        <v>13</v>
      </c>
      <c r="AA122" s="31">
        <f t="shared" si="43"/>
        <v>965.79334268837704</v>
      </c>
      <c r="AB122" s="23">
        <f t="shared" si="44"/>
        <v>2099936.0375868464</v>
      </c>
      <c r="AC122" s="42" t="s">
        <v>13</v>
      </c>
      <c r="AD122" s="23">
        <f t="shared" si="45"/>
        <v>11589.520112260525</v>
      </c>
      <c r="AE122" s="42">
        <f t="shared" si="46"/>
        <v>-5.3302010961423667</v>
      </c>
      <c r="AF122" s="42" t="s">
        <v>13</v>
      </c>
      <c r="AG122" s="42">
        <f t="shared" si="47"/>
        <v>-1208.5186397710136</v>
      </c>
      <c r="AH122" s="32">
        <f t="shared" si="48"/>
        <v>1.9260401683239188</v>
      </c>
      <c r="AI122" s="42" t="s">
        <v>13</v>
      </c>
      <c r="AJ122" s="42">
        <f t="shared" si="49"/>
        <v>-1737.6201199231434</v>
      </c>
      <c r="AK122" s="42">
        <f t="shared" si="50"/>
        <v>1737.6211873686536</v>
      </c>
      <c r="AL122" s="31">
        <f t="shared" si="51"/>
        <v>-89.936491338727393</v>
      </c>
      <c r="AM122" s="53">
        <f t="shared" si="52"/>
        <v>1.7376211873686536</v>
      </c>
      <c r="AN122" s="14"/>
    </row>
    <row r="123" spans="8:40">
      <c r="H123" s="32">
        <f t="shared" si="35"/>
        <v>734</v>
      </c>
      <c r="I123" s="23">
        <f t="shared" si="36"/>
        <v>734000</v>
      </c>
      <c r="J123" s="22">
        <f t="shared" si="37"/>
        <v>175000</v>
      </c>
      <c r="K123" s="42" t="s">
        <v>13</v>
      </c>
      <c r="L123" s="42">
        <v>0</v>
      </c>
      <c r="M123" s="32">
        <v>0</v>
      </c>
      <c r="N123" s="30" t="s">
        <v>13</v>
      </c>
      <c r="O123" s="31">
        <f>6.283*I123*E$7</f>
        <v>968.46162000000004</v>
      </c>
      <c r="P123" s="42">
        <v>0</v>
      </c>
      <c r="Q123" s="23" t="s">
        <v>13</v>
      </c>
      <c r="R123" s="24">
        <f>-1/(6.283*I123*E$8)</f>
        <v>-2168.3874266488742</v>
      </c>
      <c r="S123" s="42">
        <f t="shared" si="38"/>
        <v>0</v>
      </c>
      <c r="T123" s="23" t="s">
        <v>13</v>
      </c>
      <c r="U123" s="23">
        <f t="shared" si="39"/>
        <v>169480783.5</v>
      </c>
      <c r="V123" s="23">
        <f t="shared" si="40"/>
        <v>175000</v>
      </c>
      <c r="W123" s="23" t="s">
        <v>13</v>
      </c>
      <c r="X123" s="23">
        <f t="shared" si="41"/>
        <v>968.46162000000004</v>
      </c>
      <c r="Y123" s="22">
        <f t="shared" si="42"/>
        <v>-5.3593667755493017</v>
      </c>
      <c r="Z123" s="23" t="s">
        <v>13</v>
      </c>
      <c r="AA123" s="31">
        <f t="shared" si="43"/>
        <v>968.43196090840217</v>
      </c>
      <c r="AB123" s="23">
        <f t="shared" si="44"/>
        <v>2099935.6875986932</v>
      </c>
      <c r="AC123" s="42" t="s">
        <v>13</v>
      </c>
      <c r="AD123" s="23">
        <f t="shared" si="45"/>
        <v>11621.183530900826</v>
      </c>
      <c r="AE123" s="42">
        <f t="shared" si="46"/>
        <v>-5.3593667755493017</v>
      </c>
      <c r="AF123" s="42" t="s">
        <v>13</v>
      </c>
      <c r="AG123" s="42">
        <f t="shared" si="47"/>
        <v>-1199.9554657404719</v>
      </c>
      <c r="AH123" s="32">
        <f t="shared" si="48"/>
        <v>1.8685577659990964</v>
      </c>
      <c r="AI123" s="42" t="s">
        <v>13</v>
      </c>
      <c r="AJ123" s="42">
        <f t="shared" si="49"/>
        <v>-1750.019698097097</v>
      </c>
      <c r="AK123" s="42">
        <f t="shared" si="50"/>
        <v>1750.020695659334</v>
      </c>
      <c r="AL123" s="31">
        <f t="shared" si="51"/>
        <v>-89.938823298274684</v>
      </c>
      <c r="AM123" s="53">
        <f t="shared" si="52"/>
        <v>1.750020695659334</v>
      </c>
      <c r="AN123" s="14"/>
    </row>
    <row r="124" spans="8:40">
      <c r="H124" s="32">
        <f t="shared" si="35"/>
        <v>736</v>
      </c>
      <c r="I124" s="23">
        <f t="shared" si="36"/>
        <v>736000</v>
      </c>
      <c r="J124" s="22">
        <f t="shared" si="37"/>
        <v>175000</v>
      </c>
      <c r="K124" s="42" t="s">
        <v>13</v>
      </c>
      <c r="L124" s="42">
        <v>0</v>
      </c>
      <c r="M124" s="32">
        <v>0</v>
      </c>
      <c r="N124" s="30" t="s">
        <v>13</v>
      </c>
      <c r="O124" s="31">
        <f>6.283*I124*E$7</f>
        <v>971.10048000000006</v>
      </c>
      <c r="P124" s="42">
        <v>0</v>
      </c>
      <c r="Q124" s="23" t="s">
        <v>13</v>
      </c>
      <c r="R124" s="24">
        <f>-1/(6.283*I124*E$8)</f>
        <v>-2162.4950695112416</v>
      </c>
      <c r="S124" s="42">
        <f t="shared" si="38"/>
        <v>0</v>
      </c>
      <c r="T124" s="23" t="s">
        <v>13</v>
      </c>
      <c r="U124" s="23">
        <f t="shared" si="39"/>
        <v>169942584</v>
      </c>
      <c r="V124" s="23">
        <f t="shared" si="40"/>
        <v>175000</v>
      </c>
      <c r="W124" s="23" t="s">
        <v>13</v>
      </c>
      <c r="X124" s="23">
        <f t="shared" si="41"/>
        <v>971.10048000000006</v>
      </c>
      <c r="Y124" s="22">
        <f t="shared" si="42"/>
        <v>-5.3886120241288156</v>
      </c>
      <c r="Z124" s="23" t="s">
        <v>13</v>
      </c>
      <c r="AA124" s="31">
        <f t="shared" si="43"/>
        <v>971.0705778072961</v>
      </c>
      <c r="AB124" s="23">
        <f t="shared" si="44"/>
        <v>2099935.3366557104</v>
      </c>
      <c r="AC124" s="42" t="s">
        <v>13</v>
      </c>
      <c r="AD124" s="23">
        <f t="shared" si="45"/>
        <v>11652.846933687555</v>
      </c>
      <c r="AE124" s="42">
        <f t="shared" si="46"/>
        <v>-5.3886120241288156</v>
      </c>
      <c r="AF124" s="42" t="s">
        <v>13</v>
      </c>
      <c r="AG124" s="42">
        <f t="shared" si="47"/>
        <v>-1191.4244917039455</v>
      </c>
      <c r="AH124" s="32">
        <f t="shared" si="48"/>
        <v>1.8088846765069388</v>
      </c>
      <c r="AI124" s="42" t="s">
        <v>13</v>
      </c>
      <c r="AJ124" s="42">
        <f t="shared" si="49"/>
        <v>-1762.549870894579</v>
      </c>
      <c r="AK124" s="42">
        <f t="shared" si="50"/>
        <v>1762.5507991131121</v>
      </c>
      <c r="AL124" s="31">
        <f t="shared" si="51"/>
        <v>-89.94119802059214</v>
      </c>
      <c r="AM124" s="53">
        <f t="shared" si="52"/>
        <v>1.7625507991131122</v>
      </c>
      <c r="AN124" s="14"/>
    </row>
    <row r="125" spans="8:40">
      <c r="H125" s="32">
        <f t="shared" si="35"/>
        <v>738</v>
      </c>
      <c r="I125" s="23">
        <f t="shared" si="36"/>
        <v>738000</v>
      </c>
      <c r="J125" s="22">
        <f t="shared" si="37"/>
        <v>175000</v>
      </c>
      <c r="K125" s="42" t="s">
        <v>13</v>
      </c>
      <c r="L125" s="42">
        <v>0</v>
      </c>
      <c r="M125" s="32">
        <v>0</v>
      </c>
      <c r="N125" s="30" t="s">
        <v>13</v>
      </c>
      <c r="O125" s="31">
        <f>6.283*I125*E$7</f>
        <v>973.73934000000008</v>
      </c>
      <c r="P125" s="42">
        <v>0</v>
      </c>
      <c r="Q125" s="23" t="s">
        <v>13</v>
      </c>
      <c r="R125" s="24">
        <f>-1/(6.283*I125*E$8)</f>
        <v>-2156.6346492686635</v>
      </c>
      <c r="S125" s="42">
        <f t="shared" si="38"/>
        <v>0</v>
      </c>
      <c r="T125" s="23" t="s">
        <v>13</v>
      </c>
      <c r="U125" s="23">
        <f t="shared" si="39"/>
        <v>170404384.5</v>
      </c>
      <c r="V125" s="23">
        <f t="shared" si="40"/>
        <v>175000</v>
      </c>
      <c r="W125" s="23" t="s">
        <v>13</v>
      </c>
      <c r="X125" s="23">
        <f t="shared" si="41"/>
        <v>973.73934000000008</v>
      </c>
      <c r="Y125" s="22">
        <f t="shared" si="42"/>
        <v>-5.4179368418011151</v>
      </c>
      <c r="Z125" s="23" t="s">
        <v>13</v>
      </c>
      <c r="AA125" s="31">
        <f t="shared" si="43"/>
        <v>973.70919338145995</v>
      </c>
      <c r="AB125" s="23">
        <f t="shared" si="44"/>
        <v>2099934.9847578979</v>
      </c>
      <c r="AC125" s="42" t="s">
        <v>13</v>
      </c>
      <c r="AD125" s="23">
        <f t="shared" si="45"/>
        <v>11684.510320577518</v>
      </c>
      <c r="AE125" s="42">
        <f t="shared" si="46"/>
        <v>-5.4179368418011151</v>
      </c>
      <c r="AF125" s="42" t="s">
        <v>13</v>
      </c>
      <c r="AG125" s="42">
        <f t="shared" si="47"/>
        <v>-1182.9254558872035</v>
      </c>
      <c r="AH125" s="32">
        <f t="shared" si="48"/>
        <v>1.7469564974469658</v>
      </c>
      <c r="AI125" s="42" t="s">
        <v>13</v>
      </c>
      <c r="AJ125" s="42">
        <f t="shared" si="49"/>
        <v>-1775.212832902384</v>
      </c>
      <c r="AK125" s="42">
        <f t="shared" si="50"/>
        <v>1775.2136924771371</v>
      </c>
      <c r="AL125" s="31">
        <f t="shared" si="51"/>
        <v>-89.943616224414939</v>
      </c>
      <c r="AM125" s="53">
        <f t="shared" si="52"/>
        <v>1.7752136924771371</v>
      </c>
      <c r="AN125" s="14"/>
    </row>
    <row r="126" spans="8:40">
      <c r="H126" s="32">
        <f t="shared" si="35"/>
        <v>740</v>
      </c>
      <c r="I126" s="23">
        <f t="shared" si="36"/>
        <v>740000</v>
      </c>
      <c r="J126" s="22">
        <f t="shared" si="37"/>
        <v>175000</v>
      </c>
      <c r="K126" s="42" t="s">
        <v>13</v>
      </c>
      <c r="L126" s="42">
        <v>0</v>
      </c>
      <c r="M126" s="32">
        <v>0</v>
      </c>
      <c r="N126" s="30" t="s">
        <v>13</v>
      </c>
      <c r="O126" s="31">
        <f>6.283*I126*E$7</f>
        <v>976.37819999999999</v>
      </c>
      <c r="P126" s="42">
        <v>0</v>
      </c>
      <c r="Q126" s="23" t="s">
        <v>13</v>
      </c>
      <c r="R126" s="24">
        <f>-1/(6.283*I126*E$8)</f>
        <v>-2150.8059069733426</v>
      </c>
      <c r="S126" s="42">
        <f t="shared" si="38"/>
        <v>0</v>
      </c>
      <c r="T126" s="23" t="s">
        <v>13</v>
      </c>
      <c r="U126" s="23">
        <f t="shared" si="39"/>
        <v>170866185</v>
      </c>
      <c r="V126" s="23">
        <f t="shared" si="40"/>
        <v>175000</v>
      </c>
      <c r="W126" s="23" t="s">
        <v>13</v>
      </c>
      <c r="X126" s="23">
        <f t="shared" si="41"/>
        <v>976.37819999999999</v>
      </c>
      <c r="Y126" s="22">
        <f t="shared" si="42"/>
        <v>-5.4473412284861951</v>
      </c>
      <c r="Z126" s="23" t="s">
        <v>13</v>
      </c>
      <c r="AA126" s="31">
        <f t="shared" si="43"/>
        <v>976.34780762729451</v>
      </c>
      <c r="AB126" s="23">
        <f t="shared" si="44"/>
        <v>2099934.6319052577</v>
      </c>
      <c r="AC126" s="42" t="s">
        <v>13</v>
      </c>
      <c r="AD126" s="23">
        <f t="shared" si="45"/>
        <v>11716.173691527534</v>
      </c>
      <c r="AE126" s="42">
        <f t="shared" si="46"/>
        <v>-5.4473412284861951</v>
      </c>
      <c r="AF126" s="42" t="s">
        <v>13</v>
      </c>
      <c r="AG126" s="42">
        <f t="shared" si="47"/>
        <v>-1174.4580993460481</v>
      </c>
      <c r="AH126" s="32">
        <f t="shared" si="48"/>
        <v>1.682706768772158</v>
      </c>
      <c r="AI126" s="42" t="s">
        <v>13</v>
      </c>
      <c r="AJ126" s="42">
        <f t="shared" si="49"/>
        <v>-1788.0108275914547</v>
      </c>
      <c r="AK126" s="42">
        <f t="shared" si="50"/>
        <v>1788.011619393551</v>
      </c>
      <c r="AL126" s="31">
        <f t="shared" si="51"/>
        <v>-89.946078644452683</v>
      </c>
      <c r="AM126" s="53">
        <f t="shared" si="52"/>
        <v>1.7880116193935509</v>
      </c>
      <c r="AN126" s="14"/>
    </row>
    <row r="127" spans="8:40">
      <c r="H127" s="32">
        <f t="shared" si="35"/>
        <v>742</v>
      </c>
      <c r="I127" s="23">
        <f t="shared" si="36"/>
        <v>742000</v>
      </c>
      <c r="J127" s="22">
        <f t="shared" si="37"/>
        <v>175000</v>
      </c>
      <c r="K127" s="42" t="s">
        <v>13</v>
      </c>
      <c r="L127" s="42">
        <v>0</v>
      </c>
      <c r="M127" s="32">
        <v>0</v>
      </c>
      <c r="N127" s="30" t="s">
        <v>13</v>
      </c>
      <c r="O127" s="31">
        <f>6.283*I127*E$7</f>
        <v>979.01706000000001</v>
      </c>
      <c r="P127" s="42">
        <v>0</v>
      </c>
      <c r="Q127" s="23" t="s">
        <v>13</v>
      </c>
      <c r="R127" s="24">
        <f>-1/(6.283*I127*E$8)</f>
        <v>-2145.0085864693715</v>
      </c>
      <c r="S127" s="42">
        <f t="shared" si="38"/>
        <v>0</v>
      </c>
      <c r="T127" s="23" t="s">
        <v>13</v>
      </c>
      <c r="U127" s="23">
        <f t="shared" si="39"/>
        <v>171327985.5</v>
      </c>
      <c r="V127" s="23">
        <f t="shared" si="40"/>
        <v>175000</v>
      </c>
      <c r="W127" s="23" t="s">
        <v>13</v>
      </c>
      <c r="X127" s="23">
        <f t="shared" si="41"/>
        <v>979.01706000000001</v>
      </c>
      <c r="Y127" s="22">
        <f t="shared" si="42"/>
        <v>-5.4768251841038289</v>
      </c>
      <c r="Z127" s="23" t="s">
        <v>13</v>
      </c>
      <c r="AA127" s="31">
        <f t="shared" si="43"/>
        <v>978.98642054120069</v>
      </c>
      <c r="AB127" s="23">
        <f t="shared" si="44"/>
        <v>2099934.2780977907</v>
      </c>
      <c r="AC127" s="42" t="s">
        <v>13</v>
      </c>
      <c r="AD127" s="23">
        <f t="shared" si="45"/>
        <v>11747.837046494409</v>
      </c>
      <c r="AE127" s="42">
        <f t="shared" si="46"/>
        <v>-5.4768251841038289</v>
      </c>
      <c r="AF127" s="42" t="s">
        <v>13</v>
      </c>
      <c r="AG127" s="42">
        <f t="shared" si="47"/>
        <v>-1166.0221659281708</v>
      </c>
      <c r="AH127" s="32">
        <f t="shared" si="48"/>
        <v>1.6160668975300845</v>
      </c>
      <c r="AI127" s="42" t="s">
        <v>13</v>
      </c>
      <c r="AJ127" s="42">
        <f t="shared" si="49"/>
        <v>-1800.9461486884243</v>
      </c>
      <c r="AK127" s="42">
        <f t="shared" si="50"/>
        <v>1800.9468737716518</v>
      </c>
      <c r="AL127" s="31">
        <f t="shared" si="51"/>
        <v>-89.948586031914317</v>
      </c>
      <c r="AM127" s="53">
        <f t="shared" si="52"/>
        <v>1.8009468737716519</v>
      </c>
      <c r="AN127" s="14"/>
    </row>
    <row r="128" spans="8:40">
      <c r="H128" s="32">
        <f t="shared" si="35"/>
        <v>744</v>
      </c>
      <c r="I128" s="23">
        <f t="shared" si="36"/>
        <v>744000</v>
      </c>
      <c r="J128" s="22">
        <f t="shared" si="37"/>
        <v>175000</v>
      </c>
      <c r="K128" s="42" t="s">
        <v>13</v>
      </c>
      <c r="L128" s="42">
        <v>0</v>
      </c>
      <c r="M128" s="32">
        <v>0</v>
      </c>
      <c r="N128" s="30" t="s">
        <v>13</v>
      </c>
      <c r="O128" s="31">
        <f>6.283*I128*E$7</f>
        <v>981.65592000000004</v>
      </c>
      <c r="P128" s="42">
        <v>0</v>
      </c>
      <c r="Q128" s="23" t="s">
        <v>13</v>
      </c>
      <c r="R128" s="24">
        <f>-1/(6.283*I128*E$8)</f>
        <v>-2139.2424343552066</v>
      </c>
      <c r="S128" s="42">
        <f t="shared" si="38"/>
        <v>0</v>
      </c>
      <c r="T128" s="23" t="s">
        <v>13</v>
      </c>
      <c r="U128" s="23">
        <f t="shared" si="39"/>
        <v>171789786</v>
      </c>
      <c r="V128" s="23">
        <f t="shared" si="40"/>
        <v>175000</v>
      </c>
      <c r="W128" s="23" t="s">
        <v>13</v>
      </c>
      <c r="X128" s="23">
        <f t="shared" si="41"/>
        <v>981.65592000000004</v>
      </c>
      <c r="Y128" s="22">
        <f t="shared" si="42"/>
        <v>-5.5063887085735734</v>
      </c>
      <c r="Z128" s="23" t="s">
        <v>13</v>
      </c>
      <c r="AA128" s="31">
        <f t="shared" si="43"/>
        <v>981.62503211957949</v>
      </c>
      <c r="AB128" s="23">
        <f t="shared" si="44"/>
        <v>2099933.9233354973</v>
      </c>
      <c r="AC128" s="42" t="s">
        <v>13</v>
      </c>
      <c r="AD128" s="23">
        <f t="shared" si="45"/>
        <v>11779.500385434952</v>
      </c>
      <c r="AE128" s="42">
        <f t="shared" si="46"/>
        <v>-5.5063887085735734</v>
      </c>
      <c r="AF128" s="42" t="s">
        <v>13</v>
      </c>
      <c r="AG128" s="42">
        <f t="shared" si="47"/>
        <v>-1157.6174022356272</v>
      </c>
      <c r="AH128" s="32">
        <f t="shared" si="48"/>
        <v>1.5469660794593814</v>
      </c>
      <c r="AI128" s="42" t="s">
        <v>13</v>
      </c>
      <c r="AJ128" s="42">
        <f t="shared" si="49"/>
        <v>-1814.0211415935655</v>
      </c>
      <c r="AK128" s="42">
        <f t="shared" si="50"/>
        <v>1814.0218012064997</v>
      </c>
      <c r="AL128" s="31">
        <f t="shared" si="51"/>
        <v>-89.951139154960387</v>
      </c>
      <c r="AM128" s="53">
        <f t="shared" si="52"/>
        <v>1.8140218012064997</v>
      </c>
      <c r="AN128" s="14"/>
    </row>
    <row r="129" spans="8:40">
      <c r="H129" s="32">
        <f t="shared" si="35"/>
        <v>746</v>
      </c>
      <c r="I129" s="23">
        <f t="shared" si="36"/>
        <v>746000</v>
      </c>
      <c r="J129" s="22">
        <f t="shared" si="37"/>
        <v>175000</v>
      </c>
      <c r="K129" s="42" t="s">
        <v>13</v>
      </c>
      <c r="L129" s="42">
        <v>0</v>
      </c>
      <c r="M129" s="32">
        <v>0</v>
      </c>
      <c r="N129" s="30" t="s">
        <v>13</v>
      </c>
      <c r="O129" s="31">
        <f>6.283*I129*E$7</f>
        <v>984.29478000000006</v>
      </c>
      <c r="P129" s="42">
        <v>0</v>
      </c>
      <c r="Q129" s="23" t="s">
        <v>13</v>
      </c>
      <c r="R129" s="24">
        <f>-1/(6.283*I129*E$8)</f>
        <v>-2133.5071999467477</v>
      </c>
      <c r="S129" s="42">
        <f t="shared" si="38"/>
        <v>0</v>
      </c>
      <c r="T129" s="23" t="s">
        <v>13</v>
      </c>
      <c r="U129" s="23">
        <f t="shared" si="39"/>
        <v>172251586.5</v>
      </c>
      <c r="V129" s="23">
        <f t="shared" si="40"/>
        <v>175000</v>
      </c>
      <c r="W129" s="23" t="s">
        <v>13</v>
      </c>
      <c r="X129" s="23">
        <f t="shared" si="41"/>
        <v>984.29478000000006</v>
      </c>
      <c r="Y129" s="22">
        <f t="shared" si="42"/>
        <v>-5.5360318018147723</v>
      </c>
      <c r="Z129" s="23" t="s">
        <v>13</v>
      </c>
      <c r="AA129" s="31">
        <f t="shared" si="43"/>
        <v>984.2636423588317</v>
      </c>
      <c r="AB129" s="23">
        <f t="shared" si="44"/>
        <v>2099933.567618378</v>
      </c>
      <c r="AC129" s="42" t="s">
        <v>13</v>
      </c>
      <c r="AD129" s="23">
        <f t="shared" si="45"/>
        <v>11811.163708305983</v>
      </c>
      <c r="AE129" s="42">
        <f t="shared" si="46"/>
        <v>-5.5360318018147723</v>
      </c>
      <c r="AF129" s="42" t="s">
        <v>13</v>
      </c>
      <c r="AG129" s="42">
        <f t="shared" si="47"/>
        <v>-1149.243557587916</v>
      </c>
      <c r="AH129" s="32">
        <f t="shared" si="48"/>
        <v>1.4753312172928075</v>
      </c>
      <c r="AI129" s="42" t="s">
        <v>13</v>
      </c>
      <c r="AJ129" s="42">
        <f t="shared" si="49"/>
        <v>-1827.2382048469926</v>
      </c>
      <c r="AK129" s="42">
        <f t="shared" si="50"/>
        <v>1827.2388004458148</v>
      </c>
      <c r="AL129" s="31">
        <f t="shared" si="51"/>
        <v>-89.95373879905857</v>
      </c>
      <c r="AM129" s="53">
        <f t="shared" si="52"/>
        <v>1.8272388004458149</v>
      </c>
      <c r="AN129" s="14"/>
    </row>
    <row r="130" spans="8:40">
      <c r="H130" s="32">
        <f t="shared" si="35"/>
        <v>748</v>
      </c>
      <c r="I130" s="23">
        <f t="shared" si="36"/>
        <v>748000</v>
      </c>
      <c r="J130" s="22">
        <f t="shared" si="37"/>
        <v>175000</v>
      </c>
      <c r="K130" s="42" t="s">
        <v>13</v>
      </c>
      <c r="L130" s="42">
        <v>0</v>
      </c>
      <c r="M130" s="32">
        <v>0</v>
      </c>
      <c r="N130" s="30" t="s">
        <v>13</v>
      </c>
      <c r="O130" s="31">
        <f>6.283*I130*E$7</f>
        <v>986.93364000000008</v>
      </c>
      <c r="P130" s="42">
        <v>0</v>
      </c>
      <c r="Q130" s="23" t="s">
        <v>13</v>
      </c>
      <c r="R130" s="24">
        <f>-1/(6.283*I130*E$8)</f>
        <v>-2127.8026352410079</v>
      </c>
      <c r="S130" s="42">
        <f t="shared" si="38"/>
        <v>0</v>
      </c>
      <c r="T130" s="23" t="s">
        <v>13</v>
      </c>
      <c r="U130" s="23">
        <f t="shared" si="39"/>
        <v>172713387</v>
      </c>
      <c r="V130" s="23">
        <f t="shared" si="40"/>
        <v>175000</v>
      </c>
      <c r="W130" s="23" t="s">
        <v>13</v>
      </c>
      <c r="X130" s="23">
        <f t="shared" si="41"/>
        <v>986.93364000000008</v>
      </c>
      <c r="Y130" s="22">
        <f t="shared" si="42"/>
        <v>-5.565754463746547</v>
      </c>
      <c r="Z130" s="23" t="s">
        <v>13</v>
      </c>
      <c r="AA130" s="31">
        <f t="shared" si="43"/>
        <v>986.90225125535858</v>
      </c>
      <c r="AB130" s="23">
        <f t="shared" si="44"/>
        <v>2099933.2109464351</v>
      </c>
      <c r="AC130" s="42" t="s">
        <v>13</v>
      </c>
      <c r="AD130" s="23">
        <f t="shared" si="45"/>
        <v>11842.827015064306</v>
      </c>
      <c r="AE130" s="42">
        <f t="shared" si="46"/>
        <v>-5.565754463746547</v>
      </c>
      <c r="AF130" s="42" t="s">
        <v>13</v>
      </c>
      <c r="AG130" s="42">
        <f t="shared" si="47"/>
        <v>-1140.9003839856493</v>
      </c>
      <c r="AH130" s="32">
        <f t="shared" si="48"/>
        <v>1.4010868356101878</v>
      </c>
      <c r="AI130" s="42" t="s">
        <v>13</v>
      </c>
      <c r="AJ130" s="42">
        <f t="shared" si="49"/>
        <v>-1840.599791645051</v>
      </c>
      <c r="AK130" s="42">
        <f t="shared" si="50"/>
        <v>1840.6003249071011</v>
      </c>
      <c r="AL130" s="31">
        <f t="shared" si="51"/>
        <v>-89.95638576768981</v>
      </c>
      <c r="AM130" s="53">
        <f t="shared" si="52"/>
        <v>1.8406003249071012</v>
      </c>
      <c r="AN130" s="14"/>
    </row>
    <row r="131" spans="8:40">
      <c r="H131" s="32">
        <f t="shared" si="35"/>
        <v>750</v>
      </c>
      <c r="I131" s="23">
        <f t="shared" si="36"/>
        <v>750000</v>
      </c>
      <c r="J131" s="22">
        <f t="shared" si="37"/>
        <v>175000</v>
      </c>
      <c r="K131" s="42" t="s">
        <v>13</v>
      </c>
      <c r="L131" s="42">
        <v>0</v>
      </c>
      <c r="M131" s="32">
        <v>0</v>
      </c>
      <c r="N131" s="30" t="s">
        <v>13</v>
      </c>
      <c r="O131" s="31">
        <f>6.283*I131*E$7</f>
        <v>989.57249999999999</v>
      </c>
      <c r="P131" s="42">
        <v>0</v>
      </c>
      <c r="Q131" s="23" t="s">
        <v>13</v>
      </c>
      <c r="R131" s="24">
        <f>-1/(6.283*I131*E$8)</f>
        <v>-2122.128494880365</v>
      </c>
      <c r="S131" s="42">
        <f t="shared" si="38"/>
        <v>0</v>
      </c>
      <c r="T131" s="23" t="s">
        <v>13</v>
      </c>
      <c r="U131" s="23">
        <f t="shared" si="39"/>
        <v>173175187.5</v>
      </c>
      <c r="V131" s="23">
        <f t="shared" si="40"/>
        <v>175000</v>
      </c>
      <c r="W131" s="23" t="s">
        <v>13</v>
      </c>
      <c r="X131" s="23">
        <f t="shared" si="41"/>
        <v>989.57249999999999</v>
      </c>
      <c r="Y131" s="22">
        <f t="shared" si="42"/>
        <v>-5.5955566942878043</v>
      </c>
      <c r="Z131" s="23" t="s">
        <v>13</v>
      </c>
      <c r="AA131" s="31">
        <f t="shared" si="43"/>
        <v>989.54085880556079</v>
      </c>
      <c r="AB131" s="23">
        <f t="shared" si="44"/>
        <v>2099932.8533196687</v>
      </c>
      <c r="AC131" s="42" t="s">
        <v>13</v>
      </c>
      <c r="AD131" s="23">
        <f t="shared" si="45"/>
        <v>11874.490305666728</v>
      </c>
      <c r="AE131" s="42">
        <f t="shared" si="46"/>
        <v>-5.5955566942878043</v>
      </c>
      <c r="AF131" s="42" t="s">
        <v>13</v>
      </c>
      <c r="AG131" s="42">
        <f t="shared" si="47"/>
        <v>-1132.5876360748043</v>
      </c>
      <c r="AH131" s="32">
        <f t="shared" si="48"/>
        <v>1.3241549920763638</v>
      </c>
      <c r="AI131" s="42" t="s">
        <v>13</v>
      </c>
      <c r="AJ131" s="42">
        <f t="shared" si="49"/>
        <v>-1854.1084114088846</v>
      </c>
      <c r="AK131" s="42">
        <f t="shared" si="50"/>
        <v>1854.1088842469908</v>
      </c>
      <c r="AL131" s="31">
        <f t="shared" si="51"/>
        <v>-89.959080882696213</v>
      </c>
      <c r="AM131" s="53">
        <f t="shared" si="52"/>
        <v>1.8541088842469908</v>
      </c>
      <c r="AN131" s="14"/>
    </row>
    <row r="132" spans="8:40">
      <c r="H132" s="32">
        <f t="shared" si="35"/>
        <v>752</v>
      </c>
      <c r="I132" s="23">
        <f t="shared" si="36"/>
        <v>752000</v>
      </c>
      <c r="J132" s="22">
        <f t="shared" si="37"/>
        <v>175000</v>
      </c>
      <c r="K132" s="42" t="s">
        <v>13</v>
      </c>
      <c r="L132" s="42">
        <v>0</v>
      </c>
      <c r="M132" s="32">
        <v>0</v>
      </c>
      <c r="N132" s="30" t="s">
        <v>13</v>
      </c>
      <c r="O132" s="31">
        <f>6.283*I132*E$7</f>
        <v>992.21136000000001</v>
      </c>
      <c r="P132" s="42">
        <v>0</v>
      </c>
      <c r="Q132" s="23" t="s">
        <v>13</v>
      </c>
      <c r="R132" s="24">
        <f>-1/(6.283*I132*E$8)</f>
        <v>-2116.4845361173852</v>
      </c>
      <c r="S132" s="42">
        <f t="shared" si="38"/>
        <v>0</v>
      </c>
      <c r="T132" s="23" t="s">
        <v>13</v>
      </c>
      <c r="U132" s="23">
        <f t="shared" si="39"/>
        <v>173636988</v>
      </c>
      <c r="V132" s="23">
        <f t="shared" si="40"/>
        <v>175000</v>
      </c>
      <c r="W132" s="23" t="s">
        <v>13</v>
      </c>
      <c r="X132" s="23">
        <f t="shared" si="41"/>
        <v>992.21136000000001</v>
      </c>
      <c r="Y132" s="22">
        <f t="shared" si="42"/>
        <v>-5.6254384933572368</v>
      </c>
      <c r="Z132" s="23" t="s">
        <v>13</v>
      </c>
      <c r="AA132" s="31">
        <f t="shared" si="43"/>
        <v>992.17946500583957</v>
      </c>
      <c r="AB132" s="23">
        <f t="shared" si="44"/>
        <v>2099932.4947380796</v>
      </c>
      <c r="AC132" s="42" t="s">
        <v>13</v>
      </c>
      <c r="AD132" s="23">
        <f t="shared" si="45"/>
        <v>11906.153580070073</v>
      </c>
      <c r="AE132" s="42">
        <f t="shared" si="46"/>
        <v>-5.6254384933572368</v>
      </c>
      <c r="AF132" s="42" t="s">
        <v>13</v>
      </c>
      <c r="AG132" s="42">
        <f t="shared" si="47"/>
        <v>-1124.3050711115457</v>
      </c>
      <c r="AH132" s="32">
        <f t="shared" si="48"/>
        <v>1.2444551848902412</v>
      </c>
      <c r="AI132" s="42" t="s">
        <v>13</v>
      </c>
      <c r="AJ132" s="42">
        <f t="shared" si="49"/>
        <v>-1867.766631407321</v>
      </c>
      <c r="AK132" s="42">
        <f t="shared" si="50"/>
        <v>1867.7670459849533</v>
      </c>
      <c r="AL132" s="31">
        <f t="shared" si="51"/>
        <v>-89.961824984924149</v>
      </c>
      <c r="AM132" s="53">
        <f t="shared" si="52"/>
        <v>1.8677670459849534</v>
      </c>
      <c r="AN132" s="14"/>
    </row>
    <row r="133" spans="8:40">
      <c r="H133" s="32">
        <f t="shared" si="35"/>
        <v>754</v>
      </c>
      <c r="I133" s="23">
        <f t="shared" si="36"/>
        <v>754000</v>
      </c>
      <c r="J133" s="22">
        <f t="shared" si="37"/>
        <v>175000</v>
      </c>
      <c r="K133" s="42" t="s">
        <v>13</v>
      </c>
      <c r="L133" s="42">
        <v>0</v>
      </c>
      <c r="M133" s="32">
        <v>0</v>
      </c>
      <c r="N133" s="30" t="s">
        <v>13</v>
      </c>
      <c r="O133" s="31">
        <f>6.283*I133*E$7</f>
        <v>994.85022000000004</v>
      </c>
      <c r="P133" s="42">
        <v>0</v>
      </c>
      <c r="Q133" s="23" t="s">
        <v>13</v>
      </c>
      <c r="R133" s="24">
        <f>-1/(6.283*I133*E$8)</f>
        <v>-2110.8705187802038</v>
      </c>
      <c r="S133" s="42">
        <f t="shared" si="38"/>
        <v>0</v>
      </c>
      <c r="T133" s="23" t="s">
        <v>13</v>
      </c>
      <c r="U133" s="23">
        <f t="shared" si="39"/>
        <v>174098788.5</v>
      </c>
      <c r="V133" s="23">
        <f t="shared" si="40"/>
        <v>175000</v>
      </c>
      <c r="W133" s="23" t="s">
        <v>13</v>
      </c>
      <c r="X133" s="23">
        <f t="shared" si="41"/>
        <v>994.85022000000004</v>
      </c>
      <c r="Y133" s="22">
        <f t="shared" si="42"/>
        <v>-5.655399860873314</v>
      </c>
      <c r="Z133" s="23" t="s">
        <v>13</v>
      </c>
      <c r="AA133" s="31">
        <f t="shared" si="43"/>
        <v>994.8180698525955</v>
      </c>
      <c r="AB133" s="23">
        <f t="shared" si="44"/>
        <v>2099932.1352016693</v>
      </c>
      <c r="AC133" s="42" t="s">
        <v>13</v>
      </c>
      <c r="AD133" s="23">
        <f t="shared" si="45"/>
        <v>11937.816838231145</v>
      </c>
      <c r="AE133" s="42">
        <f t="shared" si="46"/>
        <v>-5.655399860873314</v>
      </c>
      <c r="AF133" s="42" t="s">
        <v>13</v>
      </c>
      <c r="AG133" s="42">
        <f t="shared" si="47"/>
        <v>-1116.0524489276083</v>
      </c>
      <c r="AH133" s="32">
        <f t="shared" si="48"/>
        <v>1.1619042562617392</v>
      </c>
      <c r="AI133" s="42" t="s">
        <v>13</v>
      </c>
      <c r="AJ133" s="42">
        <f t="shared" si="49"/>
        <v>-1881.577078436256</v>
      </c>
      <c r="AK133" s="42">
        <f t="shared" si="50"/>
        <v>1881.5774371835503</v>
      </c>
      <c r="AL133" s="31">
        <f t="shared" si="51"/>
        <v>-89.964618934629442</v>
      </c>
      <c r="AM133" s="53">
        <f t="shared" si="52"/>
        <v>1.8815774371835503</v>
      </c>
      <c r="AN133" s="14"/>
    </row>
    <row r="134" spans="8:40">
      <c r="H134" s="32">
        <f t="shared" si="35"/>
        <v>756</v>
      </c>
      <c r="I134" s="23">
        <f t="shared" si="36"/>
        <v>756000</v>
      </c>
      <c r="J134" s="22">
        <f t="shared" si="37"/>
        <v>175000</v>
      </c>
      <c r="K134" s="42" t="s">
        <v>13</v>
      </c>
      <c r="L134" s="42">
        <v>0</v>
      </c>
      <c r="M134" s="32">
        <v>0</v>
      </c>
      <c r="N134" s="30" t="s">
        <v>13</v>
      </c>
      <c r="O134" s="31">
        <f>6.283*I134*E$7</f>
        <v>997.48908000000006</v>
      </c>
      <c r="P134" s="42">
        <v>0</v>
      </c>
      <c r="Q134" s="23" t="s">
        <v>13</v>
      </c>
      <c r="R134" s="24">
        <f>-1/(6.283*I134*E$8)</f>
        <v>-2105.2862052384571</v>
      </c>
      <c r="S134" s="42">
        <f t="shared" si="38"/>
        <v>0</v>
      </c>
      <c r="T134" s="23" t="s">
        <v>13</v>
      </c>
      <c r="U134" s="23">
        <f t="shared" si="39"/>
        <v>174560589</v>
      </c>
      <c r="V134" s="23">
        <f t="shared" si="40"/>
        <v>175000</v>
      </c>
      <c r="W134" s="23" t="s">
        <v>13</v>
      </c>
      <c r="X134" s="23">
        <f t="shared" si="41"/>
        <v>997.48908000000006</v>
      </c>
      <c r="Y134" s="22">
        <f t="shared" si="42"/>
        <v>-5.6854407967542953</v>
      </c>
      <c r="Z134" s="23" t="s">
        <v>13</v>
      </c>
      <c r="AA134" s="31">
        <f t="shared" si="43"/>
        <v>997.45667334223003</v>
      </c>
      <c r="AB134" s="23">
        <f t="shared" si="44"/>
        <v>2099931.7747104387</v>
      </c>
      <c r="AC134" s="42" t="s">
        <v>13</v>
      </c>
      <c r="AD134" s="23">
        <f t="shared" si="45"/>
        <v>11969.480080106759</v>
      </c>
      <c r="AE134" s="42">
        <f t="shared" si="46"/>
        <v>-5.6854407967542953</v>
      </c>
      <c r="AF134" s="42" t="s">
        <v>13</v>
      </c>
      <c r="AG134" s="42">
        <f t="shared" si="47"/>
        <v>-1107.8295318962271</v>
      </c>
      <c r="AH134" s="32">
        <f t="shared" si="48"/>
        <v>1.0764162917235618</v>
      </c>
      <c r="AI134" s="42" t="s">
        <v>13</v>
      </c>
      <c r="AJ134" s="42">
        <f t="shared" si="49"/>
        <v>-1895.5424405568599</v>
      </c>
      <c r="AK134" s="42">
        <f t="shared" si="50"/>
        <v>1895.5427461875634</v>
      </c>
      <c r="AL134" s="31">
        <f t="shared" si="51"/>
        <v>-89.967463612231526</v>
      </c>
      <c r="AM134" s="53">
        <f t="shared" si="52"/>
        <v>1.8955427461875634</v>
      </c>
      <c r="AN134" s="14"/>
    </row>
    <row r="135" spans="8:40">
      <c r="H135" s="32">
        <f t="shared" si="35"/>
        <v>758</v>
      </c>
      <c r="I135" s="23">
        <f t="shared" si="36"/>
        <v>758000</v>
      </c>
      <c r="J135" s="22">
        <f t="shared" si="37"/>
        <v>175000</v>
      </c>
      <c r="K135" s="42" t="s">
        <v>13</v>
      </c>
      <c r="L135" s="42">
        <v>0</v>
      </c>
      <c r="M135" s="32">
        <v>0</v>
      </c>
      <c r="N135" s="30" t="s">
        <v>13</v>
      </c>
      <c r="O135" s="31">
        <f>6.283*I135*E$7</f>
        <v>1000.1279400000001</v>
      </c>
      <c r="P135" s="42">
        <v>0</v>
      </c>
      <c r="Q135" s="23" t="s">
        <v>13</v>
      </c>
      <c r="R135" s="24">
        <f>-1/(6.283*I135*E$8)</f>
        <v>-2099.7313603697544</v>
      </c>
      <c r="S135" s="42">
        <f t="shared" si="38"/>
        <v>0</v>
      </c>
      <c r="T135" s="23" t="s">
        <v>13</v>
      </c>
      <c r="U135" s="23">
        <f t="shared" si="39"/>
        <v>175022389.5</v>
      </c>
      <c r="V135" s="23">
        <f t="shared" si="40"/>
        <v>175000</v>
      </c>
      <c r="W135" s="23" t="s">
        <v>13</v>
      </c>
      <c r="X135" s="23">
        <f t="shared" si="41"/>
        <v>1000.1279400000001</v>
      </c>
      <c r="Y135" s="22">
        <f t="shared" si="42"/>
        <v>-5.7155613009182149</v>
      </c>
      <c r="Z135" s="23" t="s">
        <v>13</v>
      </c>
      <c r="AA135" s="31">
        <f t="shared" si="43"/>
        <v>1000.0952754711437</v>
      </c>
      <c r="AB135" s="23">
        <f t="shared" si="44"/>
        <v>2099931.4132643887</v>
      </c>
      <c r="AC135" s="42" t="s">
        <v>13</v>
      </c>
      <c r="AD135" s="23">
        <f t="shared" si="45"/>
        <v>12001.143305653726</v>
      </c>
      <c r="AE135" s="42">
        <f t="shared" si="46"/>
        <v>-5.7155613009182149</v>
      </c>
      <c r="AF135" s="42" t="s">
        <v>13</v>
      </c>
      <c r="AG135" s="42">
        <f t="shared" si="47"/>
        <v>-1099.6360848986105</v>
      </c>
      <c r="AH135" s="32">
        <f t="shared" si="48"/>
        <v>0.98790251507412052</v>
      </c>
      <c r="AI135" s="42" t="s">
        <v>13</v>
      </c>
      <c r="AJ135" s="42">
        <f t="shared" si="49"/>
        <v>-1909.6654688950052</v>
      </c>
      <c r="AK135" s="42">
        <f t="shared" si="50"/>
        <v>1909.6657244243977</v>
      </c>
      <c r="AL135" s="31">
        <f t="shared" si="51"/>
        <v>-89.970359918754539</v>
      </c>
      <c r="AM135" s="53">
        <f t="shared" si="52"/>
        <v>1.9096657244243977</v>
      </c>
      <c r="AN135" s="14"/>
    </row>
    <row r="136" spans="8:40">
      <c r="H136" s="32">
        <f t="shared" ref="H136:H199" si="53">H135+H$4</f>
        <v>760</v>
      </c>
      <c r="I136" s="23">
        <f t="shared" ref="I136:I199" si="54">H136*1000</f>
        <v>760000</v>
      </c>
      <c r="J136" s="22">
        <f t="shared" ref="J136:J199" si="55">E$6</f>
        <v>175000</v>
      </c>
      <c r="K136" s="42" t="s">
        <v>13</v>
      </c>
      <c r="L136" s="42">
        <v>0</v>
      </c>
      <c r="M136" s="32">
        <v>0</v>
      </c>
      <c r="N136" s="30" t="s">
        <v>13</v>
      </c>
      <c r="O136" s="31">
        <f>6.283*I136*E$7</f>
        <v>1002.7668</v>
      </c>
      <c r="P136" s="42">
        <v>0</v>
      </c>
      <c r="Q136" s="23" t="s">
        <v>13</v>
      </c>
      <c r="R136" s="24">
        <f>-1/(6.283*I136*E$8)</f>
        <v>-2094.2057515266761</v>
      </c>
      <c r="S136" s="42">
        <f t="shared" ref="S136:S199" si="56">(J136*M136-L136*O136)</f>
        <v>0</v>
      </c>
      <c r="T136" s="23" t="s">
        <v>13</v>
      </c>
      <c r="U136" s="23">
        <f t="shared" ref="U136:U199" si="57">(J136*O136+L136*M136)</f>
        <v>175484190</v>
      </c>
      <c r="V136" s="23">
        <f t="shared" ref="V136:V199" si="58">J136+M136</f>
        <v>175000</v>
      </c>
      <c r="W136" s="23" t="s">
        <v>13</v>
      </c>
      <c r="X136" s="23">
        <f t="shared" ref="X136:X199" si="59">L136+O136</f>
        <v>1002.7668</v>
      </c>
      <c r="Y136" s="22">
        <f t="shared" ref="Y136:Y199" si="60">(S136*V136-U136*X136)/(V136^2+X136^2)</f>
        <v>-5.7457613732828978</v>
      </c>
      <c r="Z136" s="23" t="s">
        <v>13</v>
      </c>
      <c r="AA136" s="31">
        <f t="shared" ref="AA136:AA199" si="61">(S136*X136+U136*V136)/(V136^2+X136^2)</f>
        <v>1002.7338762357381</v>
      </c>
      <c r="AB136" s="23">
        <f t="shared" ref="AB136:AB199" si="62">(P136*Y136-R136*AA136)</f>
        <v>2099931.0508635207</v>
      </c>
      <c r="AC136" s="42" t="s">
        <v>13</v>
      </c>
      <c r="AD136" s="23">
        <f t="shared" ref="AD136:AD199" si="63">(P136*AA136+R136*Y136)</f>
        <v>12032.806514828857</v>
      </c>
      <c r="AE136" s="42">
        <f t="shared" ref="AE136:AE199" si="64">P136+Y136</f>
        <v>-5.7457613732828978</v>
      </c>
      <c r="AF136" s="42" t="s">
        <v>13</v>
      </c>
      <c r="AG136" s="42">
        <f t="shared" ref="AG136:AG199" si="65">R136+AA136</f>
        <v>-1091.471875290938</v>
      </c>
      <c r="AH136" s="32">
        <f t="shared" ref="AH136:AH199" si="66">(AB136*AE136-AD136*AG136)/(AE136^2+AG136^2)</f>
        <v>0.8962711787367087</v>
      </c>
      <c r="AI136" s="42" t="s">
        <v>13</v>
      </c>
      <c r="AJ136" s="42">
        <f t="shared" ref="AJ136:AJ199" si="67">(AB136*AG136+AD136*AE136)/(AE136^2+AG136^2)</f>
        <v>-1923.9489795044785</v>
      </c>
      <c r="AK136" s="42">
        <f t="shared" ref="AK136:AK199" si="68">SQRT(AH136^2+AJ136^2)</f>
        <v>1923.949188268326</v>
      </c>
      <c r="AL136" s="31">
        <f t="shared" ref="AL136:AL199" si="69">DEGREES(ASIN(AJ136/AK136))</f>
        <v>-89.973308776531653</v>
      </c>
      <c r="AM136" s="53">
        <f t="shared" ref="AM136:AM199" si="70">AK136/1000</f>
        <v>1.9239491882683259</v>
      </c>
      <c r="AN136" s="14"/>
    </row>
    <row r="137" spans="8:40">
      <c r="H137" s="32">
        <f t="shared" si="53"/>
        <v>762</v>
      </c>
      <c r="I137" s="23">
        <f t="shared" si="54"/>
        <v>762000</v>
      </c>
      <c r="J137" s="22">
        <f t="shared" si="55"/>
        <v>175000</v>
      </c>
      <c r="K137" s="42" t="s">
        <v>13</v>
      </c>
      <c r="L137" s="42">
        <v>0</v>
      </c>
      <c r="M137" s="32">
        <v>0</v>
      </c>
      <c r="N137" s="30" t="s">
        <v>13</v>
      </c>
      <c r="O137" s="31">
        <f>6.283*I137*E$7</f>
        <v>1005.40566</v>
      </c>
      <c r="P137" s="42">
        <v>0</v>
      </c>
      <c r="Q137" s="23" t="s">
        <v>13</v>
      </c>
      <c r="R137" s="24">
        <f>-1/(6.283*I137*E$8)</f>
        <v>-2088.7091485042961</v>
      </c>
      <c r="S137" s="42">
        <f t="shared" si="56"/>
        <v>0</v>
      </c>
      <c r="T137" s="23" t="s">
        <v>13</v>
      </c>
      <c r="U137" s="23">
        <f t="shared" si="57"/>
        <v>175945990.5</v>
      </c>
      <c r="V137" s="23">
        <f t="shared" si="58"/>
        <v>175000</v>
      </c>
      <c r="W137" s="23" t="s">
        <v>13</v>
      </c>
      <c r="X137" s="23">
        <f t="shared" si="59"/>
        <v>1005.40566</v>
      </c>
      <c r="Y137" s="22">
        <f t="shared" si="60"/>
        <v>-5.7760410137659459</v>
      </c>
      <c r="Z137" s="23" t="s">
        <v>13</v>
      </c>
      <c r="AA137" s="31">
        <f t="shared" si="61"/>
        <v>1005.3724756324135</v>
      </c>
      <c r="AB137" s="23">
        <f t="shared" si="62"/>
        <v>2099930.6875078348</v>
      </c>
      <c r="AC137" s="42" t="s">
        <v>13</v>
      </c>
      <c r="AD137" s="23">
        <f t="shared" si="63"/>
        <v>12064.46970758896</v>
      </c>
      <c r="AE137" s="42">
        <f t="shared" si="64"/>
        <v>-5.7760410137659459</v>
      </c>
      <c r="AF137" s="42" t="s">
        <v>13</v>
      </c>
      <c r="AG137" s="42">
        <f t="shared" si="65"/>
        <v>-1083.3366728718825</v>
      </c>
      <c r="AH137" s="32">
        <f t="shared" si="66"/>
        <v>0.80142744930839283</v>
      </c>
      <c r="AI137" s="42" t="s">
        <v>13</v>
      </c>
      <c r="AJ137" s="42">
        <f t="shared" si="67"/>
        <v>-1938.3958552965873</v>
      </c>
      <c r="AK137" s="42">
        <f t="shared" si="68"/>
        <v>1938.3960209711906</v>
      </c>
      <c r="AL137" s="31">
        <f t="shared" si="69"/>
        <v>-89.976311129807769</v>
      </c>
      <c r="AM137" s="53">
        <f t="shared" si="70"/>
        <v>1.9383960209711906</v>
      </c>
      <c r="AN137" s="14"/>
    </row>
    <row r="138" spans="8:40">
      <c r="H138" s="32">
        <f t="shared" si="53"/>
        <v>764</v>
      </c>
      <c r="I138" s="23">
        <f t="shared" si="54"/>
        <v>764000</v>
      </c>
      <c r="J138" s="22">
        <f t="shared" si="55"/>
        <v>175000</v>
      </c>
      <c r="K138" s="42" t="s">
        <v>13</v>
      </c>
      <c r="L138" s="42">
        <v>0</v>
      </c>
      <c r="M138" s="32">
        <v>0</v>
      </c>
      <c r="N138" s="30" t="s">
        <v>13</v>
      </c>
      <c r="O138" s="31">
        <f>6.283*I138*E$7</f>
        <v>1008.04452</v>
      </c>
      <c r="P138" s="42">
        <v>0</v>
      </c>
      <c r="Q138" s="23" t="s">
        <v>13</v>
      </c>
      <c r="R138" s="24">
        <f>-1/(6.283*I138*E$8)</f>
        <v>-2083.2413235082117</v>
      </c>
      <c r="S138" s="42">
        <f t="shared" si="56"/>
        <v>0</v>
      </c>
      <c r="T138" s="23" t="s">
        <v>13</v>
      </c>
      <c r="U138" s="23">
        <f t="shared" si="57"/>
        <v>176407791</v>
      </c>
      <c r="V138" s="23">
        <f t="shared" si="58"/>
        <v>175000</v>
      </c>
      <c r="W138" s="23" t="s">
        <v>13</v>
      </c>
      <c r="X138" s="23">
        <f t="shared" si="59"/>
        <v>1008.04452</v>
      </c>
      <c r="Y138" s="22">
        <f t="shared" si="60"/>
        <v>-5.8064002222847497</v>
      </c>
      <c r="Z138" s="23" t="s">
        <v>13</v>
      </c>
      <c r="AA138" s="31">
        <f t="shared" si="61"/>
        <v>1008.0110736575714</v>
      </c>
      <c r="AB138" s="23">
        <f t="shared" si="62"/>
        <v>2099930.3231973327</v>
      </c>
      <c r="AC138" s="42" t="s">
        <v>13</v>
      </c>
      <c r="AD138" s="23">
        <f t="shared" si="63"/>
        <v>12096.132883890858</v>
      </c>
      <c r="AE138" s="42">
        <f t="shared" si="64"/>
        <v>-5.8064002222847497</v>
      </c>
      <c r="AF138" s="42" t="s">
        <v>13</v>
      </c>
      <c r="AG138" s="42">
        <f t="shared" si="65"/>
        <v>-1075.2302498506403</v>
      </c>
      <c r="AH138" s="32">
        <f t="shared" si="66"/>
        <v>0.70327328805924572</v>
      </c>
      <c r="AI138" s="42" t="s">
        <v>13</v>
      </c>
      <c r="AJ138" s="42">
        <f t="shared" si="67"/>
        <v>-1953.0090480389752</v>
      </c>
      <c r="AK138" s="42">
        <f t="shared" si="68"/>
        <v>1953.0091746623775</v>
      </c>
      <c r="AL138" s="31">
        <f t="shared" si="69"/>
        <v>-89.979367945312234</v>
      </c>
      <c r="AM138" s="53">
        <f t="shared" si="70"/>
        <v>1.9530091746623774</v>
      </c>
      <c r="AN138" s="14"/>
    </row>
    <row r="139" spans="8:40">
      <c r="H139" s="32">
        <f t="shared" si="53"/>
        <v>766</v>
      </c>
      <c r="I139" s="23">
        <f t="shared" si="54"/>
        <v>766000</v>
      </c>
      <c r="J139" s="22">
        <f t="shared" si="55"/>
        <v>175000</v>
      </c>
      <c r="K139" s="42" t="s">
        <v>13</v>
      </c>
      <c r="L139" s="42">
        <v>0</v>
      </c>
      <c r="M139" s="32">
        <v>0</v>
      </c>
      <c r="N139" s="30" t="s">
        <v>13</v>
      </c>
      <c r="O139" s="31">
        <f>6.283*I139*E$7</f>
        <v>1010.6833800000001</v>
      </c>
      <c r="P139" s="42">
        <v>0</v>
      </c>
      <c r="Q139" s="23" t="s">
        <v>13</v>
      </c>
      <c r="R139" s="24">
        <f>-1/(6.283*I139*E$8)</f>
        <v>-2077.8020511230729</v>
      </c>
      <c r="S139" s="42">
        <f t="shared" si="56"/>
        <v>0</v>
      </c>
      <c r="T139" s="23" t="s">
        <v>13</v>
      </c>
      <c r="U139" s="23">
        <f t="shared" si="57"/>
        <v>176869591.5</v>
      </c>
      <c r="V139" s="23">
        <f t="shared" si="58"/>
        <v>175000</v>
      </c>
      <c r="W139" s="23" t="s">
        <v>13</v>
      </c>
      <c r="X139" s="23">
        <f t="shared" si="59"/>
        <v>1010.6833800000001</v>
      </c>
      <c r="Y139" s="22">
        <f t="shared" si="60"/>
        <v>-5.8368389987564777</v>
      </c>
      <c r="Z139" s="23" t="s">
        <v>13</v>
      </c>
      <c r="AA139" s="31">
        <f t="shared" si="61"/>
        <v>1010.6496703076127</v>
      </c>
      <c r="AB139" s="23">
        <f t="shared" si="62"/>
        <v>2099929.9579320149</v>
      </c>
      <c r="AC139" s="42" t="s">
        <v>13</v>
      </c>
      <c r="AD139" s="23">
        <f t="shared" si="63"/>
        <v>12127.796043691353</v>
      </c>
      <c r="AE139" s="42">
        <f t="shared" si="64"/>
        <v>-5.8368389987564777</v>
      </c>
      <c r="AF139" s="42" t="s">
        <v>13</v>
      </c>
      <c r="AG139" s="42">
        <f t="shared" si="65"/>
        <v>-1067.1523808154602</v>
      </c>
      <c r="AH139" s="32">
        <f t="shared" si="66"/>
        <v>0.60170732612937261</v>
      </c>
      <c r="AI139" s="42" t="s">
        <v>13</v>
      </c>
      <c r="AJ139" s="42">
        <f t="shared" si="67"/>
        <v>-1967.7915804265426</v>
      </c>
      <c r="AK139" s="42">
        <f t="shared" si="68"/>
        <v>1967.7916724209647</v>
      </c>
      <c r="AL139" s="31">
        <f t="shared" si="69"/>
        <v>-89.982480213052654</v>
      </c>
      <c r="AM139" s="53">
        <f t="shared" si="70"/>
        <v>1.9677916724209648</v>
      </c>
      <c r="AN139" s="14"/>
    </row>
    <row r="140" spans="8:40">
      <c r="H140" s="32">
        <f t="shared" si="53"/>
        <v>768</v>
      </c>
      <c r="I140" s="23">
        <f t="shared" si="54"/>
        <v>768000</v>
      </c>
      <c r="J140" s="22">
        <f t="shared" si="55"/>
        <v>175000</v>
      </c>
      <c r="K140" s="42" t="s">
        <v>13</v>
      </c>
      <c r="L140" s="42">
        <v>0</v>
      </c>
      <c r="M140" s="32">
        <v>0</v>
      </c>
      <c r="N140" s="30" t="s">
        <v>13</v>
      </c>
      <c r="O140" s="31">
        <f>6.283*I140*E$7</f>
        <v>1013.3222400000001</v>
      </c>
      <c r="P140" s="42">
        <v>0</v>
      </c>
      <c r="Q140" s="23" t="s">
        <v>13</v>
      </c>
      <c r="R140" s="24">
        <f>-1/(6.283*I140*E$8)</f>
        <v>-2072.3911082816062</v>
      </c>
      <c r="S140" s="42">
        <f t="shared" si="56"/>
        <v>0</v>
      </c>
      <c r="T140" s="23" t="s">
        <v>13</v>
      </c>
      <c r="U140" s="23">
        <f t="shared" si="57"/>
        <v>177331392</v>
      </c>
      <c r="V140" s="23">
        <f t="shared" si="58"/>
        <v>175000</v>
      </c>
      <c r="W140" s="23" t="s">
        <v>13</v>
      </c>
      <c r="X140" s="23">
        <f t="shared" si="59"/>
        <v>1013.3222400000001</v>
      </c>
      <c r="Y140" s="22">
        <f t="shared" si="60"/>
        <v>-5.8673573430980843</v>
      </c>
      <c r="Z140" s="23" t="s">
        <v>13</v>
      </c>
      <c r="AA140" s="31">
        <f t="shared" si="61"/>
        <v>1013.2882655789384</v>
      </c>
      <c r="AB140" s="23">
        <f t="shared" si="62"/>
        <v>2099929.5917118825</v>
      </c>
      <c r="AC140" s="42" t="s">
        <v>13</v>
      </c>
      <c r="AD140" s="23">
        <f t="shared" si="63"/>
        <v>12159.459186947259</v>
      </c>
      <c r="AE140" s="42">
        <f t="shared" si="64"/>
        <v>-5.8673573430980843</v>
      </c>
      <c r="AF140" s="42" t="s">
        <v>13</v>
      </c>
      <c r="AG140" s="42">
        <f t="shared" si="65"/>
        <v>-1059.1028427026677</v>
      </c>
      <c r="AH140" s="32">
        <f t="shared" si="66"/>
        <v>0.49662473415703134</v>
      </c>
      <c r="AI140" s="42" t="s">
        <v>13</v>
      </c>
      <c r="AJ140" s="42">
        <f t="shared" si="67"/>
        <v>-1982.7465482275149</v>
      </c>
      <c r="AK140" s="42">
        <f t="shared" si="68"/>
        <v>1982.7466104230898</v>
      </c>
      <c r="AL140" s="31">
        <f t="shared" si="69"/>
        <v>-89.985648947059573</v>
      </c>
      <c r="AM140" s="53">
        <f t="shared" si="70"/>
        <v>1.9827466104230898</v>
      </c>
      <c r="AN140" s="14"/>
    </row>
    <row r="141" spans="8:40">
      <c r="H141" s="32">
        <f t="shared" si="53"/>
        <v>770</v>
      </c>
      <c r="I141" s="23">
        <f t="shared" si="54"/>
        <v>770000</v>
      </c>
      <c r="J141" s="22">
        <f t="shared" si="55"/>
        <v>175000</v>
      </c>
      <c r="K141" s="42" t="s">
        <v>13</v>
      </c>
      <c r="L141" s="42">
        <v>0</v>
      </c>
      <c r="M141" s="32">
        <v>0</v>
      </c>
      <c r="N141" s="30" t="s">
        <v>13</v>
      </c>
      <c r="O141" s="31">
        <f>6.283*I141*E$7</f>
        <v>1015.9611</v>
      </c>
      <c r="P141" s="42">
        <v>0</v>
      </c>
      <c r="Q141" s="23" t="s">
        <v>13</v>
      </c>
      <c r="R141" s="24">
        <f>-1/(6.283*I141*E$8)</f>
        <v>-2067.0082742341215</v>
      </c>
      <c r="S141" s="42">
        <f t="shared" si="56"/>
        <v>0</v>
      </c>
      <c r="T141" s="23" t="s">
        <v>13</v>
      </c>
      <c r="U141" s="23">
        <f t="shared" si="57"/>
        <v>177793192.5</v>
      </c>
      <c r="V141" s="23">
        <f t="shared" si="58"/>
        <v>175000</v>
      </c>
      <c r="W141" s="23" t="s">
        <v>13</v>
      </c>
      <c r="X141" s="23">
        <f t="shared" si="59"/>
        <v>1015.9611</v>
      </c>
      <c r="Y141" s="22">
        <f t="shared" si="60"/>
        <v>-5.8979552552263037</v>
      </c>
      <c r="Z141" s="23" t="s">
        <v>13</v>
      </c>
      <c r="AA141" s="31">
        <f t="shared" si="61"/>
        <v>1015.9268594679494</v>
      </c>
      <c r="AB141" s="23">
        <f t="shared" si="62"/>
        <v>2099929.2245369367</v>
      </c>
      <c r="AC141" s="42" t="s">
        <v>13</v>
      </c>
      <c r="AD141" s="23">
        <f t="shared" si="63"/>
        <v>12191.122313615389</v>
      </c>
      <c r="AE141" s="42">
        <f t="shared" si="64"/>
        <v>-5.8979552552263037</v>
      </c>
      <c r="AF141" s="42" t="s">
        <v>13</v>
      </c>
      <c r="AG141" s="42">
        <f t="shared" si="65"/>
        <v>-1051.0814147661722</v>
      </c>
      <c r="AH141" s="32">
        <f t="shared" si="66"/>
        <v>0.38791708605591729</v>
      </c>
      <c r="AI141" s="42" t="s">
        <v>13</v>
      </c>
      <c r="AJ141" s="42">
        <f t="shared" si="67"/>
        <v>-1997.8771225078815</v>
      </c>
      <c r="AK141" s="42">
        <f t="shared" si="68"/>
        <v>1997.8771601677711</v>
      </c>
      <c r="AL141" s="31">
        <f t="shared" si="69"/>
        <v>-89.988875185941438</v>
      </c>
      <c r="AM141" s="53">
        <f t="shared" si="70"/>
        <v>1.9978771601677712</v>
      </c>
      <c r="AN141" s="14"/>
    </row>
    <row r="142" spans="8:40">
      <c r="H142" s="32">
        <f t="shared" si="53"/>
        <v>772</v>
      </c>
      <c r="I142" s="23">
        <f t="shared" si="54"/>
        <v>772000</v>
      </c>
      <c r="J142" s="22">
        <f t="shared" si="55"/>
        <v>175000</v>
      </c>
      <c r="K142" s="42" t="s">
        <v>13</v>
      </c>
      <c r="L142" s="42">
        <v>0</v>
      </c>
      <c r="M142" s="32">
        <v>0</v>
      </c>
      <c r="N142" s="30" t="s">
        <v>13</v>
      </c>
      <c r="O142" s="31">
        <f>6.283*I142*E$7</f>
        <v>1018.59996</v>
      </c>
      <c r="P142" s="42">
        <v>0</v>
      </c>
      <c r="Q142" s="23" t="s">
        <v>13</v>
      </c>
      <c r="R142" s="24">
        <f>-1/(6.283*I142*E$8)</f>
        <v>-2061.6533305184894</v>
      </c>
      <c r="S142" s="42">
        <f t="shared" si="56"/>
        <v>0</v>
      </c>
      <c r="T142" s="23" t="s">
        <v>13</v>
      </c>
      <c r="U142" s="23">
        <f t="shared" si="57"/>
        <v>178254993</v>
      </c>
      <c r="V142" s="23">
        <f t="shared" si="58"/>
        <v>175000</v>
      </c>
      <c r="W142" s="23" t="s">
        <v>13</v>
      </c>
      <c r="X142" s="23">
        <f t="shared" si="59"/>
        <v>1018.59996</v>
      </c>
      <c r="Y142" s="22">
        <f t="shared" si="60"/>
        <v>-5.9286327350576586</v>
      </c>
      <c r="Z142" s="23" t="s">
        <v>13</v>
      </c>
      <c r="AA142" s="31">
        <f t="shared" si="61"/>
        <v>1018.5654519710469</v>
      </c>
      <c r="AB142" s="23">
        <f t="shared" si="62"/>
        <v>2099928.856407179</v>
      </c>
      <c r="AC142" s="42" t="s">
        <v>13</v>
      </c>
      <c r="AD142" s="23">
        <f t="shared" si="63"/>
        <v>12222.785423652564</v>
      </c>
      <c r="AE142" s="42">
        <f t="shared" si="64"/>
        <v>-5.9286327350576586</v>
      </c>
      <c r="AF142" s="42" t="s">
        <v>13</v>
      </c>
      <c r="AG142" s="42">
        <f t="shared" si="65"/>
        <v>-1043.0878785474424</v>
      </c>
      <c r="AH142" s="32">
        <f t="shared" si="66"/>
        <v>0.27547221664380128</v>
      </c>
      <c r="AI142" s="42" t="s">
        <v>13</v>
      </c>
      <c r="AJ142" s="42">
        <f t="shared" si="67"/>
        <v>-2013.1865519375506</v>
      </c>
      <c r="AK142" s="42">
        <f t="shared" si="68"/>
        <v>2013.1865707845227</v>
      </c>
      <c r="AL142" s="31">
        <f t="shared" si="69"/>
        <v>-89.992159993752679</v>
      </c>
      <c r="AM142" s="53">
        <f t="shared" si="70"/>
        <v>2.0131865707845229</v>
      </c>
      <c r="AN142" s="14"/>
    </row>
    <row r="143" spans="8:40">
      <c r="H143" s="32">
        <f t="shared" si="53"/>
        <v>774</v>
      </c>
      <c r="I143" s="23">
        <f t="shared" si="54"/>
        <v>774000</v>
      </c>
      <c r="J143" s="22">
        <f t="shared" si="55"/>
        <v>175000</v>
      </c>
      <c r="K143" s="42" t="s">
        <v>13</v>
      </c>
      <c r="L143" s="42">
        <v>0</v>
      </c>
      <c r="M143" s="32">
        <v>0</v>
      </c>
      <c r="N143" s="30" t="s">
        <v>13</v>
      </c>
      <c r="O143" s="31">
        <f>6.283*I143*E$7</f>
        <v>1021.23882</v>
      </c>
      <c r="P143" s="42">
        <v>0</v>
      </c>
      <c r="Q143" s="23" t="s">
        <v>13</v>
      </c>
      <c r="R143" s="24">
        <f>-1/(6.283*I143*E$8)</f>
        <v>-2056.3260609305862</v>
      </c>
      <c r="S143" s="42">
        <f t="shared" si="56"/>
        <v>0</v>
      </c>
      <c r="T143" s="23" t="s">
        <v>13</v>
      </c>
      <c r="U143" s="23">
        <f t="shared" si="57"/>
        <v>178716793.5</v>
      </c>
      <c r="V143" s="23">
        <f t="shared" si="58"/>
        <v>175000</v>
      </c>
      <c r="W143" s="23" t="s">
        <v>13</v>
      </c>
      <c r="X143" s="23">
        <f t="shared" si="59"/>
        <v>1021.23882</v>
      </c>
      <c r="Y143" s="22">
        <f t="shared" si="60"/>
        <v>-5.9593897825084508</v>
      </c>
      <c r="Z143" s="23" t="s">
        <v>13</v>
      </c>
      <c r="AA143" s="31">
        <f t="shared" si="61"/>
        <v>1021.204043084632</v>
      </c>
      <c r="AB143" s="23">
        <f t="shared" si="62"/>
        <v>2099928.4873226099</v>
      </c>
      <c r="AC143" s="42" t="s">
        <v>13</v>
      </c>
      <c r="AD143" s="23">
        <f t="shared" si="63"/>
        <v>12254.448517015586</v>
      </c>
      <c r="AE143" s="42">
        <f t="shared" si="64"/>
        <v>-5.9593897825084508</v>
      </c>
      <c r="AF143" s="42" t="s">
        <v>13</v>
      </c>
      <c r="AG143" s="42">
        <f t="shared" si="65"/>
        <v>-1035.1220178459544</v>
      </c>
      <c r="AH143" s="32">
        <f t="shared" si="66"/>
        <v>0.15917407280775631</v>
      </c>
      <c r="AI143" s="42" t="s">
        <v>13</v>
      </c>
      <c r="AJ143" s="42">
        <f t="shared" si="67"/>
        <v>-2028.6781651817416</v>
      </c>
      <c r="AK143" s="42">
        <f t="shared" si="68"/>
        <v>2028.6781714262968</v>
      </c>
      <c r="AL143" s="31">
        <f t="shared" si="69"/>
        <v>-89.995504460559843</v>
      </c>
      <c r="AM143" s="53">
        <f t="shared" si="70"/>
        <v>2.0286781714262969</v>
      </c>
      <c r="AN143" s="14"/>
    </row>
    <row r="144" spans="8:40">
      <c r="H144" s="32">
        <f t="shared" si="53"/>
        <v>776</v>
      </c>
      <c r="I144" s="23">
        <f t="shared" si="54"/>
        <v>776000</v>
      </c>
      <c r="J144" s="22">
        <f t="shared" si="55"/>
        <v>175000</v>
      </c>
      <c r="K144" s="42" t="s">
        <v>13</v>
      </c>
      <c r="L144" s="42">
        <v>0</v>
      </c>
      <c r="M144" s="32">
        <v>0</v>
      </c>
      <c r="N144" s="30" t="s">
        <v>13</v>
      </c>
      <c r="O144" s="31">
        <f>6.283*I144*E$7</f>
        <v>1023.8776800000001</v>
      </c>
      <c r="P144" s="42">
        <v>0</v>
      </c>
      <c r="Q144" s="23" t="s">
        <v>13</v>
      </c>
      <c r="R144" s="24">
        <f>-1/(6.283*I144*E$8)</f>
        <v>-2051.0262514951983</v>
      </c>
      <c r="S144" s="42">
        <f t="shared" si="56"/>
        <v>0</v>
      </c>
      <c r="T144" s="23" t="s">
        <v>13</v>
      </c>
      <c r="U144" s="23">
        <f t="shared" si="57"/>
        <v>179178594</v>
      </c>
      <c r="V144" s="23">
        <f t="shared" si="58"/>
        <v>175000</v>
      </c>
      <c r="W144" s="23" t="s">
        <v>13</v>
      </c>
      <c r="X144" s="23">
        <f t="shared" si="59"/>
        <v>1023.8776800000001</v>
      </c>
      <c r="Y144" s="22">
        <f t="shared" si="60"/>
        <v>-5.9902263974947623</v>
      </c>
      <c r="Z144" s="23" t="s">
        <v>13</v>
      </c>
      <c r="AA144" s="31">
        <f t="shared" si="61"/>
        <v>1023.8426328051055</v>
      </c>
      <c r="AB144" s="23">
        <f t="shared" si="62"/>
        <v>2099928.1172832302</v>
      </c>
      <c r="AC144" s="42" t="s">
        <v>13</v>
      </c>
      <c r="AD144" s="23">
        <f t="shared" si="63"/>
        <v>12286.111593661268</v>
      </c>
      <c r="AE144" s="42">
        <f t="shared" si="64"/>
        <v>-5.9902263974947623</v>
      </c>
      <c r="AF144" s="42" t="s">
        <v>13</v>
      </c>
      <c r="AG144" s="42">
        <f t="shared" si="65"/>
        <v>-1027.1836186900928</v>
      </c>
      <c r="AH144" s="32">
        <f t="shared" si="66"/>
        <v>3.8902557872941237E-2</v>
      </c>
      <c r="AI144" s="42" t="s">
        <v>13</v>
      </c>
      <c r="AJ144" s="42">
        <f t="shared" si="67"/>
        <v>-2044.3553733813194</v>
      </c>
      <c r="AK144" s="42">
        <f t="shared" si="68"/>
        <v>2044.3553737514626</v>
      </c>
      <c r="AL144" s="31">
        <f t="shared" si="69"/>
        <v>-89.998909704645229</v>
      </c>
      <c r="AM144" s="53">
        <f t="shared" si="70"/>
        <v>2.0443553737514626</v>
      </c>
      <c r="AN144" s="14"/>
    </row>
    <row r="145" spans="8:40">
      <c r="H145" s="32">
        <f t="shared" si="53"/>
        <v>778</v>
      </c>
      <c r="I145" s="23">
        <f t="shared" si="54"/>
        <v>778000</v>
      </c>
      <c r="J145" s="22">
        <f t="shared" si="55"/>
        <v>175000</v>
      </c>
      <c r="K145" s="42" t="s">
        <v>13</v>
      </c>
      <c r="L145" s="42">
        <v>0</v>
      </c>
      <c r="M145" s="32">
        <v>0</v>
      </c>
      <c r="N145" s="30" t="s">
        <v>13</v>
      </c>
      <c r="O145" s="31">
        <f>6.283*I145*E$7</f>
        <v>1026.5165400000001</v>
      </c>
      <c r="P145" s="42">
        <v>0</v>
      </c>
      <c r="Q145" s="23" t="s">
        <v>13</v>
      </c>
      <c r="R145" s="24">
        <f>-1/(6.283*I145*E$8)</f>
        <v>-2045.7536904373696</v>
      </c>
      <c r="S145" s="42">
        <f t="shared" si="56"/>
        <v>0</v>
      </c>
      <c r="T145" s="23" t="s">
        <v>13</v>
      </c>
      <c r="U145" s="23">
        <f t="shared" si="57"/>
        <v>179640394.5</v>
      </c>
      <c r="V145" s="23">
        <f t="shared" si="58"/>
        <v>175000</v>
      </c>
      <c r="W145" s="23" t="s">
        <v>13</v>
      </c>
      <c r="X145" s="23">
        <f t="shared" si="59"/>
        <v>1026.5165400000001</v>
      </c>
      <c r="Y145" s="22">
        <f t="shared" si="60"/>
        <v>-6.0211425799324632</v>
      </c>
      <c r="Z145" s="23" t="s">
        <v>13</v>
      </c>
      <c r="AA145" s="31">
        <f t="shared" si="61"/>
        <v>1026.4812211288686</v>
      </c>
      <c r="AB145" s="23">
        <f t="shared" si="62"/>
        <v>2099927.7462890404</v>
      </c>
      <c r="AC145" s="42" t="s">
        <v>13</v>
      </c>
      <c r="AD145" s="23">
        <f t="shared" si="63"/>
        <v>12317.774653546421</v>
      </c>
      <c r="AE145" s="42">
        <f t="shared" si="64"/>
        <v>-6.0211425799324632</v>
      </c>
      <c r="AF145" s="42" t="s">
        <v>13</v>
      </c>
      <c r="AG145" s="42">
        <f t="shared" si="65"/>
        <v>-1019.2724693085011</v>
      </c>
      <c r="AH145" s="32">
        <f t="shared" si="66"/>
        <v>-8.5466631177208444E-2</v>
      </c>
      <c r="AI145" s="42" t="s">
        <v>13</v>
      </c>
      <c r="AJ145" s="42">
        <f t="shared" si="67"/>
        <v>-2060.2216727259488</v>
      </c>
      <c r="AK145" s="42">
        <f t="shared" si="68"/>
        <v>2060.2216744987059</v>
      </c>
      <c r="AL145" s="31">
        <f t="shared" si="69"/>
        <v>-89.997623130969544</v>
      </c>
      <c r="AM145" s="53">
        <f t="shared" si="70"/>
        <v>2.0602216744987056</v>
      </c>
      <c r="AN145" s="14"/>
    </row>
    <row r="146" spans="8:40">
      <c r="H146" s="32">
        <f t="shared" si="53"/>
        <v>780</v>
      </c>
      <c r="I146" s="23">
        <f t="shared" si="54"/>
        <v>780000</v>
      </c>
      <c r="J146" s="22">
        <f t="shared" si="55"/>
        <v>175000</v>
      </c>
      <c r="K146" s="42" t="s">
        <v>13</v>
      </c>
      <c r="L146" s="42">
        <v>0</v>
      </c>
      <c r="M146" s="32">
        <v>0</v>
      </c>
      <c r="N146" s="30" t="s">
        <v>13</v>
      </c>
      <c r="O146" s="31">
        <f>6.283*I146*E$7</f>
        <v>1029.1554000000001</v>
      </c>
      <c r="P146" s="42">
        <v>0</v>
      </c>
      <c r="Q146" s="23" t="s">
        <v>13</v>
      </c>
      <c r="R146" s="24">
        <f>-1/(6.283*I146*E$8)</f>
        <v>-2040.5081681541969</v>
      </c>
      <c r="S146" s="42">
        <f t="shared" si="56"/>
        <v>0</v>
      </c>
      <c r="T146" s="23" t="s">
        <v>13</v>
      </c>
      <c r="U146" s="23">
        <f t="shared" si="57"/>
        <v>180102195.00000003</v>
      </c>
      <c r="V146" s="23">
        <f t="shared" si="58"/>
        <v>175000</v>
      </c>
      <c r="W146" s="23" t="s">
        <v>13</v>
      </c>
      <c r="X146" s="23">
        <f t="shared" si="59"/>
        <v>1029.1554000000001</v>
      </c>
      <c r="Y146" s="22">
        <f t="shared" si="60"/>
        <v>-6.0521383297372076</v>
      </c>
      <c r="Z146" s="23" t="s">
        <v>13</v>
      </c>
      <c r="AA146" s="31">
        <f t="shared" si="61"/>
        <v>1029.1198080523225</v>
      </c>
      <c r="AB146" s="23">
        <f t="shared" si="62"/>
        <v>2099927.3743400434</v>
      </c>
      <c r="AC146" s="42" t="s">
        <v>13</v>
      </c>
      <c r="AD146" s="23">
        <f t="shared" si="63"/>
        <v>12349.437696627871</v>
      </c>
      <c r="AE146" s="42">
        <f t="shared" si="64"/>
        <v>-6.0521383297372076</v>
      </c>
      <c r="AF146" s="42" t="s">
        <v>13</v>
      </c>
      <c r="AG146" s="42">
        <f t="shared" si="65"/>
        <v>-1011.3883601018745</v>
      </c>
      <c r="AH146" s="32">
        <f t="shared" si="66"/>
        <v>-0.21406217400205957</v>
      </c>
      <c r="AI146" s="42" t="s">
        <v>13</v>
      </c>
      <c r="AJ146" s="42">
        <f t="shared" si="67"/>
        <v>-2076.2806471241524</v>
      </c>
      <c r="AK146" s="42">
        <f t="shared" si="68"/>
        <v>2076.2806581589361</v>
      </c>
      <c r="AL146" s="31">
        <f t="shared" si="69"/>
        <v>-89.994092870260985</v>
      </c>
      <c r="AM146" s="53">
        <f t="shared" si="70"/>
        <v>2.0762806581589364</v>
      </c>
      <c r="AN146" s="14"/>
    </row>
    <row r="147" spans="8:40">
      <c r="H147" s="32">
        <f t="shared" si="53"/>
        <v>782</v>
      </c>
      <c r="I147" s="23">
        <f t="shared" si="54"/>
        <v>782000</v>
      </c>
      <c r="J147" s="22">
        <f t="shared" si="55"/>
        <v>175000</v>
      </c>
      <c r="K147" s="42" t="s">
        <v>13</v>
      </c>
      <c r="L147" s="42">
        <v>0</v>
      </c>
      <c r="M147" s="32">
        <v>0</v>
      </c>
      <c r="N147" s="30" t="s">
        <v>13</v>
      </c>
      <c r="O147" s="31">
        <f>6.283*I147*E$7</f>
        <v>1031.7942600000001</v>
      </c>
      <c r="P147" s="42">
        <v>0</v>
      </c>
      <c r="Q147" s="23" t="s">
        <v>13</v>
      </c>
      <c r="R147" s="24">
        <f>-1/(6.283*I147*E$8)</f>
        <v>-2035.2894771870508</v>
      </c>
      <c r="S147" s="42">
        <f t="shared" si="56"/>
        <v>0</v>
      </c>
      <c r="T147" s="23" t="s">
        <v>13</v>
      </c>
      <c r="U147" s="23">
        <f t="shared" si="57"/>
        <v>180563995.50000003</v>
      </c>
      <c r="V147" s="23">
        <f t="shared" si="58"/>
        <v>175000</v>
      </c>
      <c r="W147" s="23" t="s">
        <v>13</v>
      </c>
      <c r="X147" s="23">
        <f t="shared" si="59"/>
        <v>1031.7942600000001</v>
      </c>
      <c r="Y147" s="22">
        <f t="shared" si="60"/>
        <v>-6.0832136468244249</v>
      </c>
      <c r="Z147" s="23" t="s">
        <v>13</v>
      </c>
      <c r="AA147" s="31">
        <f t="shared" si="61"/>
        <v>1031.7583935718678</v>
      </c>
      <c r="AB147" s="23">
        <f t="shared" si="62"/>
        <v>2099927.0014362382</v>
      </c>
      <c r="AC147" s="42" t="s">
        <v>13</v>
      </c>
      <c r="AD147" s="23">
        <f t="shared" si="63"/>
        <v>12381.100722862417</v>
      </c>
      <c r="AE147" s="42">
        <f t="shared" si="64"/>
        <v>-6.0832136468244249</v>
      </c>
      <c r="AF147" s="42" t="s">
        <v>13</v>
      </c>
      <c r="AG147" s="42">
        <f t="shared" si="65"/>
        <v>-1003.531083615183</v>
      </c>
      <c r="AH147" s="32">
        <f t="shared" si="66"/>
        <v>-0.34701730512062451</v>
      </c>
      <c r="AI147" s="42" t="s">
        <v>13</v>
      </c>
      <c r="AJ147" s="42">
        <f t="shared" si="67"/>
        <v>-2092.535970974543</v>
      </c>
      <c r="AK147" s="42">
        <f t="shared" si="68"/>
        <v>2092.5359997484829</v>
      </c>
      <c r="AL147" s="31">
        <f t="shared" si="69"/>
        <v>-89.990498310617696</v>
      </c>
      <c r="AM147" s="53">
        <f t="shared" si="70"/>
        <v>2.0925359997484829</v>
      </c>
      <c r="AN147" s="14"/>
    </row>
    <row r="148" spans="8:40">
      <c r="H148" s="32">
        <f t="shared" si="53"/>
        <v>784</v>
      </c>
      <c r="I148" s="23">
        <f t="shared" si="54"/>
        <v>784000</v>
      </c>
      <c r="J148" s="22">
        <f t="shared" si="55"/>
        <v>175000</v>
      </c>
      <c r="K148" s="42" t="s">
        <v>13</v>
      </c>
      <c r="L148" s="42">
        <v>0</v>
      </c>
      <c r="M148" s="32">
        <v>0</v>
      </c>
      <c r="N148" s="30" t="s">
        <v>13</v>
      </c>
      <c r="O148" s="31">
        <f>6.283*I148*E$7</f>
        <v>1034.4331200000001</v>
      </c>
      <c r="P148" s="42">
        <v>0</v>
      </c>
      <c r="Q148" s="23" t="s">
        <v>13</v>
      </c>
      <c r="R148" s="24">
        <f>-1/(6.283*I148*E$8)</f>
        <v>-2030.0974121942265</v>
      </c>
      <c r="S148" s="42">
        <f t="shared" si="56"/>
        <v>0</v>
      </c>
      <c r="T148" s="23" t="s">
        <v>13</v>
      </c>
      <c r="U148" s="23">
        <f t="shared" si="57"/>
        <v>181025796.00000003</v>
      </c>
      <c r="V148" s="23">
        <f t="shared" si="58"/>
        <v>175000</v>
      </c>
      <c r="W148" s="23" t="s">
        <v>13</v>
      </c>
      <c r="X148" s="23">
        <f t="shared" si="59"/>
        <v>1034.4331200000001</v>
      </c>
      <c r="Y148" s="22">
        <f t="shared" si="60"/>
        <v>-6.1143685311093341</v>
      </c>
      <c r="Z148" s="23" t="s">
        <v>13</v>
      </c>
      <c r="AA148" s="31">
        <f t="shared" si="61"/>
        <v>1034.396977683906</v>
      </c>
      <c r="AB148" s="23">
        <f t="shared" si="62"/>
        <v>2099926.6275776266</v>
      </c>
      <c r="AC148" s="42" t="s">
        <v>13</v>
      </c>
      <c r="AD148" s="23">
        <f t="shared" si="63"/>
        <v>12412.763732206873</v>
      </c>
      <c r="AE148" s="42">
        <f t="shared" si="64"/>
        <v>-6.1143685311093341</v>
      </c>
      <c r="AF148" s="42" t="s">
        <v>13</v>
      </c>
      <c r="AG148" s="42">
        <f t="shared" si="65"/>
        <v>-995.70043451032052</v>
      </c>
      <c r="AH148" s="32">
        <f t="shared" si="66"/>
        <v>-0.48447000046193317</v>
      </c>
      <c r="AI148" s="42" t="s">
        <v>13</v>
      </c>
      <c r="AJ148" s="42">
        <f t="shared" si="67"/>
        <v>-2108.9914120427511</v>
      </c>
      <c r="AK148" s="42">
        <f t="shared" si="68"/>
        <v>2108.9914676881122</v>
      </c>
      <c r="AL148" s="31">
        <f t="shared" si="69"/>
        <v>-89.986838217742317</v>
      </c>
      <c r="AM148" s="53">
        <f t="shared" si="70"/>
        <v>2.1089914676881123</v>
      </c>
      <c r="AN148" s="14"/>
    </row>
    <row r="149" spans="8:40">
      <c r="H149" s="32">
        <f t="shared" si="53"/>
        <v>786</v>
      </c>
      <c r="I149" s="23">
        <f t="shared" si="54"/>
        <v>786000</v>
      </c>
      <c r="J149" s="22">
        <f t="shared" si="55"/>
        <v>175000</v>
      </c>
      <c r="K149" s="42" t="s">
        <v>13</v>
      </c>
      <c r="L149" s="42">
        <v>0</v>
      </c>
      <c r="M149" s="32">
        <v>0</v>
      </c>
      <c r="N149" s="30" t="s">
        <v>13</v>
      </c>
      <c r="O149" s="31">
        <f>6.283*I149*E$7</f>
        <v>1037.0719799999999</v>
      </c>
      <c r="P149" s="42">
        <v>0</v>
      </c>
      <c r="Q149" s="23" t="s">
        <v>13</v>
      </c>
      <c r="R149" s="24">
        <f>-1/(6.283*I149*E$8)</f>
        <v>-2024.9317699240123</v>
      </c>
      <c r="S149" s="42">
        <f t="shared" si="56"/>
        <v>0</v>
      </c>
      <c r="T149" s="23" t="s">
        <v>13</v>
      </c>
      <c r="U149" s="23">
        <f t="shared" si="57"/>
        <v>181487596.5</v>
      </c>
      <c r="V149" s="23">
        <f t="shared" si="58"/>
        <v>175000</v>
      </c>
      <c r="W149" s="23" t="s">
        <v>13</v>
      </c>
      <c r="X149" s="23">
        <f t="shared" si="59"/>
        <v>1037.0719799999999</v>
      </c>
      <c r="Y149" s="22">
        <f t="shared" si="60"/>
        <v>-6.1456029825069329</v>
      </c>
      <c r="Z149" s="23" t="s">
        <v>13</v>
      </c>
      <c r="AA149" s="31">
        <f t="shared" si="61"/>
        <v>1037.0355603848379</v>
      </c>
      <c r="AB149" s="23">
        <f t="shared" si="62"/>
        <v>2099926.2527642096</v>
      </c>
      <c r="AC149" s="42" t="s">
        <v>13</v>
      </c>
      <c r="AD149" s="23">
        <f t="shared" si="63"/>
        <v>12444.426724618053</v>
      </c>
      <c r="AE149" s="42">
        <f t="shared" si="64"/>
        <v>-6.1456029825069329</v>
      </c>
      <c r="AF149" s="42" t="s">
        <v>13</v>
      </c>
      <c r="AG149" s="42">
        <f t="shared" si="65"/>
        <v>-987.89620953917438</v>
      </c>
      <c r="AH149" s="32">
        <f t="shared" si="66"/>
        <v>-0.62656317269128303</v>
      </c>
      <c r="AI149" s="42" t="s">
        <v>13</v>
      </c>
      <c r="AJ149" s="42">
        <f t="shared" si="67"/>
        <v>-2125.6508344487534</v>
      </c>
      <c r="AK149" s="42">
        <f t="shared" si="68"/>
        <v>2125.6509267925653</v>
      </c>
      <c r="AL149" s="31">
        <f t="shared" si="69"/>
        <v>-89.98311132581297</v>
      </c>
      <c r="AM149" s="53">
        <f t="shared" si="70"/>
        <v>2.1256509267925652</v>
      </c>
      <c r="AN149" s="14"/>
    </row>
    <row r="150" spans="8:40">
      <c r="H150" s="32">
        <f t="shared" si="53"/>
        <v>788</v>
      </c>
      <c r="I150" s="23">
        <f t="shared" si="54"/>
        <v>788000</v>
      </c>
      <c r="J150" s="22">
        <f t="shared" si="55"/>
        <v>175000</v>
      </c>
      <c r="K150" s="42" t="s">
        <v>13</v>
      </c>
      <c r="L150" s="42">
        <v>0</v>
      </c>
      <c r="M150" s="32">
        <v>0</v>
      </c>
      <c r="N150" s="30" t="s">
        <v>13</v>
      </c>
      <c r="O150" s="31">
        <f>6.283*I150*E$7</f>
        <v>1039.71084</v>
      </c>
      <c r="P150" s="42">
        <v>0</v>
      </c>
      <c r="Q150" s="23" t="s">
        <v>13</v>
      </c>
      <c r="R150" s="24">
        <f>-1/(6.283*I150*E$8)</f>
        <v>-2019.7923491881647</v>
      </c>
      <c r="S150" s="42">
        <f t="shared" si="56"/>
        <v>0</v>
      </c>
      <c r="T150" s="23" t="s">
        <v>13</v>
      </c>
      <c r="U150" s="23">
        <f t="shared" si="57"/>
        <v>181949397</v>
      </c>
      <c r="V150" s="23">
        <f t="shared" si="58"/>
        <v>175000</v>
      </c>
      <c r="W150" s="23" t="s">
        <v>13</v>
      </c>
      <c r="X150" s="23">
        <f t="shared" si="59"/>
        <v>1039.71084</v>
      </c>
      <c r="Y150" s="22">
        <f t="shared" si="60"/>
        <v>-6.1769170009320105</v>
      </c>
      <c r="Z150" s="23" t="s">
        <v>13</v>
      </c>
      <c r="AA150" s="31">
        <f t="shared" si="61"/>
        <v>1039.6741416710649</v>
      </c>
      <c r="AB150" s="23">
        <f t="shared" si="62"/>
        <v>2099925.8769959891</v>
      </c>
      <c r="AC150" s="42" t="s">
        <v>13</v>
      </c>
      <c r="AD150" s="23">
        <f t="shared" si="63"/>
        <v>12476.089700052778</v>
      </c>
      <c r="AE150" s="42">
        <f t="shared" si="64"/>
        <v>-6.1769170009320105</v>
      </c>
      <c r="AF150" s="42" t="s">
        <v>13</v>
      </c>
      <c r="AG150" s="42">
        <f t="shared" si="65"/>
        <v>-980.11820751709979</v>
      </c>
      <c r="AH150" s="32">
        <f t="shared" si="66"/>
        <v>-0.77344487578143206</v>
      </c>
      <c r="AI150" s="42" t="s">
        <v>13</v>
      </c>
      <c r="AJ150" s="42">
        <f t="shared" si="67"/>
        <v>-2142.5182017696065</v>
      </c>
      <c r="AK150" s="42">
        <f t="shared" si="68"/>
        <v>2142.5183413756449</v>
      </c>
      <c r="AL150" s="31">
        <f t="shared" si="69"/>
        <v>-89.979316336662862</v>
      </c>
      <c r="AM150" s="53">
        <f t="shared" si="70"/>
        <v>2.142518341375645</v>
      </c>
      <c r="AN150" s="14"/>
    </row>
    <row r="151" spans="8:40">
      <c r="H151" s="32">
        <f t="shared" si="53"/>
        <v>790</v>
      </c>
      <c r="I151" s="23">
        <f t="shared" si="54"/>
        <v>790000</v>
      </c>
      <c r="J151" s="22">
        <f t="shared" si="55"/>
        <v>175000</v>
      </c>
      <c r="K151" s="42" t="s">
        <v>13</v>
      </c>
      <c r="L151" s="42">
        <v>0</v>
      </c>
      <c r="M151" s="32">
        <v>0</v>
      </c>
      <c r="N151" s="30" t="s">
        <v>13</v>
      </c>
      <c r="O151" s="31">
        <f>6.283*I151*E$7</f>
        <v>1042.3497</v>
      </c>
      <c r="P151" s="42">
        <v>0</v>
      </c>
      <c r="Q151" s="23" t="s">
        <v>13</v>
      </c>
      <c r="R151" s="24">
        <f>-1/(6.283*I151*E$8)</f>
        <v>-2014.6789508357895</v>
      </c>
      <c r="S151" s="42">
        <f t="shared" si="56"/>
        <v>0</v>
      </c>
      <c r="T151" s="23" t="s">
        <v>13</v>
      </c>
      <c r="U151" s="23">
        <f t="shared" si="57"/>
        <v>182411197.5</v>
      </c>
      <c r="V151" s="23">
        <f t="shared" si="58"/>
        <v>175000</v>
      </c>
      <c r="W151" s="23" t="s">
        <v>13</v>
      </c>
      <c r="X151" s="23">
        <f t="shared" si="59"/>
        <v>1042.3497</v>
      </c>
      <c r="Y151" s="22">
        <f t="shared" si="60"/>
        <v>-6.2083105862991284</v>
      </c>
      <c r="Z151" s="23" t="s">
        <v>13</v>
      </c>
      <c r="AA151" s="31">
        <f t="shared" si="61"/>
        <v>1042.3127215389877</v>
      </c>
      <c r="AB151" s="23">
        <f t="shared" si="62"/>
        <v>2099925.5002729641</v>
      </c>
      <c r="AC151" s="42" t="s">
        <v>13</v>
      </c>
      <c r="AD151" s="23">
        <f t="shared" si="63"/>
        <v>12507.752658467853</v>
      </c>
      <c r="AE151" s="42">
        <f t="shared" si="64"/>
        <v>-6.2083105862991284</v>
      </c>
      <c r="AF151" s="42" t="s">
        <v>13</v>
      </c>
      <c r="AG151" s="42">
        <f t="shared" si="65"/>
        <v>-972.36622929680175</v>
      </c>
      <c r="AH151" s="32">
        <f t="shared" si="66"/>
        <v>-0.92526851932549881</v>
      </c>
      <c r="AI151" s="42" t="s">
        <v>13</v>
      </c>
      <c r="AJ151" s="42">
        <f t="shared" si="67"/>
        <v>-2159.597580262784</v>
      </c>
      <c r="AK151" s="42">
        <f t="shared" si="68"/>
        <v>2159.5977784760535</v>
      </c>
      <c r="AL151" s="31">
        <f t="shared" si="69"/>
        <v>-89.975451918305637</v>
      </c>
      <c r="AM151" s="53">
        <f t="shared" si="70"/>
        <v>2.1595977784760536</v>
      </c>
      <c r="AN151" s="14"/>
    </row>
    <row r="152" spans="8:40">
      <c r="H152" s="32">
        <f t="shared" si="53"/>
        <v>792</v>
      </c>
      <c r="I152" s="23">
        <f t="shared" si="54"/>
        <v>792000</v>
      </c>
      <c r="J152" s="22">
        <f t="shared" si="55"/>
        <v>175000</v>
      </c>
      <c r="K152" s="42" t="s">
        <v>13</v>
      </c>
      <c r="L152" s="42">
        <v>0</v>
      </c>
      <c r="M152" s="32">
        <v>0</v>
      </c>
      <c r="N152" s="30" t="s">
        <v>13</v>
      </c>
      <c r="O152" s="31">
        <f>6.283*I152*E$7</f>
        <v>1044.98856</v>
      </c>
      <c r="P152" s="42">
        <v>0</v>
      </c>
      <c r="Q152" s="23" t="s">
        <v>13</v>
      </c>
      <c r="R152" s="24">
        <f>-1/(6.283*I152*E$8)</f>
        <v>-2009.5913777276182</v>
      </c>
      <c r="S152" s="42">
        <f t="shared" si="56"/>
        <v>0</v>
      </c>
      <c r="T152" s="23" t="s">
        <v>13</v>
      </c>
      <c r="U152" s="23">
        <f t="shared" si="57"/>
        <v>182872998</v>
      </c>
      <c r="V152" s="23">
        <f t="shared" si="58"/>
        <v>175000</v>
      </c>
      <c r="W152" s="23" t="s">
        <v>13</v>
      </c>
      <c r="X152" s="23">
        <f t="shared" si="59"/>
        <v>1044.98856</v>
      </c>
      <c r="Y152" s="22">
        <f t="shared" si="60"/>
        <v>-6.2397837385226369</v>
      </c>
      <c r="Z152" s="23" t="s">
        <v>13</v>
      </c>
      <c r="AA152" s="31">
        <f t="shared" si="61"/>
        <v>1044.9512999850078</v>
      </c>
      <c r="AB152" s="23">
        <f t="shared" si="62"/>
        <v>2099925.1225951375</v>
      </c>
      <c r="AC152" s="42" t="s">
        <v>13</v>
      </c>
      <c r="AD152" s="23">
        <f t="shared" si="63"/>
        <v>12539.415599820095</v>
      </c>
      <c r="AE152" s="42">
        <f t="shared" si="64"/>
        <v>-6.2397837385226369</v>
      </c>
      <c r="AF152" s="42" t="s">
        <v>13</v>
      </c>
      <c r="AG152" s="42">
        <f t="shared" si="65"/>
        <v>-964.6400777426104</v>
      </c>
      <c r="AH152" s="32">
        <f t="shared" si="66"/>
        <v>-1.0821930931188133</v>
      </c>
      <c r="AI152" s="42" t="s">
        <v>13</v>
      </c>
      <c r="AJ152" s="42">
        <f t="shared" si="67"/>
        <v>-2176.8931422156634</v>
      </c>
      <c r="AK152" s="42">
        <f t="shared" si="68"/>
        <v>2176.8934112095326</v>
      </c>
      <c r="AL152" s="31">
        <f t="shared" si="69"/>
        <v>-89.971516703993061</v>
      </c>
      <c r="AM152" s="53">
        <f t="shared" si="70"/>
        <v>2.1768934112095324</v>
      </c>
      <c r="AN152" s="14"/>
    </row>
    <row r="153" spans="8:40">
      <c r="H153" s="32">
        <f t="shared" si="53"/>
        <v>794</v>
      </c>
      <c r="I153" s="23">
        <f t="shared" si="54"/>
        <v>794000</v>
      </c>
      <c r="J153" s="22">
        <f t="shared" si="55"/>
        <v>175000</v>
      </c>
      <c r="K153" s="42" t="s">
        <v>13</v>
      </c>
      <c r="L153" s="42">
        <v>0</v>
      </c>
      <c r="M153" s="32">
        <v>0</v>
      </c>
      <c r="N153" s="30" t="s">
        <v>13</v>
      </c>
      <c r="O153" s="31">
        <f>6.283*I153*E$7</f>
        <v>1047.62742</v>
      </c>
      <c r="P153" s="42">
        <v>0</v>
      </c>
      <c r="Q153" s="23" t="s">
        <v>13</v>
      </c>
      <c r="R153" s="24">
        <f>-1/(6.283*I153*E$8)</f>
        <v>-2004.5294347106719</v>
      </c>
      <c r="S153" s="42">
        <f t="shared" si="56"/>
        <v>0</v>
      </c>
      <c r="T153" s="23" t="s">
        <v>13</v>
      </c>
      <c r="U153" s="23">
        <f t="shared" si="57"/>
        <v>183334798.5</v>
      </c>
      <c r="V153" s="23">
        <f t="shared" si="58"/>
        <v>175000</v>
      </c>
      <c r="W153" s="23" t="s">
        <v>13</v>
      </c>
      <c r="X153" s="23">
        <f t="shared" si="59"/>
        <v>1047.62742</v>
      </c>
      <c r="Y153" s="22">
        <f t="shared" si="60"/>
        <v>-6.2713364575166661</v>
      </c>
      <c r="Z153" s="23" t="s">
        <v>13</v>
      </c>
      <c r="AA153" s="31">
        <f t="shared" si="61"/>
        <v>1047.589877005526</v>
      </c>
      <c r="AB153" s="23">
        <f t="shared" si="62"/>
        <v>2099924.7439625091</v>
      </c>
      <c r="AC153" s="42" t="s">
        <v>13</v>
      </c>
      <c r="AD153" s="23">
        <f t="shared" si="63"/>
        <v>12571.07852406631</v>
      </c>
      <c r="AE153" s="42">
        <f t="shared" si="64"/>
        <v>-6.2713364575166661</v>
      </c>
      <c r="AF153" s="42" t="s">
        <v>13</v>
      </c>
      <c r="AG153" s="42">
        <f t="shared" si="65"/>
        <v>-956.93955770514594</v>
      </c>
      <c r="AH153" s="32">
        <f t="shared" si="66"/>
        <v>-1.2443834025685523</v>
      </c>
      <c r="AI153" s="42" t="s">
        <v>13</v>
      </c>
      <c r="AJ153" s="42">
        <f t="shared" si="67"/>
        <v>-2194.4091694269155</v>
      </c>
      <c r="AK153" s="42">
        <f t="shared" si="68"/>
        <v>2194.4095222530768</v>
      </c>
      <c r="AL153" s="31">
        <f t="shared" si="69"/>
        <v>-89.967509291146442</v>
      </c>
      <c r="AM153" s="53">
        <f t="shared" si="70"/>
        <v>2.1944095222530766</v>
      </c>
      <c r="AN153" s="14"/>
    </row>
    <row r="154" spans="8:40">
      <c r="H154" s="32">
        <f t="shared" si="53"/>
        <v>796</v>
      </c>
      <c r="I154" s="23">
        <f t="shared" si="54"/>
        <v>796000</v>
      </c>
      <c r="J154" s="22">
        <f t="shared" si="55"/>
        <v>175000</v>
      </c>
      <c r="K154" s="42" t="s">
        <v>13</v>
      </c>
      <c r="L154" s="42">
        <v>0</v>
      </c>
      <c r="M154" s="32">
        <v>0</v>
      </c>
      <c r="N154" s="30" t="s">
        <v>13</v>
      </c>
      <c r="O154" s="31">
        <f>6.283*I154*E$7</f>
        <v>1050.2662800000001</v>
      </c>
      <c r="P154" s="42">
        <v>0</v>
      </c>
      <c r="Q154" s="23" t="s">
        <v>13</v>
      </c>
      <c r="R154" s="24">
        <f>-1/(6.283*I154*E$8)</f>
        <v>-1999.4929285933088</v>
      </c>
      <c r="S154" s="42">
        <f t="shared" si="56"/>
        <v>0</v>
      </c>
      <c r="T154" s="23" t="s">
        <v>13</v>
      </c>
      <c r="U154" s="23">
        <f t="shared" si="57"/>
        <v>183796599</v>
      </c>
      <c r="V154" s="23">
        <f t="shared" si="58"/>
        <v>175000</v>
      </c>
      <c r="W154" s="23" t="s">
        <v>13</v>
      </c>
      <c r="X154" s="23">
        <f t="shared" si="59"/>
        <v>1050.2662800000001</v>
      </c>
      <c r="Y154" s="22">
        <f t="shared" si="60"/>
        <v>-6.3029687431951338</v>
      </c>
      <c r="Z154" s="23" t="s">
        <v>13</v>
      </c>
      <c r="AA154" s="31">
        <f t="shared" si="61"/>
        <v>1050.2284525969437</v>
      </c>
      <c r="AB154" s="23">
        <f t="shared" si="62"/>
        <v>2099924.3643750818</v>
      </c>
      <c r="AC154" s="42" t="s">
        <v>13</v>
      </c>
      <c r="AD154" s="23">
        <f t="shared" si="63"/>
        <v>12602.741431163324</v>
      </c>
      <c r="AE154" s="42">
        <f t="shared" si="64"/>
        <v>-6.3029687431951338</v>
      </c>
      <c r="AF154" s="42" t="s">
        <v>13</v>
      </c>
      <c r="AG154" s="42">
        <f t="shared" si="65"/>
        <v>-949.26447599636504</v>
      </c>
      <c r="AH154" s="32">
        <f t="shared" si="66"/>
        <v>-1.4120103155245436</v>
      </c>
      <c r="AI154" s="42" t="s">
        <v>13</v>
      </c>
      <c r="AJ154" s="42">
        <f t="shared" si="67"/>
        <v>-2212.1500568259326</v>
      </c>
      <c r="AK154" s="42">
        <f t="shared" si="68"/>
        <v>2212.1505074673619</v>
      </c>
      <c r="AL154" s="31">
        <f t="shared" si="69"/>
        <v>-89.96342824010533</v>
      </c>
      <c r="AM154" s="53">
        <f t="shared" si="70"/>
        <v>2.2121505074673617</v>
      </c>
      <c r="AN154" s="14"/>
    </row>
    <row r="155" spans="8:40">
      <c r="H155" s="32">
        <f t="shared" si="53"/>
        <v>798</v>
      </c>
      <c r="I155" s="23">
        <f t="shared" si="54"/>
        <v>798000</v>
      </c>
      <c r="J155" s="22">
        <f t="shared" si="55"/>
        <v>175000</v>
      </c>
      <c r="K155" s="42" t="s">
        <v>13</v>
      </c>
      <c r="L155" s="42">
        <v>0</v>
      </c>
      <c r="M155" s="32">
        <v>0</v>
      </c>
      <c r="N155" s="30" t="s">
        <v>13</v>
      </c>
      <c r="O155" s="31">
        <f>6.283*I155*E$7</f>
        <v>1052.9051400000001</v>
      </c>
      <c r="P155" s="42">
        <v>0</v>
      </c>
      <c r="Q155" s="23" t="s">
        <v>13</v>
      </c>
      <c r="R155" s="24">
        <f>-1/(6.283*I155*E$8)</f>
        <v>-1994.4816681206437</v>
      </c>
      <c r="S155" s="42">
        <f t="shared" si="56"/>
        <v>0</v>
      </c>
      <c r="T155" s="23" t="s">
        <v>13</v>
      </c>
      <c r="U155" s="23">
        <f t="shared" si="57"/>
        <v>184258399.5</v>
      </c>
      <c r="V155" s="23">
        <f t="shared" si="58"/>
        <v>175000</v>
      </c>
      <c r="W155" s="23" t="s">
        <v>13</v>
      </c>
      <c r="X155" s="23">
        <f t="shared" si="59"/>
        <v>1052.9051400000001</v>
      </c>
      <c r="Y155" s="22">
        <f t="shared" si="60"/>
        <v>-6.3346805954717356</v>
      </c>
      <c r="Z155" s="23" t="s">
        <v>13</v>
      </c>
      <c r="AA155" s="31">
        <f t="shared" si="61"/>
        <v>1052.8670267556615</v>
      </c>
      <c r="AB155" s="23">
        <f t="shared" si="62"/>
        <v>2099923.9838328543</v>
      </c>
      <c r="AC155" s="42" t="s">
        <v>13</v>
      </c>
      <c r="AD155" s="23">
        <f t="shared" si="63"/>
        <v>12634.404321067939</v>
      </c>
      <c r="AE155" s="42">
        <f t="shared" si="64"/>
        <v>-6.3346805954717356</v>
      </c>
      <c r="AF155" s="42" t="s">
        <v>13</v>
      </c>
      <c r="AG155" s="42">
        <f t="shared" si="65"/>
        <v>-941.61464136498216</v>
      </c>
      <c r="AH155" s="32">
        <f t="shared" si="66"/>
        <v>-1.5852510211609221</v>
      </c>
      <c r="AI155" s="42" t="s">
        <v>13</v>
      </c>
      <c r="AJ155" s="42">
        <f t="shared" si="67"/>
        <v>-2230.1203162366901</v>
      </c>
      <c r="AK155" s="42">
        <f t="shared" si="68"/>
        <v>2230.1208796637989</v>
      </c>
      <c r="AL155" s="31">
        <f t="shared" si="69"/>
        <v>-89.959272072871414</v>
      </c>
      <c r="AM155" s="53">
        <f t="shared" si="70"/>
        <v>2.230120879663799</v>
      </c>
      <c r="AN155" s="14"/>
    </row>
    <row r="156" spans="8:40">
      <c r="H156" s="32">
        <f t="shared" si="53"/>
        <v>800</v>
      </c>
      <c r="I156" s="23">
        <f t="shared" si="54"/>
        <v>800000</v>
      </c>
      <c r="J156" s="22">
        <f t="shared" si="55"/>
        <v>175000</v>
      </c>
      <c r="K156" s="42" t="s">
        <v>13</v>
      </c>
      <c r="L156" s="42">
        <v>0</v>
      </c>
      <c r="M156" s="32">
        <v>0</v>
      </c>
      <c r="N156" s="30" t="s">
        <v>13</v>
      </c>
      <c r="O156" s="31">
        <f>6.283*I156*E$7</f>
        <v>1055.5440000000001</v>
      </c>
      <c r="P156" s="42">
        <v>0</v>
      </c>
      <c r="Q156" s="23" t="s">
        <v>13</v>
      </c>
      <c r="R156" s="24">
        <f>-1/(6.283*I156*E$8)</f>
        <v>-1989.4954639503419</v>
      </c>
      <c r="S156" s="42">
        <f t="shared" si="56"/>
        <v>0</v>
      </c>
      <c r="T156" s="23" t="s">
        <v>13</v>
      </c>
      <c r="U156" s="23">
        <f t="shared" si="57"/>
        <v>184720200.00000003</v>
      </c>
      <c r="V156" s="23">
        <f t="shared" si="58"/>
        <v>175000</v>
      </c>
      <c r="W156" s="23" t="s">
        <v>13</v>
      </c>
      <c r="X156" s="23">
        <f t="shared" si="59"/>
        <v>1055.5440000000001</v>
      </c>
      <c r="Y156" s="22">
        <f t="shared" si="60"/>
        <v>-6.3664720142599531</v>
      </c>
      <c r="Z156" s="23" t="s">
        <v>13</v>
      </c>
      <c r="AA156" s="31">
        <f t="shared" si="61"/>
        <v>1055.5055994780812</v>
      </c>
      <c r="AB156" s="23">
        <f t="shared" si="62"/>
        <v>2099923.6023358288</v>
      </c>
      <c r="AC156" s="42" t="s">
        <v>13</v>
      </c>
      <c r="AD156" s="23">
        <f t="shared" si="63"/>
        <v>12666.067193736973</v>
      </c>
      <c r="AE156" s="42">
        <f t="shared" si="64"/>
        <v>-6.3664720142599531</v>
      </c>
      <c r="AF156" s="42" t="s">
        <v>13</v>
      </c>
      <c r="AG156" s="42">
        <f t="shared" si="65"/>
        <v>-933.98986447226071</v>
      </c>
      <c r="AH156" s="32">
        <f t="shared" si="66"/>
        <v>-1.7642893015774357</v>
      </c>
      <c r="AI156" s="42" t="s">
        <v>13</v>
      </c>
      <c r="AJ156" s="42">
        <f t="shared" si="67"/>
        <v>-2248.3245802928432</v>
      </c>
      <c r="AK156" s="42">
        <f t="shared" si="68"/>
        <v>2248.3252725230241</v>
      </c>
      <c r="AL156" s="31">
        <f t="shared" si="69"/>
        <v>-89.955039271919532</v>
      </c>
      <c r="AM156" s="53">
        <f t="shared" si="70"/>
        <v>2.2483252725230241</v>
      </c>
      <c r="AN156" s="14"/>
    </row>
    <row r="157" spans="8:40">
      <c r="H157" s="32">
        <f t="shared" si="53"/>
        <v>802</v>
      </c>
      <c r="I157" s="23">
        <f t="shared" si="54"/>
        <v>802000</v>
      </c>
      <c r="J157" s="22">
        <f t="shared" si="55"/>
        <v>175000</v>
      </c>
      <c r="K157" s="42" t="s">
        <v>13</v>
      </c>
      <c r="L157" s="42">
        <v>0</v>
      </c>
      <c r="M157" s="32">
        <v>0</v>
      </c>
      <c r="N157" s="30" t="s">
        <v>13</v>
      </c>
      <c r="O157" s="31">
        <f>6.283*I157*E$7</f>
        <v>1058.1828600000001</v>
      </c>
      <c r="P157" s="42">
        <v>0</v>
      </c>
      <c r="Q157" s="23" t="s">
        <v>13</v>
      </c>
      <c r="R157" s="24">
        <f>-1/(6.283*I157*E$8)</f>
        <v>-1984.5341286287703</v>
      </c>
      <c r="S157" s="42">
        <f t="shared" si="56"/>
        <v>0</v>
      </c>
      <c r="T157" s="23" t="s">
        <v>13</v>
      </c>
      <c r="U157" s="23">
        <f t="shared" si="57"/>
        <v>185182000.50000003</v>
      </c>
      <c r="V157" s="23">
        <f t="shared" si="58"/>
        <v>175000</v>
      </c>
      <c r="W157" s="23" t="s">
        <v>13</v>
      </c>
      <c r="X157" s="23">
        <f t="shared" si="59"/>
        <v>1058.1828600000001</v>
      </c>
      <c r="Y157" s="22">
        <f t="shared" si="60"/>
        <v>-6.3983429994730496</v>
      </c>
      <c r="Z157" s="23" t="s">
        <v>13</v>
      </c>
      <c r="AA157" s="31">
        <f t="shared" si="61"/>
        <v>1058.1441707606032</v>
      </c>
      <c r="AB157" s="23">
        <f t="shared" si="62"/>
        <v>2099923.2198840063</v>
      </c>
      <c r="AC157" s="42" t="s">
        <v>13</v>
      </c>
      <c r="AD157" s="23">
        <f t="shared" si="63"/>
        <v>12697.730049127242</v>
      </c>
      <c r="AE157" s="42">
        <f t="shared" si="64"/>
        <v>-6.3983429994730496</v>
      </c>
      <c r="AF157" s="42" t="s">
        <v>13</v>
      </c>
      <c r="AG157" s="42">
        <f t="shared" si="65"/>
        <v>-926.38995786816713</v>
      </c>
      <c r="AH157" s="32">
        <f t="shared" si="66"/>
        <v>-1.9493158168308611</v>
      </c>
      <c r="AI157" s="42" t="s">
        <v>13</v>
      </c>
      <c r="AJ157" s="42">
        <f t="shared" si="67"/>
        <v>-2266.7676065111559</v>
      </c>
      <c r="AK157" s="42">
        <f t="shared" si="68"/>
        <v>2266.768444671945</v>
      </c>
      <c r="AL157" s="31">
        <f t="shared" si="69"/>
        <v>-89.950728278715928</v>
      </c>
      <c r="AM157" s="53">
        <f t="shared" si="70"/>
        <v>2.2667684446719449</v>
      </c>
      <c r="AN157" s="14"/>
    </row>
    <row r="158" spans="8:40">
      <c r="H158" s="32">
        <f t="shared" si="53"/>
        <v>804</v>
      </c>
      <c r="I158" s="23">
        <f t="shared" si="54"/>
        <v>804000</v>
      </c>
      <c r="J158" s="22">
        <f t="shared" si="55"/>
        <v>175000</v>
      </c>
      <c r="K158" s="42" t="s">
        <v>13</v>
      </c>
      <c r="L158" s="42">
        <v>0</v>
      </c>
      <c r="M158" s="32">
        <v>0</v>
      </c>
      <c r="N158" s="30" t="s">
        <v>13</v>
      </c>
      <c r="O158" s="31">
        <f>6.283*I158*E$7</f>
        <v>1060.8217200000001</v>
      </c>
      <c r="P158" s="42">
        <v>0</v>
      </c>
      <c r="Q158" s="23" t="s">
        <v>13</v>
      </c>
      <c r="R158" s="24">
        <f>-1/(6.283*I158*E$8)</f>
        <v>-1979.5974765675046</v>
      </c>
      <c r="S158" s="42">
        <f t="shared" si="56"/>
        <v>0</v>
      </c>
      <c r="T158" s="23" t="s">
        <v>13</v>
      </c>
      <c r="U158" s="23">
        <f t="shared" si="57"/>
        <v>185643801.00000003</v>
      </c>
      <c r="V158" s="23">
        <f t="shared" si="58"/>
        <v>175000</v>
      </c>
      <c r="W158" s="23" t="s">
        <v>13</v>
      </c>
      <c r="X158" s="23">
        <f t="shared" si="59"/>
        <v>1060.8217200000001</v>
      </c>
      <c r="Y158" s="22">
        <f t="shared" si="60"/>
        <v>-6.4302935510240733</v>
      </c>
      <c r="Z158" s="23" t="s">
        <v>13</v>
      </c>
      <c r="AA158" s="31">
        <f t="shared" si="61"/>
        <v>1060.7827405996293</v>
      </c>
      <c r="AB158" s="23">
        <f t="shared" si="62"/>
        <v>2099922.8364773882</v>
      </c>
      <c r="AC158" s="42" t="s">
        <v>13</v>
      </c>
      <c r="AD158" s="23">
        <f t="shared" si="63"/>
        <v>12729.392887195554</v>
      </c>
      <c r="AE158" s="42">
        <f t="shared" si="64"/>
        <v>-6.4302935510240733</v>
      </c>
      <c r="AF158" s="42" t="s">
        <v>13</v>
      </c>
      <c r="AG158" s="42">
        <f t="shared" si="65"/>
        <v>-918.81473596787532</v>
      </c>
      <c r="AH158" s="32">
        <f t="shared" si="66"/>
        <v>-2.1405284041517931</v>
      </c>
      <c r="AI158" s="42" t="s">
        <v>13</v>
      </c>
      <c r="AJ158" s="42">
        <f t="shared" si="67"/>
        <v>-2285.4542815308255</v>
      </c>
      <c r="AK158" s="42">
        <f t="shared" si="68"/>
        <v>2285.4552839269095</v>
      </c>
      <c r="AL158" s="31">
        <f t="shared" si="69"/>
        <v>-89.946337492458213</v>
      </c>
      <c r="AM158" s="53">
        <f t="shared" si="70"/>
        <v>2.2854552839269093</v>
      </c>
      <c r="AN158" s="14"/>
    </row>
    <row r="159" spans="8:40">
      <c r="H159" s="32">
        <f t="shared" si="53"/>
        <v>806</v>
      </c>
      <c r="I159" s="23">
        <f t="shared" si="54"/>
        <v>806000</v>
      </c>
      <c r="J159" s="22">
        <f t="shared" si="55"/>
        <v>175000</v>
      </c>
      <c r="K159" s="42" t="s">
        <v>13</v>
      </c>
      <c r="L159" s="42">
        <v>0</v>
      </c>
      <c r="M159" s="32">
        <v>0</v>
      </c>
      <c r="N159" s="30" t="s">
        <v>13</v>
      </c>
      <c r="O159" s="31">
        <f>6.283*I159*E$7</f>
        <v>1063.4605799999999</v>
      </c>
      <c r="P159" s="42">
        <v>0</v>
      </c>
      <c r="Q159" s="23" t="s">
        <v>13</v>
      </c>
      <c r="R159" s="24">
        <f>-1/(6.283*I159*E$8)</f>
        <v>-1974.6853240201906</v>
      </c>
      <c r="S159" s="42">
        <f t="shared" si="56"/>
        <v>0</v>
      </c>
      <c r="T159" s="23" t="s">
        <v>13</v>
      </c>
      <c r="U159" s="23">
        <f t="shared" si="57"/>
        <v>186105601.5</v>
      </c>
      <c r="V159" s="23">
        <f t="shared" si="58"/>
        <v>175000</v>
      </c>
      <c r="W159" s="23" t="s">
        <v>13</v>
      </c>
      <c r="X159" s="23">
        <f t="shared" si="59"/>
        <v>1063.4605799999999</v>
      </c>
      <c r="Y159" s="22">
        <f t="shared" si="60"/>
        <v>-6.4623236688258494</v>
      </c>
      <c r="Z159" s="23" t="s">
        <v>13</v>
      </c>
      <c r="AA159" s="31">
        <f t="shared" si="61"/>
        <v>1063.4213089915602</v>
      </c>
      <c r="AB159" s="23">
        <f t="shared" si="62"/>
        <v>2099922.4521159744</v>
      </c>
      <c r="AC159" s="42" t="s">
        <v>13</v>
      </c>
      <c r="AD159" s="23">
        <f t="shared" si="63"/>
        <v>12761.055707898719</v>
      </c>
      <c r="AE159" s="42">
        <f t="shared" si="64"/>
        <v>-6.4623236688258494</v>
      </c>
      <c r="AF159" s="42" t="s">
        <v>13</v>
      </c>
      <c r="AG159" s="42">
        <f t="shared" si="65"/>
        <v>-911.26401502863041</v>
      </c>
      <c r="AH159" s="32">
        <f t="shared" si="66"/>
        <v>-2.3381323921492831</v>
      </c>
      <c r="AI159" s="42" t="s">
        <v>13</v>
      </c>
      <c r="AJ159" s="42">
        <f t="shared" si="67"/>
        <v>-2304.3896255265827</v>
      </c>
      <c r="AK159" s="42">
        <f t="shared" si="68"/>
        <v>2304.3908117109017</v>
      </c>
      <c r="AL159" s="31">
        <f t="shared" si="69"/>
        <v>-89.941865268546849</v>
      </c>
      <c r="AM159" s="53">
        <f t="shared" si="70"/>
        <v>2.3043908117109018</v>
      </c>
      <c r="AN159" s="14"/>
    </row>
    <row r="160" spans="8:40">
      <c r="H160" s="32">
        <f t="shared" si="53"/>
        <v>808</v>
      </c>
      <c r="I160" s="23">
        <f t="shared" si="54"/>
        <v>808000</v>
      </c>
      <c r="J160" s="22">
        <f t="shared" si="55"/>
        <v>175000</v>
      </c>
      <c r="K160" s="42" t="s">
        <v>13</v>
      </c>
      <c r="L160" s="42">
        <v>0</v>
      </c>
      <c r="M160" s="32">
        <v>0</v>
      </c>
      <c r="N160" s="30" t="s">
        <v>13</v>
      </c>
      <c r="O160" s="31">
        <f>6.283*I160*E$7</f>
        <v>1066.09944</v>
      </c>
      <c r="P160" s="42">
        <v>0</v>
      </c>
      <c r="Q160" s="23" t="s">
        <v>13</v>
      </c>
      <c r="R160" s="24">
        <f>-1/(6.283*I160*E$8)</f>
        <v>-1969.7974890597445</v>
      </c>
      <c r="S160" s="42">
        <f t="shared" si="56"/>
        <v>0</v>
      </c>
      <c r="T160" s="23" t="s">
        <v>13</v>
      </c>
      <c r="U160" s="23">
        <f t="shared" si="57"/>
        <v>186567402</v>
      </c>
      <c r="V160" s="23">
        <f t="shared" si="58"/>
        <v>175000</v>
      </c>
      <c r="W160" s="23" t="s">
        <v>13</v>
      </c>
      <c r="X160" s="23">
        <f t="shared" si="59"/>
        <v>1066.09944</v>
      </c>
      <c r="Y160" s="22">
        <f t="shared" si="60"/>
        <v>-6.4944333527909954</v>
      </c>
      <c r="Z160" s="23" t="s">
        <v>13</v>
      </c>
      <c r="AA160" s="31">
        <f t="shared" si="61"/>
        <v>1066.059875932797</v>
      </c>
      <c r="AB160" s="23">
        <f t="shared" si="62"/>
        <v>2099922.0667997664</v>
      </c>
      <c r="AC160" s="42" t="s">
        <v>13</v>
      </c>
      <c r="AD160" s="23">
        <f t="shared" si="63"/>
        <v>12792.718511193561</v>
      </c>
      <c r="AE160" s="42">
        <f t="shared" si="64"/>
        <v>-6.4944333527909954</v>
      </c>
      <c r="AF160" s="42" t="s">
        <v>13</v>
      </c>
      <c r="AG160" s="42">
        <f t="shared" si="65"/>
        <v>-903.73761312694751</v>
      </c>
      <c r="AH160" s="32">
        <f t="shared" si="66"/>
        <v>-2.5423409308577245</v>
      </c>
      <c r="AI160" s="42" t="s">
        <v>13</v>
      </c>
      <c r="AJ160" s="42">
        <f t="shared" si="67"/>
        <v>-2323.5787968039995</v>
      </c>
      <c r="AK160" s="42">
        <f t="shared" si="68"/>
        <v>2323.5801876532109</v>
      </c>
      <c r="AL160" s="31">
        <f t="shared" si="69"/>
        <v>-89.937309917147545</v>
      </c>
      <c r="AM160" s="53">
        <f t="shared" si="70"/>
        <v>2.3235801876532109</v>
      </c>
      <c r="AN160" s="14"/>
    </row>
    <row r="161" spans="8:40">
      <c r="H161" s="32">
        <f t="shared" si="53"/>
        <v>810</v>
      </c>
      <c r="I161" s="23">
        <f t="shared" si="54"/>
        <v>810000</v>
      </c>
      <c r="J161" s="22">
        <f t="shared" si="55"/>
        <v>175000</v>
      </c>
      <c r="K161" s="42" t="s">
        <v>13</v>
      </c>
      <c r="L161" s="42">
        <v>0</v>
      </c>
      <c r="M161" s="32">
        <v>0</v>
      </c>
      <c r="N161" s="30" t="s">
        <v>13</v>
      </c>
      <c r="O161" s="31">
        <f>6.283*I161*E$7</f>
        <v>1068.7383</v>
      </c>
      <c r="P161" s="42">
        <v>0</v>
      </c>
      <c r="Q161" s="23" t="s">
        <v>13</v>
      </c>
      <c r="R161" s="24">
        <f>-1/(6.283*I161*E$8)</f>
        <v>-1964.9337915558935</v>
      </c>
      <c r="S161" s="42">
        <f t="shared" si="56"/>
        <v>0</v>
      </c>
      <c r="T161" s="23" t="s">
        <v>13</v>
      </c>
      <c r="U161" s="23">
        <f t="shared" si="57"/>
        <v>187029202.5</v>
      </c>
      <c r="V161" s="23">
        <f t="shared" si="58"/>
        <v>175000</v>
      </c>
      <c r="W161" s="23" t="s">
        <v>13</v>
      </c>
      <c r="X161" s="23">
        <f t="shared" si="59"/>
        <v>1068.7383</v>
      </c>
      <c r="Y161" s="22">
        <f t="shared" si="60"/>
        <v>-6.5266226028319076</v>
      </c>
      <c r="Z161" s="23" t="s">
        <v>13</v>
      </c>
      <c r="AA161" s="31">
        <f t="shared" si="61"/>
        <v>1068.6984414197411</v>
      </c>
      <c r="AB161" s="23">
        <f t="shared" si="62"/>
        <v>2099921.680528766</v>
      </c>
      <c r="AC161" s="42" t="s">
        <v>13</v>
      </c>
      <c r="AD161" s="23">
        <f t="shared" si="63"/>
        <v>12824.381297036894</v>
      </c>
      <c r="AE161" s="42">
        <f t="shared" si="64"/>
        <v>-6.5266226028319076</v>
      </c>
      <c r="AF161" s="42" t="s">
        <v>13</v>
      </c>
      <c r="AG161" s="42">
        <f t="shared" si="65"/>
        <v>-896.23535013615242</v>
      </c>
      <c r="AH161" s="32">
        <f t="shared" si="66"/>
        <v>-2.7533753385342221</v>
      </c>
      <c r="AI161" s="42" t="s">
        <v>13</v>
      </c>
      <c r="AJ161" s="42">
        <f t="shared" si="67"/>
        <v>-2343.0270965857781</v>
      </c>
      <c r="AK161" s="42">
        <f t="shared" si="68"/>
        <v>2343.0287143803712</v>
      </c>
      <c r="AL161" s="31">
        <f t="shared" si="69"/>
        <v>-89.932669701552541</v>
      </c>
      <c r="AM161" s="53">
        <f t="shared" si="70"/>
        <v>2.3430287143803712</v>
      </c>
      <c r="AN161" s="14"/>
    </row>
    <row r="162" spans="8:40">
      <c r="H162" s="32">
        <f t="shared" si="53"/>
        <v>812</v>
      </c>
      <c r="I162" s="23">
        <f t="shared" si="54"/>
        <v>812000</v>
      </c>
      <c r="J162" s="22">
        <f t="shared" si="55"/>
        <v>175000</v>
      </c>
      <c r="K162" s="42" t="s">
        <v>13</v>
      </c>
      <c r="L162" s="42">
        <v>0</v>
      </c>
      <c r="M162" s="32">
        <v>0</v>
      </c>
      <c r="N162" s="30" t="s">
        <v>13</v>
      </c>
      <c r="O162" s="31">
        <f>6.283*I162*E$7</f>
        <v>1071.37716</v>
      </c>
      <c r="P162" s="42">
        <v>0</v>
      </c>
      <c r="Q162" s="23" t="s">
        <v>13</v>
      </c>
      <c r="R162" s="24">
        <f>-1/(6.283*I162*E$8)</f>
        <v>-1960.0940531530464</v>
      </c>
      <c r="S162" s="42">
        <f t="shared" si="56"/>
        <v>0</v>
      </c>
      <c r="T162" s="23" t="s">
        <v>13</v>
      </c>
      <c r="U162" s="23">
        <f t="shared" si="57"/>
        <v>187491003</v>
      </c>
      <c r="V162" s="23">
        <f t="shared" si="58"/>
        <v>175000</v>
      </c>
      <c r="W162" s="23" t="s">
        <v>13</v>
      </c>
      <c r="X162" s="23">
        <f t="shared" si="59"/>
        <v>1071.37716</v>
      </c>
      <c r="Y162" s="22">
        <f t="shared" si="60"/>
        <v>-6.5588914188607603</v>
      </c>
      <c r="Z162" s="23" t="s">
        <v>13</v>
      </c>
      <c r="AA162" s="31">
        <f t="shared" si="61"/>
        <v>1071.3370054487937</v>
      </c>
      <c r="AB162" s="23">
        <f t="shared" si="62"/>
        <v>2099921.2933029733</v>
      </c>
      <c r="AC162" s="42" t="s">
        <v>13</v>
      </c>
      <c r="AD162" s="23">
        <f t="shared" si="63"/>
        <v>12856.044065385522</v>
      </c>
      <c r="AE162" s="42">
        <f t="shared" si="64"/>
        <v>-6.5588914188607603</v>
      </c>
      <c r="AF162" s="42" t="s">
        <v>13</v>
      </c>
      <c r="AG162" s="42">
        <f t="shared" si="65"/>
        <v>-888.75704770425273</v>
      </c>
      <c r="AH162" s="32">
        <f t="shared" si="66"/>
        <v>-2.9714654661738016</v>
      </c>
      <c r="AI162" s="42" t="s">
        <v>13</v>
      </c>
      <c r="AJ162" s="42">
        <f t="shared" si="67"/>
        <v>-2362.739973998383</v>
      </c>
      <c r="AK162" s="42">
        <f t="shared" si="68"/>
        <v>2362.7418425077453</v>
      </c>
      <c r="AL162" s="31">
        <f t="shared" si="69"/>
        <v>-89.927942836586254</v>
      </c>
      <c r="AM162" s="53">
        <f t="shared" si="70"/>
        <v>2.3627418425077455</v>
      </c>
      <c r="AN162" s="14"/>
    </row>
    <row r="163" spans="8:40">
      <c r="H163" s="32">
        <f t="shared" si="53"/>
        <v>814</v>
      </c>
      <c r="I163" s="23">
        <f t="shared" si="54"/>
        <v>814000</v>
      </c>
      <c r="J163" s="22">
        <f t="shared" si="55"/>
        <v>175000</v>
      </c>
      <c r="K163" s="42" t="s">
        <v>13</v>
      </c>
      <c r="L163" s="42">
        <v>0</v>
      </c>
      <c r="M163" s="32">
        <v>0</v>
      </c>
      <c r="N163" s="30" t="s">
        <v>13</v>
      </c>
      <c r="O163" s="31">
        <f>6.283*I163*E$7</f>
        <v>1074.01602</v>
      </c>
      <c r="P163" s="42">
        <v>0</v>
      </c>
      <c r="Q163" s="23" t="s">
        <v>13</v>
      </c>
      <c r="R163" s="24">
        <f>-1/(6.283*I163*E$8)</f>
        <v>-1955.2780972484934</v>
      </c>
      <c r="S163" s="42">
        <f t="shared" si="56"/>
        <v>0</v>
      </c>
      <c r="T163" s="23" t="s">
        <v>13</v>
      </c>
      <c r="U163" s="23">
        <f t="shared" si="57"/>
        <v>187952803.5</v>
      </c>
      <c r="V163" s="23">
        <f t="shared" si="58"/>
        <v>175000</v>
      </c>
      <c r="W163" s="23" t="s">
        <v>13</v>
      </c>
      <c r="X163" s="23">
        <f t="shared" si="59"/>
        <v>1074.01602</v>
      </c>
      <c r="Y163" s="22">
        <f t="shared" si="60"/>
        <v>-6.5912398007895199</v>
      </c>
      <c r="Z163" s="23" t="s">
        <v>13</v>
      </c>
      <c r="AA163" s="31">
        <f t="shared" si="61"/>
        <v>1073.975568016356</v>
      </c>
      <c r="AB163" s="23">
        <f t="shared" si="62"/>
        <v>2099920.9051223905</v>
      </c>
      <c r="AC163" s="42" t="s">
        <v>13</v>
      </c>
      <c r="AD163" s="23">
        <f t="shared" si="63"/>
        <v>12887.706816196271</v>
      </c>
      <c r="AE163" s="42">
        <f t="shared" si="64"/>
        <v>-6.5912398007895199</v>
      </c>
      <c r="AF163" s="42" t="s">
        <v>13</v>
      </c>
      <c r="AG163" s="42">
        <f t="shared" si="65"/>
        <v>-881.30252923213743</v>
      </c>
      <c r="AH163" s="32">
        <f t="shared" si="66"/>
        <v>-3.1968500807725477</v>
      </c>
      <c r="AI163" s="42" t="s">
        <v>13</v>
      </c>
      <c r="AJ163" s="42">
        <f t="shared" si="67"/>
        <v>-2382.723031268848</v>
      </c>
      <c r="AK163" s="42">
        <f t="shared" si="68"/>
        <v>2382.7251758416132</v>
      </c>
      <c r="AL163" s="31">
        <f t="shared" si="69"/>
        <v>-89.923127486883516</v>
      </c>
      <c r="AM163" s="53">
        <f t="shared" si="70"/>
        <v>2.382725175841613</v>
      </c>
      <c r="AN163" s="14"/>
    </row>
    <row r="164" spans="8:40">
      <c r="H164" s="32">
        <f t="shared" si="53"/>
        <v>816</v>
      </c>
      <c r="I164" s="23">
        <f t="shared" si="54"/>
        <v>816000</v>
      </c>
      <c r="J164" s="22">
        <f t="shared" si="55"/>
        <v>175000</v>
      </c>
      <c r="K164" s="42" t="s">
        <v>13</v>
      </c>
      <c r="L164" s="42">
        <v>0</v>
      </c>
      <c r="M164" s="32">
        <v>0</v>
      </c>
      <c r="N164" s="30" t="s">
        <v>13</v>
      </c>
      <c r="O164" s="31">
        <f>6.283*I164*E$7</f>
        <v>1076.65488</v>
      </c>
      <c r="P164" s="42">
        <v>0</v>
      </c>
      <c r="Q164" s="23" t="s">
        <v>13</v>
      </c>
      <c r="R164" s="24">
        <f>-1/(6.283*I164*E$8)</f>
        <v>-1950.4857489709239</v>
      </c>
      <c r="S164" s="42">
        <f t="shared" si="56"/>
        <v>0</v>
      </c>
      <c r="T164" s="23" t="s">
        <v>13</v>
      </c>
      <c r="U164" s="23">
        <f t="shared" si="57"/>
        <v>188414604</v>
      </c>
      <c r="V164" s="23">
        <f t="shared" si="58"/>
        <v>175000</v>
      </c>
      <c r="W164" s="23" t="s">
        <v>13</v>
      </c>
      <c r="X164" s="23">
        <f t="shared" si="59"/>
        <v>1076.65488</v>
      </c>
      <c r="Y164" s="22">
        <f t="shared" si="60"/>
        <v>-6.6236677485299262</v>
      </c>
      <c r="Z164" s="23" t="s">
        <v>13</v>
      </c>
      <c r="AA164" s="31">
        <f t="shared" si="61"/>
        <v>1076.6141291188287</v>
      </c>
      <c r="AB164" s="23">
        <f t="shared" si="62"/>
        <v>2099920.5159870177</v>
      </c>
      <c r="AC164" s="42" t="s">
        <v>13</v>
      </c>
      <c r="AD164" s="23">
        <f t="shared" si="63"/>
        <v>12919.369549425946</v>
      </c>
      <c r="AE164" s="42">
        <f t="shared" si="64"/>
        <v>-6.6236677485299262</v>
      </c>
      <c r="AF164" s="42" t="s">
        <v>13</v>
      </c>
      <c r="AG164" s="42">
        <f t="shared" si="65"/>
        <v>-873.87161985209514</v>
      </c>
      <c r="AH164" s="32">
        <f t="shared" si="66"/>
        <v>-3.429777268435958</v>
      </c>
      <c r="AI164" s="42" t="s">
        <v>13</v>
      </c>
      <c r="AJ164" s="42">
        <f t="shared" si="67"/>
        <v>-2402.9820291421674</v>
      </c>
      <c r="AK164" s="42">
        <f t="shared" si="68"/>
        <v>2402.9844768021953</v>
      </c>
      <c r="AL164" s="31">
        <f t="shared" si="69"/>
        <v>-89.918221765148942</v>
      </c>
      <c r="AM164" s="53">
        <f t="shared" si="70"/>
        <v>2.4029844768021955</v>
      </c>
      <c r="AN164" s="14"/>
    </row>
    <row r="165" spans="8:40">
      <c r="H165" s="32">
        <f t="shared" si="53"/>
        <v>818</v>
      </c>
      <c r="I165" s="23">
        <f t="shared" si="54"/>
        <v>818000</v>
      </c>
      <c r="J165" s="22">
        <f t="shared" si="55"/>
        <v>175000</v>
      </c>
      <c r="K165" s="42" t="s">
        <v>13</v>
      </c>
      <c r="L165" s="42">
        <v>0</v>
      </c>
      <c r="M165" s="32">
        <v>0</v>
      </c>
      <c r="N165" s="30" t="s">
        <v>13</v>
      </c>
      <c r="O165" s="31">
        <f>6.283*I165*E$7</f>
        <v>1079.2937400000001</v>
      </c>
      <c r="P165" s="42">
        <v>0</v>
      </c>
      <c r="Q165" s="23" t="s">
        <v>13</v>
      </c>
      <c r="R165" s="24">
        <f>-1/(6.283*I165*E$8)</f>
        <v>-1945.7168351592588</v>
      </c>
      <c r="S165" s="42">
        <f t="shared" si="56"/>
        <v>0</v>
      </c>
      <c r="T165" s="23" t="s">
        <v>13</v>
      </c>
      <c r="U165" s="23">
        <f t="shared" si="57"/>
        <v>188876404.5</v>
      </c>
      <c r="V165" s="23">
        <f t="shared" si="58"/>
        <v>175000</v>
      </c>
      <c r="W165" s="23" t="s">
        <v>13</v>
      </c>
      <c r="X165" s="23">
        <f t="shared" si="59"/>
        <v>1079.2937400000001</v>
      </c>
      <c r="Y165" s="22">
        <f t="shared" si="60"/>
        <v>-6.6561752619935106</v>
      </c>
      <c r="Z165" s="23" t="s">
        <v>13</v>
      </c>
      <c r="AA165" s="31">
        <f t="shared" si="61"/>
        <v>1079.2526887526137</v>
      </c>
      <c r="AB165" s="23">
        <f t="shared" si="62"/>
        <v>2099920.1258968562</v>
      </c>
      <c r="AC165" s="42" t="s">
        <v>13</v>
      </c>
      <c r="AD165" s="23">
        <f t="shared" si="63"/>
        <v>12951.032265031365</v>
      </c>
      <c r="AE165" s="42">
        <f t="shared" si="64"/>
        <v>-6.6561752619935106</v>
      </c>
      <c r="AF165" s="42" t="s">
        <v>13</v>
      </c>
      <c r="AG165" s="42">
        <f t="shared" si="65"/>
        <v>-866.46414640664511</v>
      </c>
      <c r="AH165" s="32">
        <f t="shared" si="66"/>
        <v>-3.670504858502353</v>
      </c>
      <c r="AI165" s="42" t="s">
        <v>13</v>
      </c>
      <c r="AJ165" s="42">
        <f t="shared" si="67"/>
        <v>-2423.5228925302863</v>
      </c>
      <c r="AK165" s="42">
        <f t="shared" si="68"/>
        <v>2423.525672078652</v>
      </c>
      <c r="AL165" s="31">
        <f t="shared" si="69"/>
        <v>-89.913223730244184</v>
      </c>
      <c r="AM165" s="53">
        <f t="shared" si="70"/>
        <v>2.423525672078652</v>
      </c>
      <c r="AN165" s="14"/>
    </row>
    <row r="166" spans="8:40">
      <c r="H166" s="32">
        <f t="shared" si="53"/>
        <v>820</v>
      </c>
      <c r="I166" s="23">
        <f t="shared" si="54"/>
        <v>820000</v>
      </c>
      <c r="J166" s="22">
        <f t="shared" si="55"/>
        <v>175000</v>
      </c>
      <c r="K166" s="42" t="s">
        <v>13</v>
      </c>
      <c r="L166" s="42">
        <v>0</v>
      </c>
      <c r="M166" s="32">
        <v>0</v>
      </c>
      <c r="N166" s="30" t="s">
        <v>13</v>
      </c>
      <c r="O166" s="31">
        <f>6.283*I166*E$7</f>
        <v>1081.9326000000001</v>
      </c>
      <c r="P166" s="42">
        <v>0</v>
      </c>
      <c r="Q166" s="23" t="s">
        <v>13</v>
      </c>
      <c r="R166" s="24">
        <f>-1/(6.283*I166*E$8)</f>
        <v>-1940.9711843417972</v>
      </c>
      <c r="S166" s="42">
        <f t="shared" si="56"/>
        <v>0</v>
      </c>
      <c r="T166" s="23" t="s">
        <v>13</v>
      </c>
      <c r="U166" s="23">
        <f t="shared" si="57"/>
        <v>189338205.00000003</v>
      </c>
      <c r="V166" s="23">
        <f t="shared" si="58"/>
        <v>175000</v>
      </c>
      <c r="W166" s="23" t="s">
        <v>13</v>
      </c>
      <c r="X166" s="23">
        <f t="shared" si="59"/>
        <v>1081.9326000000001</v>
      </c>
      <c r="Y166" s="22">
        <f t="shared" si="60"/>
        <v>-6.6887623410915831</v>
      </c>
      <c r="Z166" s="23" t="s">
        <v>13</v>
      </c>
      <c r="AA166" s="31">
        <f t="shared" si="61"/>
        <v>1081.8912469141117</v>
      </c>
      <c r="AB166" s="23">
        <f t="shared" si="62"/>
        <v>2099919.734851907</v>
      </c>
      <c r="AC166" s="42" t="s">
        <v>13</v>
      </c>
      <c r="AD166" s="23">
        <f t="shared" si="63"/>
        <v>12982.694962969343</v>
      </c>
      <c r="AE166" s="42">
        <f t="shared" si="64"/>
        <v>-6.6887623410915831</v>
      </c>
      <c r="AF166" s="42" t="s">
        <v>13</v>
      </c>
      <c r="AG166" s="42">
        <f t="shared" si="65"/>
        <v>-859.07993742768554</v>
      </c>
      <c r="AH166" s="32">
        <f t="shared" si="66"/>
        <v>-3.9193008699281857</v>
      </c>
      <c r="AI166" s="42" t="s">
        <v>13</v>
      </c>
      <c r="AJ166" s="42">
        <f t="shared" si="67"/>
        <v>-2444.3517164042801</v>
      </c>
      <c r="AK166" s="42">
        <f t="shared" si="68"/>
        <v>2444.3548585276767</v>
      </c>
      <c r="AL166" s="31">
        <f t="shared" si="69"/>
        <v>-89.908131385298674</v>
      </c>
      <c r="AM166" s="53">
        <f t="shared" si="70"/>
        <v>2.4443548585276766</v>
      </c>
      <c r="AN166" s="14"/>
    </row>
    <row r="167" spans="8:40">
      <c r="H167" s="32">
        <f t="shared" si="53"/>
        <v>822</v>
      </c>
      <c r="I167" s="23">
        <f t="shared" si="54"/>
        <v>822000</v>
      </c>
      <c r="J167" s="22">
        <f t="shared" si="55"/>
        <v>175000</v>
      </c>
      <c r="K167" s="42" t="s">
        <v>13</v>
      </c>
      <c r="L167" s="42">
        <v>0</v>
      </c>
      <c r="M167" s="32">
        <v>0</v>
      </c>
      <c r="N167" s="30" t="s">
        <v>13</v>
      </c>
      <c r="O167" s="31">
        <f>6.283*I167*E$7</f>
        <v>1084.5714600000001</v>
      </c>
      <c r="P167" s="42">
        <v>0</v>
      </c>
      <c r="Q167" s="23" t="s">
        <v>13</v>
      </c>
      <c r="R167" s="24">
        <f>-1/(6.283*I167*E$8)</f>
        <v>-1936.2486267156612</v>
      </c>
      <c r="S167" s="42">
        <f t="shared" si="56"/>
        <v>0</v>
      </c>
      <c r="T167" s="23" t="s">
        <v>13</v>
      </c>
      <c r="U167" s="23">
        <f t="shared" si="57"/>
        <v>189800005.50000003</v>
      </c>
      <c r="V167" s="23">
        <f t="shared" si="58"/>
        <v>175000</v>
      </c>
      <c r="W167" s="23" t="s">
        <v>13</v>
      </c>
      <c r="X167" s="23">
        <f t="shared" si="59"/>
        <v>1084.5714600000001</v>
      </c>
      <c r="Y167" s="22">
        <f t="shared" si="60"/>
        <v>-6.7214289857352343</v>
      </c>
      <c r="Z167" s="23" t="s">
        <v>13</v>
      </c>
      <c r="AA167" s="31">
        <f t="shared" si="61"/>
        <v>1084.5298035997239</v>
      </c>
      <c r="AB167" s="23">
        <f t="shared" si="62"/>
        <v>2099919.342852171</v>
      </c>
      <c r="AC167" s="42" t="s">
        <v>13</v>
      </c>
      <c r="AD167" s="23">
        <f t="shared" si="63"/>
        <v>13014.357643196687</v>
      </c>
      <c r="AE167" s="42">
        <f t="shared" si="64"/>
        <v>-6.7214289857352343</v>
      </c>
      <c r="AF167" s="42" t="s">
        <v>13</v>
      </c>
      <c r="AG167" s="42">
        <f t="shared" si="65"/>
        <v>-851.71882311593731</v>
      </c>
      <c r="AH167" s="32">
        <f t="shared" si="66"/>
        <v>-4.1764439812662628</v>
      </c>
      <c r="AI167" s="42" t="s">
        <v>13</v>
      </c>
      <c r="AJ167" s="42">
        <f t="shared" si="67"/>
        <v>-2465.4747719420748</v>
      </c>
      <c r="AK167" s="42">
        <f t="shared" si="68"/>
        <v>2465.4783093280612</v>
      </c>
      <c r="AL167" s="31">
        <f t="shared" si="69"/>
        <v>-89.902942675648845</v>
      </c>
      <c r="AM167" s="53">
        <f t="shared" si="70"/>
        <v>2.465478309328061</v>
      </c>
      <c r="AN167" s="14"/>
    </row>
    <row r="168" spans="8:40">
      <c r="H168" s="32">
        <f t="shared" si="53"/>
        <v>824</v>
      </c>
      <c r="I168" s="23">
        <f t="shared" si="54"/>
        <v>824000</v>
      </c>
      <c r="J168" s="22">
        <f t="shared" si="55"/>
        <v>175000</v>
      </c>
      <c r="K168" s="42" t="s">
        <v>13</v>
      </c>
      <c r="L168" s="42">
        <v>0</v>
      </c>
      <c r="M168" s="32">
        <v>0</v>
      </c>
      <c r="N168" s="30" t="s">
        <v>13</v>
      </c>
      <c r="O168" s="31">
        <f>6.283*I168*E$7</f>
        <v>1087.2103200000001</v>
      </c>
      <c r="P168" s="42">
        <v>0</v>
      </c>
      <c r="Q168" s="23" t="s">
        <v>13</v>
      </c>
      <c r="R168" s="24">
        <f>-1/(6.283*I168*E$8)</f>
        <v>-1931.5489941265459</v>
      </c>
      <c r="S168" s="42">
        <f t="shared" si="56"/>
        <v>0</v>
      </c>
      <c r="T168" s="23" t="s">
        <v>13</v>
      </c>
      <c r="U168" s="23">
        <f t="shared" si="57"/>
        <v>190261806.00000003</v>
      </c>
      <c r="V168" s="23">
        <f t="shared" si="58"/>
        <v>175000</v>
      </c>
      <c r="W168" s="23" t="s">
        <v>13</v>
      </c>
      <c r="X168" s="23">
        <f t="shared" si="59"/>
        <v>1087.2103200000001</v>
      </c>
      <c r="Y168" s="22">
        <f t="shared" si="60"/>
        <v>-6.7541751958353418</v>
      </c>
      <c r="Z168" s="23" t="s">
        <v>13</v>
      </c>
      <c r="AA168" s="31">
        <f t="shared" si="61"/>
        <v>1087.1683588058515</v>
      </c>
      <c r="AB168" s="23">
        <f t="shared" si="62"/>
        <v>2099918.9498976502</v>
      </c>
      <c r="AC168" s="42" t="s">
        <v>13</v>
      </c>
      <c r="AD168" s="23">
        <f t="shared" si="63"/>
        <v>13046.020305670221</v>
      </c>
      <c r="AE168" s="42">
        <f t="shared" si="64"/>
        <v>-6.7541751958353418</v>
      </c>
      <c r="AF168" s="42" t="s">
        <v>13</v>
      </c>
      <c r="AG168" s="42">
        <f t="shared" si="65"/>
        <v>-844.38063532069441</v>
      </c>
      <c r="AH168" s="32">
        <f t="shared" si="66"/>
        <v>-4.4422240256563406</v>
      </c>
      <c r="AI168" s="42" t="s">
        <v>13</v>
      </c>
      <c r="AJ168" s="42">
        <f t="shared" si="67"/>
        <v>-2486.8985129446833</v>
      </c>
      <c r="AK168" s="42">
        <f t="shared" si="68"/>
        <v>2486.9024804042419</v>
      </c>
      <c r="AL168" s="31">
        <f t="shared" si="69"/>
        <v>-89.897655486820639</v>
      </c>
      <c r="AM168" s="53">
        <f t="shared" si="70"/>
        <v>2.4869024804042419</v>
      </c>
      <c r="AN168" s="14"/>
    </row>
    <row r="169" spans="8:40">
      <c r="H169" s="32">
        <f t="shared" si="53"/>
        <v>826</v>
      </c>
      <c r="I169" s="23">
        <f t="shared" si="54"/>
        <v>826000</v>
      </c>
      <c r="J169" s="22">
        <f t="shared" si="55"/>
        <v>175000</v>
      </c>
      <c r="K169" s="42" t="s">
        <v>13</v>
      </c>
      <c r="L169" s="42">
        <v>0</v>
      </c>
      <c r="M169" s="32">
        <v>0</v>
      </c>
      <c r="N169" s="30" t="s">
        <v>13</v>
      </c>
      <c r="O169" s="31">
        <f>6.283*I169*E$7</f>
        <v>1089.8491799999999</v>
      </c>
      <c r="P169" s="42">
        <v>0</v>
      </c>
      <c r="Q169" s="23" t="s">
        <v>13</v>
      </c>
      <c r="R169" s="24">
        <f>-1/(6.283*I169*E$8)</f>
        <v>-1926.8721200487576</v>
      </c>
      <c r="S169" s="42">
        <f t="shared" si="56"/>
        <v>0</v>
      </c>
      <c r="T169" s="23" t="s">
        <v>13</v>
      </c>
      <c r="U169" s="23">
        <f t="shared" si="57"/>
        <v>190723606.5</v>
      </c>
      <c r="V169" s="23">
        <f t="shared" si="58"/>
        <v>175000</v>
      </c>
      <c r="W169" s="23" t="s">
        <v>13</v>
      </c>
      <c r="X169" s="23">
        <f t="shared" si="59"/>
        <v>1089.8491799999999</v>
      </c>
      <c r="Y169" s="22">
        <f t="shared" si="60"/>
        <v>-6.7870009713025645</v>
      </c>
      <c r="Z169" s="23" t="s">
        <v>13</v>
      </c>
      <c r="AA169" s="31">
        <f t="shared" si="61"/>
        <v>1089.8069125288957</v>
      </c>
      <c r="AB169" s="23">
        <f t="shared" si="62"/>
        <v>2099918.5559883444</v>
      </c>
      <c r="AC169" s="42" t="s">
        <v>13</v>
      </c>
      <c r="AD169" s="23">
        <f t="shared" si="63"/>
        <v>13077.682950346749</v>
      </c>
      <c r="AE169" s="42">
        <f t="shared" si="64"/>
        <v>-6.7870009713025645</v>
      </c>
      <c r="AF169" s="42" t="s">
        <v>13</v>
      </c>
      <c r="AG169" s="42">
        <f t="shared" si="65"/>
        <v>-837.06520751986181</v>
      </c>
      <c r="AH169" s="32">
        <f t="shared" si="66"/>
        <v>-4.7169425123447102</v>
      </c>
      <c r="AI169" s="42" t="s">
        <v>13</v>
      </c>
      <c r="AJ169" s="42">
        <f t="shared" si="67"/>
        <v>-2508.6295825347702</v>
      </c>
      <c r="AK169" s="42">
        <f t="shared" si="68"/>
        <v>2508.6340171326783</v>
      </c>
      <c r="AL169" s="31">
        <f t="shared" si="69"/>
        <v>-89.892267642246026</v>
      </c>
      <c r="AM169" s="53">
        <f t="shared" si="70"/>
        <v>2.5086340171326782</v>
      </c>
      <c r="AN169" s="14"/>
    </row>
    <row r="170" spans="8:40">
      <c r="H170" s="32">
        <f t="shared" si="53"/>
        <v>828</v>
      </c>
      <c r="I170" s="23">
        <f t="shared" si="54"/>
        <v>828000</v>
      </c>
      <c r="J170" s="22">
        <f t="shared" si="55"/>
        <v>175000</v>
      </c>
      <c r="K170" s="42" t="s">
        <v>13</v>
      </c>
      <c r="L170" s="42">
        <v>0</v>
      </c>
      <c r="M170" s="32">
        <v>0</v>
      </c>
      <c r="N170" s="30" t="s">
        <v>13</v>
      </c>
      <c r="O170" s="31">
        <f>6.283*I170*E$7</f>
        <v>1092.48804</v>
      </c>
      <c r="P170" s="42">
        <v>0</v>
      </c>
      <c r="Q170" s="23" t="s">
        <v>13</v>
      </c>
      <c r="R170" s="24">
        <f>-1/(6.283*I170*E$8)</f>
        <v>-1922.2178395655478</v>
      </c>
      <c r="S170" s="42">
        <f t="shared" si="56"/>
        <v>0</v>
      </c>
      <c r="T170" s="23" t="s">
        <v>13</v>
      </c>
      <c r="U170" s="23">
        <f t="shared" si="57"/>
        <v>191185407</v>
      </c>
      <c r="V170" s="23">
        <f t="shared" si="58"/>
        <v>175000</v>
      </c>
      <c r="W170" s="23" t="s">
        <v>13</v>
      </c>
      <c r="X170" s="23">
        <f t="shared" si="59"/>
        <v>1092.48804</v>
      </c>
      <c r="Y170" s="22">
        <f t="shared" si="60"/>
        <v>-6.8199063120473475</v>
      </c>
      <c r="Z170" s="23" t="s">
        <v>13</v>
      </c>
      <c r="AA170" s="31">
        <f t="shared" si="61"/>
        <v>1092.4454647652581</v>
      </c>
      <c r="AB170" s="23">
        <f t="shared" si="62"/>
        <v>2099918.161124255</v>
      </c>
      <c r="AC170" s="42" t="s">
        <v>13</v>
      </c>
      <c r="AD170" s="23">
        <f t="shared" si="63"/>
        <v>13109.345577183096</v>
      </c>
      <c r="AE170" s="42">
        <f t="shared" si="64"/>
        <v>-6.8199063120473475</v>
      </c>
      <c r="AF170" s="42" t="s">
        <v>13</v>
      </c>
      <c r="AG170" s="42">
        <f t="shared" si="65"/>
        <v>-829.77237480028975</v>
      </c>
      <c r="AH170" s="32">
        <f t="shared" si="66"/>
        <v>-5.000913176351939</v>
      </c>
      <c r="AI170" s="42" t="s">
        <v>13</v>
      </c>
      <c r="AJ170" s="42">
        <f t="shared" si="67"/>
        <v>-2530.6748201521164</v>
      </c>
      <c r="AK170" s="42">
        <f t="shared" si="68"/>
        <v>2530.6797613456633</v>
      </c>
      <c r="AL170" s="31">
        <f t="shared" si="69"/>
        <v>-89.886776900982611</v>
      </c>
      <c r="AM170" s="53">
        <f t="shared" si="70"/>
        <v>2.5306797613456635</v>
      </c>
      <c r="AN170" s="14"/>
    </row>
    <row r="171" spans="8:40">
      <c r="H171" s="32">
        <f t="shared" si="53"/>
        <v>830</v>
      </c>
      <c r="I171" s="23">
        <f t="shared" si="54"/>
        <v>830000</v>
      </c>
      <c r="J171" s="22">
        <f t="shared" si="55"/>
        <v>175000</v>
      </c>
      <c r="K171" s="42" t="s">
        <v>13</v>
      </c>
      <c r="L171" s="42">
        <v>0</v>
      </c>
      <c r="M171" s="32">
        <v>0</v>
      </c>
      <c r="N171" s="30" t="s">
        <v>13</v>
      </c>
      <c r="O171" s="31">
        <f>6.283*I171*E$7</f>
        <v>1095.1269</v>
      </c>
      <c r="P171" s="42">
        <v>0</v>
      </c>
      <c r="Q171" s="23" t="s">
        <v>13</v>
      </c>
      <c r="R171" s="24">
        <f>-1/(6.283*I171*E$8)</f>
        <v>-1917.5859893497275</v>
      </c>
      <c r="S171" s="42">
        <f t="shared" si="56"/>
        <v>0</v>
      </c>
      <c r="T171" s="23" t="s">
        <v>13</v>
      </c>
      <c r="U171" s="23">
        <f t="shared" si="57"/>
        <v>191647207.5</v>
      </c>
      <c r="V171" s="23">
        <f t="shared" si="58"/>
        <v>175000</v>
      </c>
      <c r="W171" s="23" t="s">
        <v>13</v>
      </c>
      <c r="X171" s="23">
        <f t="shared" si="59"/>
        <v>1095.1269</v>
      </c>
      <c r="Y171" s="22">
        <f t="shared" si="60"/>
        <v>-6.8528912179799146</v>
      </c>
      <c r="Z171" s="23" t="s">
        <v>13</v>
      </c>
      <c r="AA171" s="31">
        <f t="shared" si="61"/>
        <v>1095.0840155113394</v>
      </c>
      <c r="AB171" s="23">
        <f t="shared" si="62"/>
        <v>2099917.7653053841</v>
      </c>
      <c r="AC171" s="42" t="s">
        <v>13</v>
      </c>
      <c r="AD171" s="23">
        <f t="shared" si="63"/>
        <v>13141.008186136074</v>
      </c>
      <c r="AE171" s="42">
        <f t="shared" si="64"/>
        <v>-6.8528912179799146</v>
      </c>
      <c r="AF171" s="42" t="s">
        <v>13</v>
      </c>
      <c r="AG171" s="42">
        <f t="shared" si="65"/>
        <v>-822.50197383838804</v>
      </c>
      <c r="AH171" s="32">
        <f t="shared" si="66"/>
        <v>-5.2944625580200668</v>
      </c>
      <c r="AI171" s="42" t="s">
        <v>13</v>
      </c>
      <c r="AJ171" s="42">
        <f t="shared" si="67"/>
        <v>-2553.0412688614633</v>
      </c>
      <c r="AK171" s="42">
        <f t="shared" si="68"/>
        <v>2553.0467586480918</v>
      </c>
      <c r="AL171" s="31">
        <f t="shared" si="69"/>
        <v>-89.881180955357067</v>
      </c>
      <c r="AM171" s="53">
        <f t="shared" si="70"/>
        <v>2.5530467586480916</v>
      </c>
      <c r="AN171" s="14"/>
    </row>
    <row r="172" spans="8:40">
      <c r="H172" s="32">
        <f t="shared" si="53"/>
        <v>832</v>
      </c>
      <c r="I172" s="23">
        <f t="shared" si="54"/>
        <v>832000</v>
      </c>
      <c r="J172" s="22">
        <f t="shared" si="55"/>
        <v>175000</v>
      </c>
      <c r="K172" s="42" t="s">
        <v>13</v>
      </c>
      <c r="L172" s="42">
        <v>0</v>
      </c>
      <c r="M172" s="32">
        <v>0</v>
      </c>
      <c r="N172" s="30" t="s">
        <v>13</v>
      </c>
      <c r="O172" s="31">
        <f>6.283*I172*E$7</f>
        <v>1097.76576</v>
      </c>
      <c r="P172" s="42">
        <v>0</v>
      </c>
      <c r="Q172" s="23" t="s">
        <v>13</v>
      </c>
      <c r="R172" s="24">
        <f>-1/(6.283*I172*E$8)</f>
        <v>-1912.9764076445597</v>
      </c>
      <c r="S172" s="42">
        <f t="shared" si="56"/>
        <v>0</v>
      </c>
      <c r="T172" s="23" t="s">
        <v>13</v>
      </c>
      <c r="U172" s="23">
        <f t="shared" si="57"/>
        <v>192109008</v>
      </c>
      <c r="V172" s="23">
        <f t="shared" si="58"/>
        <v>175000</v>
      </c>
      <c r="W172" s="23" t="s">
        <v>13</v>
      </c>
      <c r="X172" s="23">
        <f t="shared" si="59"/>
        <v>1097.76576</v>
      </c>
      <c r="Y172" s="22">
        <f t="shared" si="60"/>
        <v>-6.8859556890102755</v>
      </c>
      <c r="Z172" s="23" t="s">
        <v>13</v>
      </c>
      <c r="AA172" s="31">
        <f t="shared" si="61"/>
        <v>1097.7225647635412</v>
      </c>
      <c r="AB172" s="23">
        <f t="shared" si="62"/>
        <v>2099917.3685317314</v>
      </c>
      <c r="AC172" s="42" t="s">
        <v>13</v>
      </c>
      <c r="AD172" s="23">
        <f t="shared" si="63"/>
        <v>13172.670777162495</v>
      </c>
      <c r="AE172" s="42">
        <f t="shared" si="64"/>
        <v>-6.8859556890102755</v>
      </c>
      <c r="AF172" s="42" t="s">
        <v>13</v>
      </c>
      <c r="AG172" s="42">
        <f t="shared" si="65"/>
        <v>-815.2538428810185</v>
      </c>
      <c r="AH172" s="32">
        <f t="shared" si="66"/>
        <v>-5.5979306142898366</v>
      </c>
      <c r="AI172" s="42" t="s">
        <v>13</v>
      </c>
      <c r="AJ172" s="42">
        <f t="shared" si="67"/>
        <v>-2575.7361829891265</v>
      </c>
      <c r="AK172" s="42">
        <f t="shared" si="68"/>
        <v>2575.7422660636212</v>
      </c>
      <c r="AL172" s="31">
        <f t="shared" si="69"/>
        <v>-89.875477428414285</v>
      </c>
      <c r="AM172" s="53">
        <f t="shared" si="70"/>
        <v>2.5757422660636213</v>
      </c>
      <c r="AN172" s="14"/>
    </row>
    <row r="173" spans="8:40">
      <c r="H173" s="32">
        <f t="shared" si="53"/>
        <v>834</v>
      </c>
      <c r="I173" s="23">
        <f t="shared" si="54"/>
        <v>834000</v>
      </c>
      <c r="J173" s="22">
        <f t="shared" si="55"/>
        <v>175000</v>
      </c>
      <c r="K173" s="42" t="s">
        <v>13</v>
      </c>
      <c r="L173" s="42">
        <v>0</v>
      </c>
      <c r="M173" s="32">
        <v>0</v>
      </c>
      <c r="N173" s="30" t="s">
        <v>13</v>
      </c>
      <c r="O173" s="31">
        <f>6.283*I173*E$7</f>
        <v>1100.40462</v>
      </c>
      <c r="P173" s="42">
        <v>0</v>
      </c>
      <c r="Q173" s="23" t="s">
        <v>13</v>
      </c>
      <c r="R173" s="24">
        <f>-1/(6.283*I173*E$8)</f>
        <v>-1908.3889342449324</v>
      </c>
      <c r="S173" s="42">
        <f t="shared" si="56"/>
        <v>0</v>
      </c>
      <c r="T173" s="23" t="s">
        <v>13</v>
      </c>
      <c r="U173" s="23">
        <f t="shared" si="57"/>
        <v>192570808.5</v>
      </c>
      <c r="V173" s="23">
        <f t="shared" si="58"/>
        <v>175000</v>
      </c>
      <c r="W173" s="23" t="s">
        <v>13</v>
      </c>
      <c r="X173" s="23">
        <f t="shared" si="59"/>
        <v>1100.40462</v>
      </c>
      <c r="Y173" s="22">
        <f t="shared" si="60"/>
        <v>-6.9190997250482189</v>
      </c>
      <c r="Z173" s="23" t="s">
        <v>13</v>
      </c>
      <c r="AA173" s="31">
        <f t="shared" si="61"/>
        <v>1100.3611125182647</v>
      </c>
      <c r="AB173" s="23">
        <f t="shared" si="62"/>
        <v>2099916.9708032995</v>
      </c>
      <c r="AC173" s="42" t="s">
        <v>13</v>
      </c>
      <c r="AD173" s="23">
        <f t="shared" si="63"/>
        <v>13204.333350219176</v>
      </c>
      <c r="AE173" s="42">
        <f t="shared" si="64"/>
        <v>-6.9190997250482189</v>
      </c>
      <c r="AF173" s="42" t="s">
        <v>13</v>
      </c>
      <c r="AG173" s="42">
        <f t="shared" si="65"/>
        <v>-808.02782172666775</v>
      </c>
      <c r="AH173" s="32">
        <f t="shared" si="66"/>
        <v>-5.9116713636876455</v>
      </c>
      <c r="AI173" s="42" t="s">
        <v>13</v>
      </c>
      <c r="AJ173" s="42">
        <f t="shared" si="67"/>
        <v>-2598.767036105743</v>
      </c>
      <c r="AK173" s="42">
        <f t="shared" si="68"/>
        <v>2598.7737600276291</v>
      </c>
      <c r="AL173" s="31">
        <f t="shared" si="69"/>
        <v>-89.869663871342993</v>
      </c>
      <c r="AM173" s="53">
        <f t="shared" si="70"/>
        <v>2.5987737600276293</v>
      </c>
      <c r="AN173" s="14"/>
    </row>
    <row r="174" spans="8:40">
      <c r="H174" s="32">
        <f t="shared" si="53"/>
        <v>836</v>
      </c>
      <c r="I174" s="23">
        <f t="shared" si="54"/>
        <v>836000</v>
      </c>
      <c r="J174" s="22">
        <f t="shared" si="55"/>
        <v>175000</v>
      </c>
      <c r="K174" s="42" t="s">
        <v>13</v>
      </c>
      <c r="L174" s="42">
        <v>0</v>
      </c>
      <c r="M174" s="32">
        <v>0</v>
      </c>
      <c r="N174" s="30" t="s">
        <v>13</v>
      </c>
      <c r="O174" s="31">
        <f>6.283*I174*E$7</f>
        <v>1103.04348</v>
      </c>
      <c r="P174" s="42">
        <v>0</v>
      </c>
      <c r="Q174" s="23" t="s">
        <v>13</v>
      </c>
      <c r="R174" s="24">
        <f>-1/(6.283*I174*E$8)</f>
        <v>-1903.8234104787964</v>
      </c>
      <c r="S174" s="42">
        <f t="shared" si="56"/>
        <v>0</v>
      </c>
      <c r="T174" s="23" t="s">
        <v>13</v>
      </c>
      <c r="U174" s="23">
        <f t="shared" si="57"/>
        <v>193032609</v>
      </c>
      <c r="V174" s="23">
        <f t="shared" si="58"/>
        <v>175000</v>
      </c>
      <c r="W174" s="23" t="s">
        <v>13</v>
      </c>
      <c r="X174" s="23">
        <f t="shared" si="59"/>
        <v>1103.04348</v>
      </c>
      <c r="Y174" s="22">
        <f t="shared" si="60"/>
        <v>-6.952323326003321</v>
      </c>
      <c r="Z174" s="23" t="s">
        <v>13</v>
      </c>
      <c r="AA174" s="31">
        <f t="shared" si="61"/>
        <v>1102.9996587719108</v>
      </c>
      <c r="AB174" s="23">
        <f t="shared" si="62"/>
        <v>2099916.5721200882</v>
      </c>
      <c r="AC174" s="42" t="s">
        <v>13</v>
      </c>
      <c r="AD174" s="23">
        <f t="shared" si="63"/>
        <v>13235.995905262931</v>
      </c>
      <c r="AE174" s="42">
        <f t="shared" si="64"/>
        <v>-6.952323326003321</v>
      </c>
      <c r="AF174" s="42" t="s">
        <v>13</v>
      </c>
      <c r="AG174" s="42">
        <f t="shared" si="65"/>
        <v>-800.82375170688556</v>
      </c>
      <c r="AH174" s="32">
        <f t="shared" si="66"/>
        <v>-6.2360535671414112</v>
      </c>
      <c r="AI174" s="42" t="s">
        <v>13</v>
      </c>
      <c r="AJ174" s="42">
        <f t="shared" si="67"/>
        <v>-2622.1415293736172</v>
      </c>
      <c r="AK174" s="42">
        <f t="shared" si="68"/>
        <v>2622.1489447454933</v>
      </c>
      <c r="AL174" s="31">
        <f t="shared" si="69"/>
        <v>-89.863737760685908</v>
      </c>
      <c r="AM174" s="53">
        <f t="shared" si="70"/>
        <v>2.6221489447454931</v>
      </c>
      <c r="AN174" s="14"/>
    </row>
    <row r="175" spans="8:40">
      <c r="H175" s="32">
        <f t="shared" si="53"/>
        <v>838</v>
      </c>
      <c r="I175" s="23">
        <f t="shared" si="54"/>
        <v>838000</v>
      </c>
      <c r="J175" s="22">
        <f t="shared" si="55"/>
        <v>175000</v>
      </c>
      <c r="K175" s="42" t="s">
        <v>13</v>
      </c>
      <c r="L175" s="42">
        <v>0</v>
      </c>
      <c r="M175" s="32">
        <v>0</v>
      </c>
      <c r="N175" s="30" t="s">
        <v>13</v>
      </c>
      <c r="O175" s="31">
        <f>6.283*I175*E$7</f>
        <v>1105.6823400000001</v>
      </c>
      <c r="P175" s="42">
        <v>0</v>
      </c>
      <c r="Q175" s="23" t="s">
        <v>13</v>
      </c>
      <c r="R175" s="24">
        <f>-1/(6.283*I175*E$8)</f>
        <v>-1899.2796791888709</v>
      </c>
      <c r="S175" s="42">
        <f t="shared" si="56"/>
        <v>0</v>
      </c>
      <c r="T175" s="23" t="s">
        <v>13</v>
      </c>
      <c r="U175" s="23">
        <f t="shared" si="57"/>
        <v>193494409.5</v>
      </c>
      <c r="V175" s="23">
        <f t="shared" si="58"/>
        <v>175000</v>
      </c>
      <c r="W175" s="23" t="s">
        <v>13</v>
      </c>
      <c r="X175" s="23">
        <f t="shared" si="59"/>
        <v>1105.6823400000001</v>
      </c>
      <c r="Y175" s="22">
        <f t="shared" si="60"/>
        <v>-6.985626491784938</v>
      </c>
      <c r="Z175" s="23" t="s">
        <v>13</v>
      </c>
      <c r="AA175" s="31">
        <f t="shared" si="61"/>
        <v>1105.638203520881</v>
      </c>
      <c r="AB175" s="23">
        <f t="shared" si="62"/>
        <v>2099916.1724820985</v>
      </c>
      <c r="AC175" s="42" t="s">
        <v>13</v>
      </c>
      <c r="AD175" s="23">
        <f t="shared" si="63"/>
        <v>13267.658442250575</v>
      </c>
      <c r="AE175" s="42">
        <f t="shared" si="64"/>
        <v>-6.985626491784938</v>
      </c>
      <c r="AF175" s="42" t="s">
        <v>13</v>
      </c>
      <c r="AG175" s="42">
        <f t="shared" si="65"/>
        <v>-793.64147566798988</v>
      </c>
      <c r="AH175" s="32">
        <f t="shared" si="66"/>
        <v>-6.5714614468941281</v>
      </c>
      <c r="AI175" s="42" t="s">
        <v>13</v>
      </c>
      <c r="AJ175" s="42">
        <f t="shared" si="67"/>
        <v>-2645.8676002782145</v>
      </c>
      <c r="AK175" s="42">
        <f t="shared" si="68"/>
        <v>2645.8757609357899</v>
      </c>
      <c r="AL175" s="31">
        <f t="shared" si="69"/>
        <v>-89.85769649550484</v>
      </c>
      <c r="AM175" s="53">
        <f t="shared" si="70"/>
        <v>2.6458757609357901</v>
      </c>
      <c r="AN175" s="14"/>
    </row>
    <row r="176" spans="8:40">
      <c r="H176" s="32">
        <f t="shared" si="53"/>
        <v>840</v>
      </c>
      <c r="I176" s="23">
        <f t="shared" si="54"/>
        <v>840000</v>
      </c>
      <c r="J176" s="22">
        <f t="shared" si="55"/>
        <v>175000</v>
      </c>
      <c r="K176" s="42" t="s">
        <v>13</v>
      </c>
      <c r="L176" s="42">
        <v>0</v>
      </c>
      <c r="M176" s="32">
        <v>0</v>
      </c>
      <c r="N176" s="30" t="s">
        <v>13</v>
      </c>
      <c r="O176" s="31">
        <f>6.283*I176*E$7</f>
        <v>1108.3212000000001</v>
      </c>
      <c r="P176" s="42">
        <v>0</v>
      </c>
      <c r="Q176" s="23" t="s">
        <v>13</v>
      </c>
      <c r="R176" s="24">
        <f>-1/(6.283*I176*E$8)</f>
        <v>-1894.7575847146115</v>
      </c>
      <c r="S176" s="42">
        <f t="shared" si="56"/>
        <v>0</v>
      </c>
      <c r="T176" s="23" t="s">
        <v>13</v>
      </c>
      <c r="U176" s="23">
        <f t="shared" si="57"/>
        <v>193956210.00000003</v>
      </c>
      <c r="V176" s="23">
        <f t="shared" si="58"/>
        <v>175000</v>
      </c>
      <c r="W176" s="23" t="s">
        <v>13</v>
      </c>
      <c r="X176" s="23">
        <f t="shared" si="59"/>
        <v>1108.3212000000001</v>
      </c>
      <c r="Y176" s="22">
        <f t="shared" si="60"/>
        <v>-7.0190092223022118</v>
      </c>
      <c r="Z176" s="23" t="s">
        <v>13</v>
      </c>
      <c r="AA176" s="31">
        <f t="shared" si="61"/>
        <v>1108.2767467615768</v>
      </c>
      <c r="AB176" s="23">
        <f t="shared" si="62"/>
        <v>2099915.7718893322</v>
      </c>
      <c r="AC176" s="42" t="s">
        <v>13</v>
      </c>
      <c r="AD176" s="23">
        <f t="shared" si="63"/>
        <v>13299.320961138923</v>
      </c>
      <c r="AE176" s="42">
        <f t="shared" si="64"/>
        <v>-7.0190092223022118</v>
      </c>
      <c r="AF176" s="42" t="s">
        <v>13</v>
      </c>
      <c r="AG176" s="42">
        <f t="shared" si="65"/>
        <v>-786.48083795303478</v>
      </c>
      <c r="AH176" s="32">
        <f t="shared" si="66"/>
        <v>-6.9182954459458568</v>
      </c>
      <c r="AI176" s="42" t="s">
        <v>13</v>
      </c>
      <c r="AJ176" s="42">
        <f t="shared" si="67"/>
        <v>-2669.9534317645885</v>
      </c>
      <c r="AK176" s="42">
        <f t="shared" si="68"/>
        <v>2669.962394979259</v>
      </c>
      <c r="AL176" s="31">
        <f t="shared" si="69"/>
        <v>-89.851537394386582</v>
      </c>
      <c r="AM176" s="53">
        <f t="shared" si="70"/>
        <v>2.669962394979259</v>
      </c>
      <c r="AN176" s="14"/>
    </row>
    <row r="177" spans="8:40">
      <c r="H177" s="32">
        <f t="shared" si="53"/>
        <v>842</v>
      </c>
      <c r="I177" s="23">
        <f t="shared" si="54"/>
        <v>842000</v>
      </c>
      <c r="J177" s="22">
        <f t="shared" si="55"/>
        <v>175000</v>
      </c>
      <c r="K177" s="42" t="s">
        <v>13</v>
      </c>
      <c r="L177" s="42">
        <v>0</v>
      </c>
      <c r="M177" s="32">
        <v>0</v>
      </c>
      <c r="N177" s="30" t="s">
        <v>13</v>
      </c>
      <c r="O177" s="31">
        <f>6.283*I177*E$7</f>
        <v>1110.9600600000001</v>
      </c>
      <c r="P177" s="42">
        <v>0</v>
      </c>
      <c r="Q177" s="23" t="s">
        <v>13</v>
      </c>
      <c r="R177" s="24">
        <f>-1/(6.283*I177*E$8)</f>
        <v>-1890.2569728744343</v>
      </c>
      <c r="S177" s="42">
        <f t="shared" si="56"/>
        <v>0</v>
      </c>
      <c r="T177" s="23" t="s">
        <v>13</v>
      </c>
      <c r="U177" s="23">
        <f t="shared" si="57"/>
        <v>194418010.50000003</v>
      </c>
      <c r="V177" s="23">
        <f t="shared" si="58"/>
        <v>175000</v>
      </c>
      <c r="W177" s="23" t="s">
        <v>13</v>
      </c>
      <c r="X177" s="23">
        <f t="shared" si="59"/>
        <v>1110.9600600000001</v>
      </c>
      <c r="Y177" s="22">
        <f t="shared" si="60"/>
        <v>-7.0524715174640642</v>
      </c>
      <c r="Z177" s="23" t="s">
        <v>13</v>
      </c>
      <c r="AA177" s="31">
        <f t="shared" si="61"/>
        <v>1110.915288490399</v>
      </c>
      <c r="AB177" s="23">
        <f t="shared" si="62"/>
        <v>2099915.3703417904</v>
      </c>
      <c r="AC177" s="42" t="s">
        <v>13</v>
      </c>
      <c r="AD177" s="23">
        <f t="shared" si="63"/>
        <v>13330.983461884789</v>
      </c>
      <c r="AE177" s="42">
        <f t="shared" si="64"/>
        <v>-7.0524715174640642</v>
      </c>
      <c r="AF177" s="42" t="s">
        <v>13</v>
      </c>
      <c r="AG177" s="42">
        <f t="shared" si="65"/>
        <v>-779.34168438403526</v>
      </c>
      <c r="AH177" s="32">
        <f t="shared" si="66"/>
        <v>-7.2769730306296196</v>
      </c>
      <c r="AI177" s="42" t="s">
        <v>13</v>
      </c>
      <c r="AJ177" s="42">
        <f t="shared" si="67"/>
        <v>-2694.4074618008131</v>
      </c>
      <c r="AK177" s="42">
        <f t="shared" si="68"/>
        <v>2694.4172884956756</v>
      </c>
      <c r="AL177" s="31">
        <f t="shared" si="69"/>
        <v>-89.845257692288712</v>
      </c>
      <c r="AM177" s="53">
        <f t="shared" si="70"/>
        <v>2.6944172884956754</v>
      </c>
      <c r="AN177" s="14"/>
    </row>
    <row r="178" spans="8:40">
      <c r="H178" s="32">
        <f t="shared" si="53"/>
        <v>844</v>
      </c>
      <c r="I178" s="23">
        <f t="shared" si="54"/>
        <v>844000</v>
      </c>
      <c r="J178" s="22">
        <f t="shared" si="55"/>
        <v>175000</v>
      </c>
      <c r="K178" s="42" t="s">
        <v>13</v>
      </c>
      <c r="L178" s="42">
        <v>0</v>
      </c>
      <c r="M178" s="32">
        <v>0</v>
      </c>
      <c r="N178" s="30" t="s">
        <v>13</v>
      </c>
      <c r="O178" s="31">
        <f>6.283*I178*E$7</f>
        <v>1113.5989200000001</v>
      </c>
      <c r="P178" s="42">
        <v>0</v>
      </c>
      <c r="Q178" s="23" t="s">
        <v>13</v>
      </c>
      <c r="R178" s="24">
        <f>-1/(6.283*I178*E$8)</f>
        <v>-1885.7776909481918</v>
      </c>
      <c r="S178" s="42">
        <f t="shared" si="56"/>
        <v>0</v>
      </c>
      <c r="T178" s="23" t="s">
        <v>13</v>
      </c>
      <c r="U178" s="23">
        <f t="shared" si="57"/>
        <v>194879811.00000003</v>
      </c>
      <c r="V178" s="23">
        <f t="shared" si="58"/>
        <v>175000</v>
      </c>
      <c r="W178" s="23" t="s">
        <v>13</v>
      </c>
      <c r="X178" s="23">
        <f t="shared" si="59"/>
        <v>1113.5989200000001</v>
      </c>
      <c r="Y178" s="22">
        <f t="shared" si="60"/>
        <v>-7.0860133771792002</v>
      </c>
      <c r="Z178" s="23" t="s">
        <v>13</v>
      </c>
      <c r="AA178" s="31">
        <f t="shared" si="61"/>
        <v>1113.5538287037491</v>
      </c>
      <c r="AB178" s="23">
        <f t="shared" si="62"/>
        <v>2099914.9678394743</v>
      </c>
      <c r="AC178" s="42" t="s">
        <v>13</v>
      </c>
      <c r="AD178" s="23">
        <f t="shared" si="63"/>
        <v>13362.64594444499</v>
      </c>
      <c r="AE178" s="42">
        <f t="shared" si="64"/>
        <v>-7.0860133771792002</v>
      </c>
      <c r="AF178" s="42" t="s">
        <v>13</v>
      </c>
      <c r="AG178" s="42">
        <f t="shared" si="65"/>
        <v>-772.22386224444267</v>
      </c>
      <c r="AH178" s="32">
        <f t="shared" si="66"/>
        <v>-7.6479295391155393</v>
      </c>
      <c r="AI178" s="42" t="s">
        <v>13</v>
      </c>
      <c r="AJ178" s="42">
        <f t="shared" si="67"/>
        <v>-2719.2383933918823</v>
      </c>
      <c r="AK178" s="42">
        <f t="shared" si="68"/>
        <v>2719.2491483721569</v>
      </c>
      <c r="AL178" s="31">
        <f t="shared" si="69"/>
        <v>-89.838854537263444</v>
      </c>
      <c r="AM178" s="53">
        <f t="shared" si="70"/>
        <v>2.7192491483721568</v>
      </c>
      <c r="AN178" s="14"/>
    </row>
    <row r="179" spans="8:40">
      <c r="H179" s="32">
        <f t="shared" si="53"/>
        <v>846</v>
      </c>
      <c r="I179" s="23">
        <f t="shared" si="54"/>
        <v>846000</v>
      </c>
      <c r="J179" s="22">
        <f t="shared" si="55"/>
        <v>175000</v>
      </c>
      <c r="K179" s="42" t="s">
        <v>13</v>
      </c>
      <c r="L179" s="42">
        <v>0</v>
      </c>
      <c r="M179" s="32">
        <v>0</v>
      </c>
      <c r="N179" s="30" t="s">
        <v>13</v>
      </c>
      <c r="O179" s="31">
        <f>6.283*I179*E$7</f>
        <v>1116.2377800000002</v>
      </c>
      <c r="P179" s="42">
        <v>0</v>
      </c>
      <c r="Q179" s="23" t="s">
        <v>13</v>
      </c>
      <c r="R179" s="24">
        <f>-1/(6.283*I179*E$8)</f>
        <v>-1881.3195876598979</v>
      </c>
      <c r="S179" s="42">
        <f t="shared" si="56"/>
        <v>0</v>
      </c>
      <c r="T179" s="23" t="s">
        <v>13</v>
      </c>
      <c r="U179" s="23">
        <f t="shared" si="57"/>
        <v>195341611.50000003</v>
      </c>
      <c r="V179" s="23">
        <f t="shared" si="58"/>
        <v>175000</v>
      </c>
      <c r="W179" s="23" t="s">
        <v>13</v>
      </c>
      <c r="X179" s="23">
        <f t="shared" si="59"/>
        <v>1116.2377800000002</v>
      </c>
      <c r="Y179" s="22">
        <f t="shared" si="60"/>
        <v>-7.1196348013561126</v>
      </c>
      <c r="Z179" s="23" t="s">
        <v>13</v>
      </c>
      <c r="AA179" s="31">
        <f t="shared" si="61"/>
        <v>1116.1923673980284</v>
      </c>
      <c r="AB179" s="23">
        <f t="shared" si="62"/>
        <v>2099914.5643823841</v>
      </c>
      <c r="AC179" s="42" t="s">
        <v>13</v>
      </c>
      <c r="AD179" s="23">
        <f t="shared" si="63"/>
        <v>13394.308408776342</v>
      </c>
      <c r="AE179" s="42">
        <f t="shared" si="64"/>
        <v>-7.1196348013561126</v>
      </c>
      <c r="AF179" s="42" t="s">
        <v>13</v>
      </c>
      <c r="AG179" s="42">
        <f t="shared" si="65"/>
        <v>-765.12722026186952</v>
      </c>
      <c r="AH179" s="32">
        <f t="shared" si="66"/>
        <v>-8.0316190788412296</v>
      </c>
      <c r="AI179" s="42" t="s">
        <v>13</v>
      </c>
      <c r="AJ179" s="42">
        <f t="shared" si="67"/>
        <v>-2744.4552050690208</v>
      </c>
      <c r="AK179" s="42">
        <f t="shared" si="68"/>
        <v>2744.4669572679263</v>
      </c>
      <c r="AL179" s="31">
        <f t="shared" si="69"/>
        <v>-89.832324987006501</v>
      </c>
      <c r="AM179" s="53">
        <f t="shared" si="70"/>
        <v>2.7444669572679263</v>
      </c>
      <c r="AN179" s="14"/>
    </row>
    <row r="180" spans="8:40">
      <c r="H180" s="32">
        <f t="shared" si="53"/>
        <v>848</v>
      </c>
      <c r="I180" s="23">
        <f t="shared" si="54"/>
        <v>848000</v>
      </c>
      <c r="J180" s="22">
        <f t="shared" si="55"/>
        <v>175000</v>
      </c>
      <c r="K180" s="42" t="s">
        <v>13</v>
      </c>
      <c r="L180" s="42">
        <v>0</v>
      </c>
      <c r="M180" s="32">
        <v>0</v>
      </c>
      <c r="N180" s="30" t="s">
        <v>13</v>
      </c>
      <c r="O180" s="31">
        <f>6.283*I180*E$7</f>
        <v>1118.87664</v>
      </c>
      <c r="P180" s="42">
        <v>0</v>
      </c>
      <c r="Q180" s="23" t="s">
        <v>13</v>
      </c>
      <c r="R180" s="24">
        <f>-1/(6.283*I180*E$8)</f>
        <v>-1876.8825131607</v>
      </c>
      <c r="S180" s="42">
        <f t="shared" si="56"/>
        <v>0</v>
      </c>
      <c r="T180" s="23" t="s">
        <v>13</v>
      </c>
      <c r="U180" s="23">
        <f t="shared" si="57"/>
        <v>195803412</v>
      </c>
      <c r="V180" s="23">
        <f t="shared" si="58"/>
        <v>175000</v>
      </c>
      <c r="W180" s="23" t="s">
        <v>13</v>
      </c>
      <c r="X180" s="23">
        <f t="shared" si="59"/>
        <v>1118.87664</v>
      </c>
      <c r="Y180" s="22">
        <f t="shared" si="60"/>
        <v>-7.1533357899030676</v>
      </c>
      <c r="Z180" s="23" t="s">
        <v>13</v>
      </c>
      <c r="AA180" s="31">
        <f t="shared" si="61"/>
        <v>1118.8309045696376</v>
      </c>
      <c r="AB180" s="23">
        <f t="shared" si="62"/>
        <v>2099914.1599705205</v>
      </c>
      <c r="AC180" s="42" t="s">
        <v>13</v>
      </c>
      <c r="AD180" s="23">
        <f t="shared" si="63"/>
        <v>13425.97085483565</v>
      </c>
      <c r="AE180" s="42">
        <f t="shared" si="64"/>
        <v>-7.1533357899030676</v>
      </c>
      <c r="AF180" s="42" t="s">
        <v>13</v>
      </c>
      <c r="AG180" s="42">
        <f t="shared" si="65"/>
        <v>-758.0516085910624</v>
      </c>
      <c r="AH180" s="32">
        <f t="shared" si="66"/>
        <v>-8.4285154760869077</v>
      </c>
      <c r="AI180" s="42" t="s">
        <v>13</v>
      </c>
      <c r="AJ180" s="42">
        <f t="shared" si="67"/>
        <v>-2770.0671618809197</v>
      </c>
      <c r="AK180" s="42">
        <f t="shared" si="68"/>
        <v>2770.0799846221307</v>
      </c>
      <c r="AL180" s="31">
        <f t="shared" si="69"/>
        <v>-89.825666005251207</v>
      </c>
      <c r="AM180" s="53">
        <f t="shared" si="70"/>
        <v>2.7700799846221309</v>
      </c>
      <c r="AN180" s="14"/>
    </row>
    <row r="181" spans="8:40">
      <c r="H181" s="32">
        <f t="shared" si="53"/>
        <v>850</v>
      </c>
      <c r="I181" s="23">
        <f t="shared" si="54"/>
        <v>850000</v>
      </c>
      <c r="J181" s="22">
        <f t="shared" si="55"/>
        <v>175000</v>
      </c>
      <c r="K181" s="42" t="s">
        <v>13</v>
      </c>
      <c r="L181" s="42">
        <v>0</v>
      </c>
      <c r="M181" s="32">
        <v>0</v>
      </c>
      <c r="N181" s="30" t="s">
        <v>13</v>
      </c>
      <c r="O181" s="31">
        <f>6.283*I181*E$7</f>
        <v>1121.5155</v>
      </c>
      <c r="P181" s="42">
        <v>0</v>
      </c>
      <c r="Q181" s="23" t="s">
        <v>13</v>
      </c>
      <c r="R181" s="24">
        <f>-1/(6.283*I181*E$8)</f>
        <v>-1872.4663190120868</v>
      </c>
      <c r="S181" s="42">
        <f t="shared" si="56"/>
        <v>0</v>
      </c>
      <c r="T181" s="23" t="s">
        <v>13</v>
      </c>
      <c r="U181" s="23">
        <f t="shared" si="57"/>
        <v>196265212.5</v>
      </c>
      <c r="V181" s="23">
        <f t="shared" si="58"/>
        <v>175000</v>
      </c>
      <c r="W181" s="23" t="s">
        <v>13</v>
      </c>
      <c r="X181" s="23">
        <f t="shared" si="59"/>
        <v>1121.5155</v>
      </c>
      <c r="Y181" s="22">
        <f t="shared" si="60"/>
        <v>-7.1871163427281273</v>
      </c>
      <c r="Z181" s="23" t="s">
        <v>13</v>
      </c>
      <c r="AA181" s="31">
        <f t="shared" si="61"/>
        <v>1121.4694402149792</v>
      </c>
      <c r="AB181" s="23">
        <f t="shared" si="62"/>
        <v>2099913.7546038874</v>
      </c>
      <c r="AC181" s="42" t="s">
        <v>13</v>
      </c>
      <c r="AD181" s="23">
        <f t="shared" si="63"/>
        <v>13457.633282579749</v>
      </c>
      <c r="AE181" s="42">
        <f t="shared" si="64"/>
        <v>-7.1871163427281273</v>
      </c>
      <c r="AF181" s="42" t="s">
        <v>13</v>
      </c>
      <c r="AG181" s="42">
        <f t="shared" si="65"/>
        <v>-750.99687879710768</v>
      </c>
      <c r="AH181" s="32">
        <f t="shared" si="66"/>
        <v>-8.8391132811531978</v>
      </c>
      <c r="AI181" s="42" t="s">
        <v>13</v>
      </c>
      <c r="AJ181" s="42">
        <f t="shared" si="67"/>
        <v>-2796.0838269151755</v>
      </c>
      <c r="AK181" s="42">
        <f t="shared" si="68"/>
        <v>2796.0977981930837</v>
      </c>
      <c r="AL181" s="31">
        <f t="shared" si="69"/>
        <v>-89.818874458002057</v>
      </c>
      <c r="AM181" s="53">
        <f t="shared" si="70"/>
        <v>2.7960977981930837</v>
      </c>
      <c r="AN181" s="14"/>
    </row>
    <row r="182" spans="8:40">
      <c r="H182" s="32">
        <f t="shared" si="53"/>
        <v>852</v>
      </c>
      <c r="I182" s="23">
        <f t="shared" si="54"/>
        <v>852000</v>
      </c>
      <c r="J182" s="22">
        <f t="shared" si="55"/>
        <v>175000</v>
      </c>
      <c r="K182" s="42" t="s">
        <v>13</v>
      </c>
      <c r="L182" s="42">
        <v>0</v>
      </c>
      <c r="M182" s="32">
        <v>0</v>
      </c>
      <c r="N182" s="30" t="s">
        <v>13</v>
      </c>
      <c r="O182" s="31">
        <f>6.283*I182*E$7</f>
        <v>1124.15436</v>
      </c>
      <c r="P182" s="42">
        <v>0</v>
      </c>
      <c r="Q182" s="23" t="s">
        <v>13</v>
      </c>
      <c r="R182" s="24">
        <f>-1/(6.283*I182*E$8)</f>
        <v>-1868.0708581693355</v>
      </c>
      <c r="S182" s="42">
        <f t="shared" si="56"/>
        <v>0</v>
      </c>
      <c r="T182" s="23" t="s">
        <v>13</v>
      </c>
      <c r="U182" s="23">
        <f t="shared" si="57"/>
        <v>196727013</v>
      </c>
      <c r="V182" s="23">
        <f t="shared" si="58"/>
        <v>175000</v>
      </c>
      <c r="W182" s="23" t="s">
        <v>13</v>
      </c>
      <c r="X182" s="23">
        <f t="shared" si="59"/>
        <v>1124.15436</v>
      </c>
      <c r="Y182" s="22">
        <f t="shared" si="60"/>
        <v>-7.2209764597391262</v>
      </c>
      <c r="Z182" s="23" t="s">
        <v>13</v>
      </c>
      <c r="AA182" s="31">
        <f t="shared" si="61"/>
        <v>1124.1079743304533</v>
      </c>
      <c r="AB182" s="23">
        <f t="shared" si="62"/>
        <v>2099913.3482824834</v>
      </c>
      <c r="AC182" s="42" t="s">
        <v>13</v>
      </c>
      <c r="AD182" s="23">
        <f t="shared" si="63"/>
        <v>13489.295691965439</v>
      </c>
      <c r="AE182" s="42">
        <f t="shared" si="64"/>
        <v>-7.2209764597391262</v>
      </c>
      <c r="AF182" s="42" t="s">
        <v>13</v>
      </c>
      <c r="AG182" s="42">
        <f t="shared" si="65"/>
        <v>-743.96288383888214</v>
      </c>
      <c r="AH182" s="32">
        <f t="shared" si="66"/>
        <v>-9.2639288328563563</v>
      </c>
      <c r="AI182" s="42" t="s">
        <v>13</v>
      </c>
      <c r="AJ182" s="42">
        <f t="shared" si="67"/>
        <v>-2822.5150733799428</v>
      </c>
      <c r="AK182" s="42">
        <f t="shared" si="68"/>
        <v>2822.530276159036</v>
      </c>
      <c r="AL182" s="31">
        <f t="shared" si="69"/>
        <v>-89.811947109552946</v>
      </c>
      <c r="AM182" s="53">
        <f t="shared" si="70"/>
        <v>2.8225302761590361</v>
      </c>
      <c r="AN182" s="14"/>
    </row>
    <row r="183" spans="8:40">
      <c r="H183" s="32">
        <f t="shared" si="53"/>
        <v>854</v>
      </c>
      <c r="I183" s="23">
        <f t="shared" si="54"/>
        <v>854000</v>
      </c>
      <c r="J183" s="22">
        <f t="shared" si="55"/>
        <v>175000</v>
      </c>
      <c r="K183" s="42" t="s">
        <v>13</v>
      </c>
      <c r="L183" s="42">
        <v>0</v>
      </c>
      <c r="M183" s="32">
        <v>0</v>
      </c>
      <c r="N183" s="30" t="s">
        <v>13</v>
      </c>
      <c r="O183" s="31">
        <f>6.283*I183*E$7</f>
        <v>1126.79322</v>
      </c>
      <c r="P183" s="42">
        <v>0</v>
      </c>
      <c r="Q183" s="23" t="s">
        <v>13</v>
      </c>
      <c r="R183" s="24">
        <f>-1/(6.283*I183*E$8)</f>
        <v>-1863.6959849651917</v>
      </c>
      <c r="S183" s="42">
        <f t="shared" si="56"/>
        <v>0</v>
      </c>
      <c r="T183" s="23" t="s">
        <v>13</v>
      </c>
      <c r="U183" s="23">
        <f t="shared" si="57"/>
        <v>197188813.5</v>
      </c>
      <c r="V183" s="23">
        <f t="shared" si="58"/>
        <v>175000</v>
      </c>
      <c r="W183" s="23" t="s">
        <v>13</v>
      </c>
      <c r="X183" s="23">
        <f t="shared" si="59"/>
        <v>1126.79322</v>
      </c>
      <c r="Y183" s="22">
        <f t="shared" si="60"/>
        <v>-7.2549161408436875</v>
      </c>
      <c r="Z183" s="23" t="s">
        <v>13</v>
      </c>
      <c r="AA183" s="31">
        <f t="shared" si="61"/>
        <v>1126.7465069124619</v>
      </c>
      <c r="AB183" s="23">
        <f t="shared" si="62"/>
        <v>2099912.9410063098</v>
      </c>
      <c r="AC183" s="42" t="s">
        <v>13</v>
      </c>
      <c r="AD183" s="23">
        <f t="shared" si="63"/>
        <v>13520.958082949543</v>
      </c>
      <c r="AE183" s="42">
        <f t="shared" si="64"/>
        <v>-7.2549161408436875</v>
      </c>
      <c r="AF183" s="42" t="s">
        <v>13</v>
      </c>
      <c r="AG183" s="42">
        <f t="shared" si="65"/>
        <v>-736.94947805272977</v>
      </c>
      <c r="AH183" s="32">
        <f t="shared" si="66"/>
        <v>-9.7035013863374893</v>
      </c>
      <c r="AI183" s="42" t="s">
        <v>13</v>
      </c>
      <c r="AJ183" s="42">
        <f t="shared" si="67"/>
        <v>-2849.3710972778954</v>
      </c>
      <c r="AK183" s="42">
        <f t="shared" si="68"/>
        <v>2849.3876198126841</v>
      </c>
      <c r="AL183" s="31">
        <f t="shared" si="69"/>
        <v>-89.804880618315906</v>
      </c>
      <c r="AM183" s="53">
        <f t="shared" si="70"/>
        <v>2.849387619812684</v>
      </c>
      <c r="AN183" s="14"/>
    </row>
    <row r="184" spans="8:40">
      <c r="H184" s="32">
        <f t="shared" si="53"/>
        <v>856</v>
      </c>
      <c r="I184" s="23">
        <f t="shared" si="54"/>
        <v>856000</v>
      </c>
      <c r="J184" s="22">
        <f t="shared" si="55"/>
        <v>175000</v>
      </c>
      <c r="K184" s="42" t="s">
        <v>13</v>
      </c>
      <c r="L184" s="42">
        <v>0</v>
      </c>
      <c r="M184" s="32">
        <v>0</v>
      </c>
      <c r="N184" s="30" t="s">
        <v>13</v>
      </c>
      <c r="O184" s="31">
        <f>6.283*I184*E$7</f>
        <v>1129.43208</v>
      </c>
      <c r="P184" s="42">
        <v>0</v>
      </c>
      <c r="Q184" s="23" t="s">
        <v>13</v>
      </c>
      <c r="R184" s="24">
        <f>-1/(6.283*I184*E$8)</f>
        <v>-1859.3415550937775</v>
      </c>
      <c r="S184" s="42">
        <f t="shared" si="56"/>
        <v>0</v>
      </c>
      <c r="T184" s="23" t="s">
        <v>13</v>
      </c>
      <c r="U184" s="23">
        <f t="shared" si="57"/>
        <v>197650614</v>
      </c>
      <c r="V184" s="23">
        <f t="shared" si="58"/>
        <v>175000</v>
      </c>
      <c r="W184" s="23" t="s">
        <v>13</v>
      </c>
      <c r="X184" s="23">
        <f t="shared" si="59"/>
        <v>1129.43208</v>
      </c>
      <c r="Y184" s="22">
        <f t="shared" si="60"/>
        <v>-7.2889353859492116</v>
      </c>
      <c r="Z184" s="23" t="s">
        <v>13</v>
      </c>
      <c r="AA184" s="31">
        <f t="shared" si="61"/>
        <v>1129.385037957406</v>
      </c>
      <c r="AB184" s="23">
        <f t="shared" si="62"/>
        <v>2099912.5327753681</v>
      </c>
      <c r="AC184" s="42" t="s">
        <v>13</v>
      </c>
      <c r="AD184" s="23">
        <f t="shared" si="63"/>
        <v>13552.62045548887</v>
      </c>
      <c r="AE184" s="42">
        <f t="shared" si="64"/>
        <v>-7.2889353859492116</v>
      </c>
      <c r="AF184" s="42" t="s">
        <v>13</v>
      </c>
      <c r="AG184" s="42">
        <f t="shared" si="65"/>
        <v>-729.95651713637153</v>
      </c>
      <c r="AH184" s="32">
        <f t="shared" si="66"/>
        <v>-10.158394308484164</v>
      </c>
      <c r="AI184" s="42" t="s">
        <v>13</v>
      </c>
      <c r="AJ184" s="42">
        <f t="shared" si="67"/>
        <v>-2876.6624307065867</v>
      </c>
      <c r="AK184" s="42">
        <f t="shared" si="68"/>
        <v>2876.680366883616</v>
      </c>
      <c r="AL184" s="31">
        <f t="shared" si="69"/>
        <v>-89.797671532480436</v>
      </c>
      <c r="AM184" s="53">
        <f t="shared" si="70"/>
        <v>2.8766803668836158</v>
      </c>
      <c r="AN184" s="14"/>
    </row>
    <row r="185" spans="8:40">
      <c r="H185" s="32">
        <f t="shared" si="53"/>
        <v>858</v>
      </c>
      <c r="I185" s="23">
        <f t="shared" si="54"/>
        <v>858000</v>
      </c>
      <c r="J185" s="22">
        <f t="shared" si="55"/>
        <v>175000</v>
      </c>
      <c r="K185" s="42" t="s">
        <v>13</v>
      </c>
      <c r="L185" s="42">
        <v>0</v>
      </c>
      <c r="M185" s="32">
        <v>0</v>
      </c>
      <c r="N185" s="30" t="s">
        <v>13</v>
      </c>
      <c r="O185" s="31">
        <f>6.283*I185*E$7</f>
        <v>1132.0709400000001</v>
      </c>
      <c r="P185" s="42">
        <v>0</v>
      </c>
      <c r="Q185" s="23" t="s">
        <v>13</v>
      </c>
      <c r="R185" s="24">
        <f>-1/(6.283*I185*E$8)</f>
        <v>-1855.0074255947247</v>
      </c>
      <c r="S185" s="42">
        <f t="shared" si="56"/>
        <v>0</v>
      </c>
      <c r="T185" s="23" t="s">
        <v>13</v>
      </c>
      <c r="U185" s="23">
        <f t="shared" si="57"/>
        <v>198112414.5</v>
      </c>
      <c r="V185" s="23">
        <f t="shared" si="58"/>
        <v>175000</v>
      </c>
      <c r="W185" s="23" t="s">
        <v>13</v>
      </c>
      <c r="X185" s="23">
        <f t="shared" si="59"/>
        <v>1132.0709400000001</v>
      </c>
      <c r="Y185" s="22">
        <f t="shared" si="60"/>
        <v>-7.3230341949628892</v>
      </c>
      <c r="Z185" s="23" t="s">
        <v>13</v>
      </c>
      <c r="AA185" s="31">
        <f t="shared" si="61"/>
        <v>1132.0235674616872</v>
      </c>
      <c r="AB185" s="23">
        <f t="shared" si="62"/>
        <v>2099912.1235896605</v>
      </c>
      <c r="AC185" s="42" t="s">
        <v>13</v>
      </c>
      <c r="AD185" s="23">
        <f t="shared" si="63"/>
        <v>13584.282809540247</v>
      </c>
      <c r="AE185" s="42">
        <f t="shared" si="64"/>
        <v>-7.3230341949628892</v>
      </c>
      <c r="AF185" s="42" t="s">
        <v>13</v>
      </c>
      <c r="AG185" s="42">
        <f t="shared" si="65"/>
        <v>-722.98385813303753</v>
      </c>
      <c r="AH185" s="32">
        <f t="shared" si="66"/>
        <v>-10.629196345592938</v>
      </c>
      <c r="AI185" s="42" t="s">
        <v>13</v>
      </c>
      <c r="AJ185" s="42">
        <f t="shared" si="67"/>
        <v>-2904.3999558216451</v>
      </c>
      <c r="AK185" s="42">
        <f t="shared" si="68"/>
        <v>2904.4194055252638</v>
      </c>
      <c r="AL185" s="31">
        <f t="shared" si="69"/>
        <v>-89.790316285422932</v>
      </c>
      <c r="AM185" s="53">
        <f t="shared" si="70"/>
        <v>2.9044194055252639</v>
      </c>
      <c r="AN185" s="14"/>
    </row>
    <row r="186" spans="8:40">
      <c r="H186" s="32">
        <f t="shared" si="53"/>
        <v>860</v>
      </c>
      <c r="I186" s="23">
        <f t="shared" si="54"/>
        <v>860000</v>
      </c>
      <c r="J186" s="22">
        <f t="shared" si="55"/>
        <v>175000</v>
      </c>
      <c r="K186" s="42" t="s">
        <v>13</v>
      </c>
      <c r="L186" s="42">
        <v>0</v>
      </c>
      <c r="M186" s="32">
        <v>0</v>
      </c>
      <c r="N186" s="30" t="s">
        <v>13</v>
      </c>
      <c r="O186" s="31">
        <f>6.283*I186*E$7</f>
        <v>1134.7098000000001</v>
      </c>
      <c r="P186" s="42">
        <v>0</v>
      </c>
      <c r="Q186" s="23" t="s">
        <v>13</v>
      </c>
      <c r="R186" s="24">
        <f>-1/(6.283*I186*E$8)</f>
        <v>-1850.6934548375275</v>
      </c>
      <c r="S186" s="42">
        <f t="shared" si="56"/>
        <v>0</v>
      </c>
      <c r="T186" s="23" t="s">
        <v>13</v>
      </c>
      <c r="U186" s="23">
        <f t="shared" si="57"/>
        <v>198574215.00000003</v>
      </c>
      <c r="V186" s="23">
        <f t="shared" si="58"/>
        <v>175000</v>
      </c>
      <c r="W186" s="23" t="s">
        <v>13</v>
      </c>
      <c r="X186" s="23">
        <f t="shared" si="59"/>
        <v>1134.7098000000001</v>
      </c>
      <c r="Y186" s="22">
        <f t="shared" si="60"/>
        <v>-7.3572125677916898</v>
      </c>
      <c r="Z186" s="23" t="s">
        <v>13</v>
      </c>
      <c r="AA186" s="31">
        <f t="shared" si="61"/>
        <v>1134.6620954217067</v>
      </c>
      <c r="AB186" s="23">
        <f t="shared" si="62"/>
        <v>2099911.7134491866</v>
      </c>
      <c r="AC186" s="42" t="s">
        <v>13</v>
      </c>
      <c r="AD186" s="23">
        <f t="shared" si="63"/>
        <v>13615.945145060479</v>
      </c>
      <c r="AE186" s="42">
        <f t="shared" si="64"/>
        <v>-7.3572125677916898</v>
      </c>
      <c r="AF186" s="42" t="s">
        <v>13</v>
      </c>
      <c r="AG186" s="42">
        <f t="shared" si="65"/>
        <v>-716.03135941582082</v>
      </c>
      <c r="AH186" s="32">
        <f t="shared" si="66"/>
        <v>-11.116522968258183</v>
      </c>
      <c r="AI186" s="42" t="s">
        <v>13</v>
      </c>
      <c r="AJ186" s="42">
        <f t="shared" si="67"/>
        <v>-2932.5949195016474</v>
      </c>
      <c r="AK186" s="42">
        <f t="shared" si="68"/>
        <v>2932.6159890053414</v>
      </c>
      <c r="AL186" s="31">
        <f t="shared" si="69"/>
        <v>-89.782811190870305</v>
      </c>
      <c r="AM186" s="53">
        <f t="shared" si="70"/>
        <v>2.9326159890053414</v>
      </c>
      <c r="AN186" s="14"/>
    </row>
    <row r="187" spans="8:40">
      <c r="H187" s="32">
        <f t="shared" si="53"/>
        <v>862</v>
      </c>
      <c r="I187" s="23">
        <f t="shared" si="54"/>
        <v>862000</v>
      </c>
      <c r="J187" s="22">
        <f t="shared" si="55"/>
        <v>175000</v>
      </c>
      <c r="K187" s="42" t="s">
        <v>13</v>
      </c>
      <c r="L187" s="42">
        <v>0</v>
      </c>
      <c r="M187" s="32">
        <v>0</v>
      </c>
      <c r="N187" s="30" t="s">
        <v>13</v>
      </c>
      <c r="O187" s="31">
        <f>6.283*I187*E$7</f>
        <v>1137.3486600000001</v>
      </c>
      <c r="P187" s="42">
        <v>0</v>
      </c>
      <c r="Q187" s="23" t="s">
        <v>13</v>
      </c>
      <c r="R187" s="24">
        <f>-1/(6.283*I187*E$8)</f>
        <v>-1846.3995025061179</v>
      </c>
      <c r="S187" s="42">
        <f t="shared" si="56"/>
        <v>0</v>
      </c>
      <c r="T187" s="23" t="s">
        <v>13</v>
      </c>
      <c r="U187" s="23">
        <f t="shared" si="57"/>
        <v>199036015.50000003</v>
      </c>
      <c r="V187" s="23">
        <f t="shared" si="58"/>
        <v>175000</v>
      </c>
      <c r="W187" s="23" t="s">
        <v>13</v>
      </c>
      <c r="X187" s="23">
        <f t="shared" si="59"/>
        <v>1137.3486600000001</v>
      </c>
      <c r="Y187" s="22">
        <f t="shared" si="60"/>
        <v>-7.3914705043423652</v>
      </c>
      <c r="Z187" s="23" t="s">
        <v>13</v>
      </c>
      <c r="AA187" s="31">
        <f t="shared" si="61"/>
        <v>1137.3006218338655</v>
      </c>
      <c r="AB187" s="23">
        <f t="shared" si="62"/>
        <v>2099911.3023539479</v>
      </c>
      <c r="AC187" s="42" t="s">
        <v>13</v>
      </c>
      <c r="AD187" s="23">
        <f t="shared" si="63"/>
        <v>13647.607462006386</v>
      </c>
      <c r="AE187" s="42">
        <f t="shared" si="64"/>
        <v>-7.3914705043423652</v>
      </c>
      <c r="AF187" s="42" t="s">
        <v>13</v>
      </c>
      <c r="AG187" s="42">
        <f t="shared" si="65"/>
        <v>-709.09888067225233</v>
      </c>
      <c r="AH187" s="32">
        <f t="shared" si="66"/>
        <v>-11.621017798860603</v>
      </c>
      <c r="AI187" s="42" t="s">
        <v>13</v>
      </c>
      <c r="AJ187" s="42">
        <f t="shared" si="67"/>
        <v>-2961.2589487561222</v>
      </c>
      <c r="AK187" s="42">
        <f t="shared" si="68"/>
        <v>2961.2817511413696</v>
      </c>
      <c r="AL187" s="31">
        <f t="shared" si="69"/>
        <v>-89.775152437864321</v>
      </c>
      <c r="AM187" s="53">
        <f t="shared" si="70"/>
        <v>2.9612817511413696</v>
      </c>
      <c r="AN187" s="14"/>
    </row>
    <row r="188" spans="8:40">
      <c r="H188" s="32">
        <f t="shared" si="53"/>
        <v>864</v>
      </c>
      <c r="I188" s="23">
        <f t="shared" si="54"/>
        <v>864000</v>
      </c>
      <c r="J188" s="22">
        <f t="shared" si="55"/>
        <v>175000</v>
      </c>
      <c r="K188" s="42" t="s">
        <v>13</v>
      </c>
      <c r="L188" s="42">
        <v>0</v>
      </c>
      <c r="M188" s="32">
        <v>0</v>
      </c>
      <c r="N188" s="30" t="s">
        <v>13</v>
      </c>
      <c r="O188" s="31">
        <f>6.283*I188*E$7</f>
        <v>1139.9875200000001</v>
      </c>
      <c r="P188" s="42">
        <v>0</v>
      </c>
      <c r="Q188" s="23" t="s">
        <v>13</v>
      </c>
      <c r="R188" s="24">
        <f>-1/(6.283*I188*E$8)</f>
        <v>-1842.1254295836502</v>
      </c>
      <c r="S188" s="42">
        <f t="shared" si="56"/>
        <v>0</v>
      </c>
      <c r="T188" s="23" t="s">
        <v>13</v>
      </c>
      <c r="U188" s="23">
        <f t="shared" si="57"/>
        <v>199497816.00000003</v>
      </c>
      <c r="V188" s="23">
        <f t="shared" si="58"/>
        <v>175000</v>
      </c>
      <c r="W188" s="23" t="s">
        <v>13</v>
      </c>
      <c r="X188" s="23">
        <f t="shared" si="59"/>
        <v>1139.9875200000001</v>
      </c>
      <c r="Y188" s="22">
        <f t="shared" si="60"/>
        <v>-7.4258080045214516</v>
      </c>
      <c r="Z188" s="23" t="s">
        <v>13</v>
      </c>
      <c r="AA188" s="31">
        <f t="shared" si="61"/>
        <v>1139.9391466945654</v>
      </c>
      <c r="AB188" s="23">
        <f t="shared" si="62"/>
        <v>2099910.8903039456</v>
      </c>
      <c r="AC188" s="42" t="s">
        <v>13</v>
      </c>
      <c r="AD188" s="23">
        <f t="shared" si="63"/>
        <v>13679.269760334788</v>
      </c>
      <c r="AE188" s="42">
        <f t="shared" si="64"/>
        <v>-7.4258080045214516</v>
      </c>
      <c r="AF188" s="42" t="s">
        <v>13</v>
      </c>
      <c r="AG188" s="42">
        <f t="shared" si="65"/>
        <v>-702.18628288908485</v>
      </c>
      <c r="AH188" s="32">
        <f t="shared" si="66"/>
        <v>-12.143354127451126</v>
      </c>
      <c r="AI188" s="42" t="s">
        <v>13</v>
      </c>
      <c r="AJ188" s="42">
        <f t="shared" si="67"/>
        <v>-2990.4040669210076</v>
      </c>
      <c r="AK188" s="42">
        <f t="shared" si="68"/>
        <v>2990.4287225257799</v>
      </c>
      <c r="AL188" s="31">
        <f t="shared" si="69"/>
        <v>-89.76733608543914</v>
      </c>
      <c r="AM188" s="53">
        <f t="shared" si="70"/>
        <v>2.9904287225257797</v>
      </c>
      <c r="AN188" s="14"/>
    </row>
    <row r="189" spans="8:40">
      <c r="H189" s="32">
        <f t="shared" si="53"/>
        <v>866</v>
      </c>
      <c r="I189" s="23">
        <f t="shared" si="54"/>
        <v>866000</v>
      </c>
      <c r="J189" s="22">
        <f t="shared" si="55"/>
        <v>175000</v>
      </c>
      <c r="K189" s="42" t="s">
        <v>13</v>
      </c>
      <c r="L189" s="42">
        <v>0</v>
      </c>
      <c r="M189" s="32">
        <v>0</v>
      </c>
      <c r="N189" s="30" t="s">
        <v>13</v>
      </c>
      <c r="O189" s="31">
        <f>6.283*I189*E$7</f>
        <v>1142.6263800000002</v>
      </c>
      <c r="P189" s="42">
        <v>0</v>
      </c>
      <c r="Q189" s="23" t="s">
        <v>13</v>
      </c>
      <c r="R189" s="24">
        <f>-1/(6.283*I189*E$8)</f>
        <v>-1837.8710983374986</v>
      </c>
      <c r="S189" s="42">
        <f t="shared" si="56"/>
        <v>0</v>
      </c>
      <c r="T189" s="23" t="s">
        <v>13</v>
      </c>
      <c r="U189" s="23">
        <f t="shared" si="57"/>
        <v>199959616.50000003</v>
      </c>
      <c r="V189" s="23">
        <f t="shared" si="58"/>
        <v>175000</v>
      </c>
      <c r="W189" s="23" t="s">
        <v>13</v>
      </c>
      <c r="X189" s="23">
        <f t="shared" si="59"/>
        <v>1142.6263800000002</v>
      </c>
      <c r="Y189" s="22">
        <f t="shared" si="60"/>
        <v>-7.4602250682352684</v>
      </c>
      <c r="Z189" s="23" t="s">
        <v>13</v>
      </c>
      <c r="AA189" s="31">
        <f t="shared" si="61"/>
        <v>1142.5776700002075</v>
      </c>
      <c r="AB189" s="23">
        <f t="shared" si="62"/>
        <v>2099910.4772991813</v>
      </c>
      <c r="AC189" s="42" t="s">
        <v>13</v>
      </c>
      <c r="AD189" s="23">
        <f t="shared" si="63"/>
        <v>13710.932040002494</v>
      </c>
      <c r="AE189" s="42">
        <f t="shared" si="64"/>
        <v>-7.4602250682352684</v>
      </c>
      <c r="AF189" s="42" t="s">
        <v>13</v>
      </c>
      <c r="AG189" s="42">
        <f t="shared" si="65"/>
        <v>-695.29342833729106</v>
      </c>
      <c r="AH189" s="32">
        <f t="shared" si="66"/>
        <v>-12.684236522283779</v>
      </c>
      <c r="AI189" s="42" t="s">
        <v>13</v>
      </c>
      <c r="AJ189" s="42">
        <f t="shared" si="67"/>
        <v>-3020.0427106888642</v>
      </c>
      <c r="AK189" s="42">
        <f t="shared" si="68"/>
        <v>3020.0693475880812</v>
      </c>
      <c r="AL189" s="31">
        <f t="shared" si="69"/>
        <v>-89.759358057022268</v>
      </c>
      <c r="AM189" s="53">
        <f t="shared" si="70"/>
        <v>3.0200693475880813</v>
      </c>
      <c r="AN189" s="14"/>
    </row>
    <row r="190" spans="8:40">
      <c r="H190" s="32">
        <f t="shared" si="53"/>
        <v>868</v>
      </c>
      <c r="I190" s="23">
        <f t="shared" si="54"/>
        <v>868000</v>
      </c>
      <c r="J190" s="22">
        <f t="shared" si="55"/>
        <v>175000</v>
      </c>
      <c r="K190" s="42" t="s">
        <v>13</v>
      </c>
      <c r="L190" s="42">
        <v>0</v>
      </c>
      <c r="M190" s="32">
        <v>0</v>
      </c>
      <c r="N190" s="30" t="s">
        <v>13</v>
      </c>
      <c r="O190" s="31">
        <f>6.283*I190*E$7</f>
        <v>1145.2652399999999</v>
      </c>
      <c r="P190" s="42">
        <v>0</v>
      </c>
      <c r="Q190" s="23" t="s">
        <v>13</v>
      </c>
      <c r="R190" s="24">
        <f>-1/(6.283*I190*E$8)</f>
        <v>-1833.6363723044628</v>
      </c>
      <c r="S190" s="42">
        <f t="shared" si="56"/>
        <v>0</v>
      </c>
      <c r="T190" s="23" t="s">
        <v>13</v>
      </c>
      <c r="U190" s="23">
        <f t="shared" si="57"/>
        <v>200421417</v>
      </c>
      <c r="V190" s="23">
        <f t="shared" si="58"/>
        <v>175000</v>
      </c>
      <c r="W190" s="23" t="s">
        <v>13</v>
      </c>
      <c r="X190" s="23">
        <f t="shared" si="59"/>
        <v>1145.2652399999999</v>
      </c>
      <c r="Y190" s="22">
        <f t="shared" si="60"/>
        <v>-7.4947216953899156</v>
      </c>
      <c r="Z190" s="23" t="s">
        <v>13</v>
      </c>
      <c r="AA190" s="31">
        <f t="shared" si="61"/>
        <v>1145.2161917471931</v>
      </c>
      <c r="AB190" s="23">
        <f t="shared" si="62"/>
        <v>2099910.0633396553</v>
      </c>
      <c r="AC190" s="42" t="s">
        <v>13</v>
      </c>
      <c r="AD190" s="23">
        <f t="shared" si="63"/>
        <v>13742.594300966319</v>
      </c>
      <c r="AE190" s="42">
        <f t="shared" si="64"/>
        <v>-7.4947216953899156</v>
      </c>
      <c r="AF190" s="42" t="s">
        <v>13</v>
      </c>
      <c r="AG190" s="42">
        <f t="shared" si="65"/>
        <v>-688.42018055726976</v>
      </c>
      <c r="AH190" s="32">
        <f t="shared" si="66"/>
        <v>-13.244402541750796</v>
      </c>
      <c r="AI190" s="42" t="s">
        <v>13</v>
      </c>
      <c r="AJ190" s="42">
        <f t="shared" si="67"/>
        <v>-3050.187748024478</v>
      </c>
      <c r="AK190" s="42">
        <f t="shared" si="68"/>
        <v>3050.2165025449135</v>
      </c>
      <c r="AL190" s="31">
        <f t="shared" si="69"/>
        <v>-89.751214134551887</v>
      </c>
      <c r="AM190" s="53">
        <f t="shared" si="70"/>
        <v>3.0502165025449135</v>
      </c>
      <c r="AN190" s="14"/>
    </row>
    <row r="191" spans="8:40">
      <c r="H191" s="32">
        <f t="shared" si="53"/>
        <v>870</v>
      </c>
      <c r="I191" s="23">
        <f t="shared" si="54"/>
        <v>870000</v>
      </c>
      <c r="J191" s="22">
        <f t="shared" si="55"/>
        <v>175000</v>
      </c>
      <c r="K191" s="42" t="s">
        <v>13</v>
      </c>
      <c r="L191" s="42">
        <v>0</v>
      </c>
      <c r="M191" s="32">
        <v>0</v>
      </c>
      <c r="N191" s="30" t="s">
        <v>13</v>
      </c>
      <c r="O191" s="31">
        <f>6.283*I191*E$7</f>
        <v>1147.9041</v>
      </c>
      <c r="P191" s="42">
        <v>0</v>
      </c>
      <c r="Q191" s="23" t="s">
        <v>13</v>
      </c>
      <c r="R191" s="24">
        <f>-1/(6.283*I191*E$8)</f>
        <v>-1829.4211162761765</v>
      </c>
      <c r="S191" s="42">
        <f t="shared" si="56"/>
        <v>0</v>
      </c>
      <c r="T191" s="23" t="s">
        <v>13</v>
      </c>
      <c r="U191" s="23">
        <f t="shared" si="57"/>
        <v>200883217.5</v>
      </c>
      <c r="V191" s="23">
        <f t="shared" si="58"/>
        <v>175000</v>
      </c>
      <c r="W191" s="23" t="s">
        <v>13</v>
      </c>
      <c r="X191" s="23">
        <f t="shared" si="59"/>
        <v>1147.9041</v>
      </c>
      <c r="Y191" s="22">
        <f t="shared" si="60"/>
        <v>-7.5292978858912818</v>
      </c>
      <c r="Z191" s="23" t="s">
        <v>13</v>
      </c>
      <c r="AA191" s="31">
        <f t="shared" si="61"/>
        <v>1147.8547119319239</v>
      </c>
      <c r="AB191" s="23">
        <f t="shared" si="62"/>
        <v>2099909.6484253691</v>
      </c>
      <c r="AC191" s="42" t="s">
        <v>13</v>
      </c>
      <c r="AD191" s="23">
        <f t="shared" si="63"/>
        <v>13774.256543183084</v>
      </c>
      <c r="AE191" s="42">
        <f t="shared" si="64"/>
        <v>-7.5292978858912818</v>
      </c>
      <c r="AF191" s="42" t="s">
        <v>13</v>
      </c>
      <c r="AG191" s="42">
        <f t="shared" si="65"/>
        <v>-681.56640434425253</v>
      </c>
      <c r="AH191" s="32">
        <f t="shared" si="66"/>
        <v>-13.824624555017415</v>
      </c>
      <c r="AI191" s="42" t="s">
        <v>13</v>
      </c>
      <c r="AJ191" s="42">
        <f t="shared" si="67"/>
        <v>-3080.8524970200006</v>
      </c>
      <c r="AK191" s="42">
        <f t="shared" si="68"/>
        <v>3080.8835142923631</v>
      </c>
      <c r="AL191" s="31">
        <f t="shared" si="69"/>
        <v>-89.742899952280737</v>
      </c>
      <c r="AM191" s="53">
        <f t="shared" si="70"/>
        <v>3.080883514292363</v>
      </c>
      <c r="AN191" s="14"/>
    </row>
    <row r="192" spans="8:40">
      <c r="H192" s="32">
        <f t="shared" si="53"/>
        <v>872</v>
      </c>
      <c r="I192" s="23">
        <f t="shared" si="54"/>
        <v>872000</v>
      </c>
      <c r="J192" s="22">
        <f t="shared" si="55"/>
        <v>175000</v>
      </c>
      <c r="K192" s="42" t="s">
        <v>13</v>
      </c>
      <c r="L192" s="42">
        <v>0</v>
      </c>
      <c r="M192" s="32">
        <v>0</v>
      </c>
      <c r="N192" s="30" t="s">
        <v>13</v>
      </c>
      <c r="O192" s="31">
        <f>6.283*I192*E$7</f>
        <v>1150.54296</v>
      </c>
      <c r="P192" s="42">
        <v>0</v>
      </c>
      <c r="Q192" s="23" t="s">
        <v>13</v>
      </c>
      <c r="R192" s="24">
        <f>-1/(6.283*I192*E$8)</f>
        <v>-1825.2251962847176</v>
      </c>
      <c r="S192" s="42">
        <f t="shared" si="56"/>
        <v>0</v>
      </c>
      <c r="T192" s="23" t="s">
        <v>13</v>
      </c>
      <c r="U192" s="23">
        <f t="shared" si="57"/>
        <v>201345018</v>
      </c>
      <c r="V192" s="23">
        <f t="shared" si="58"/>
        <v>175000</v>
      </c>
      <c r="W192" s="23" t="s">
        <v>13</v>
      </c>
      <c r="X192" s="23">
        <f t="shared" si="59"/>
        <v>1150.54296</v>
      </c>
      <c r="Y192" s="22">
        <f t="shared" si="60"/>
        <v>-7.5639536396450326</v>
      </c>
      <c r="Z192" s="23" t="s">
        <v>13</v>
      </c>
      <c r="AA192" s="31">
        <f t="shared" si="61"/>
        <v>1150.4932305508007</v>
      </c>
      <c r="AB192" s="23">
        <f t="shared" si="62"/>
        <v>2099909.232556324</v>
      </c>
      <c r="AC192" s="42" t="s">
        <v>13</v>
      </c>
      <c r="AD192" s="23">
        <f t="shared" si="63"/>
        <v>13805.91876660961</v>
      </c>
      <c r="AE192" s="42">
        <f t="shared" si="64"/>
        <v>-7.5639536396450326</v>
      </c>
      <c r="AF192" s="42" t="s">
        <v>13</v>
      </c>
      <c r="AG192" s="42">
        <f t="shared" si="65"/>
        <v>-674.73196573391692</v>
      </c>
      <c r="AH192" s="32">
        <f t="shared" si="66"/>
        <v>-14.425711679245143</v>
      </c>
      <c r="AI192" s="42" t="s">
        <v>13</v>
      </c>
      <c r="AJ192" s="42">
        <f t="shared" si="67"/>
        <v>-3112.0507457475746</v>
      </c>
      <c r="AK192" s="42">
        <f t="shared" si="68"/>
        <v>3112.0841802987093</v>
      </c>
      <c r="AL192" s="31">
        <f t="shared" si="69"/>
        <v>-89.734410990268231</v>
      </c>
      <c r="AM192" s="53">
        <f t="shared" si="70"/>
        <v>3.1120841802987091</v>
      </c>
      <c r="AN192" s="14"/>
    </row>
    <row r="193" spans="8:40">
      <c r="H193" s="32">
        <f t="shared" si="53"/>
        <v>874</v>
      </c>
      <c r="I193" s="23">
        <f t="shared" si="54"/>
        <v>874000</v>
      </c>
      <c r="J193" s="22">
        <f t="shared" si="55"/>
        <v>175000</v>
      </c>
      <c r="K193" s="42" t="s">
        <v>13</v>
      </c>
      <c r="L193" s="42">
        <v>0</v>
      </c>
      <c r="M193" s="32">
        <v>0</v>
      </c>
      <c r="N193" s="30" t="s">
        <v>13</v>
      </c>
      <c r="O193" s="31">
        <f>6.283*I193*E$7</f>
        <v>1153.18182</v>
      </c>
      <c r="P193" s="42">
        <v>0</v>
      </c>
      <c r="Q193" s="23" t="s">
        <v>13</v>
      </c>
      <c r="R193" s="24">
        <f>-1/(6.283*I193*E$8)</f>
        <v>-1821.0484795884138</v>
      </c>
      <c r="S193" s="42">
        <f t="shared" si="56"/>
        <v>0</v>
      </c>
      <c r="T193" s="23" t="s">
        <v>13</v>
      </c>
      <c r="U193" s="23">
        <f t="shared" si="57"/>
        <v>201806818.5</v>
      </c>
      <c r="V193" s="23">
        <f t="shared" si="58"/>
        <v>175000</v>
      </c>
      <c r="W193" s="23" t="s">
        <v>13</v>
      </c>
      <c r="X193" s="23">
        <f t="shared" si="59"/>
        <v>1153.18182</v>
      </c>
      <c r="Y193" s="22">
        <f t="shared" si="60"/>
        <v>-7.5986889565566216</v>
      </c>
      <c r="Z193" s="23" t="s">
        <v>13</v>
      </c>
      <c r="AA193" s="31">
        <f t="shared" si="61"/>
        <v>1153.1317476002255</v>
      </c>
      <c r="AB193" s="23">
        <f t="shared" si="62"/>
        <v>2099908.815732521</v>
      </c>
      <c r="AC193" s="42" t="s">
        <v>13</v>
      </c>
      <c r="AD193" s="23">
        <f t="shared" si="63"/>
        <v>13837.580971202706</v>
      </c>
      <c r="AE193" s="42">
        <f t="shared" si="64"/>
        <v>-7.5986889565566216</v>
      </c>
      <c r="AF193" s="42" t="s">
        <v>13</v>
      </c>
      <c r="AG193" s="42">
        <f t="shared" si="65"/>
        <v>-667.9167319881883</v>
      </c>
      <c r="AH193" s="32">
        <f t="shared" si="66"/>
        <v>-15.048511841940634</v>
      </c>
      <c r="AI193" s="42" t="s">
        <v>13</v>
      </c>
      <c r="AJ193" s="42">
        <f t="shared" si="67"/>
        <v>-3143.7967731715821</v>
      </c>
      <c r="AK193" s="42">
        <f t="shared" si="68"/>
        <v>3143.8327895600155</v>
      </c>
      <c r="AL193" s="31">
        <f t="shared" si="69"/>
        <v>-89.725742567495843</v>
      </c>
      <c r="AM193" s="53">
        <f t="shared" si="70"/>
        <v>3.1438327895600153</v>
      </c>
      <c r="AN193" s="14"/>
    </row>
    <row r="194" spans="8:40">
      <c r="H194" s="32">
        <f t="shared" si="53"/>
        <v>876</v>
      </c>
      <c r="I194" s="23">
        <f t="shared" si="54"/>
        <v>876000</v>
      </c>
      <c r="J194" s="22">
        <f t="shared" si="55"/>
        <v>175000</v>
      </c>
      <c r="K194" s="42" t="s">
        <v>13</v>
      </c>
      <c r="L194" s="42">
        <v>0</v>
      </c>
      <c r="M194" s="32">
        <v>0</v>
      </c>
      <c r="N194" s="30" t="s">
        <v>13</v>
      </c>
      <c r="O194" s="31">
        <f>6.283*I194*E$7</f>
        <v>1155.82068</v>
      </c>
      <c r="P194" s="42">
        <v>0</v>
      </c>
      <c r="Q194" s="23" t="s">
        <v>13</v>
      </c>
      <c r="R194" s="24">
        <f>-1/(6.283*I194*E$8)</f>
        <v>-1816.8908346578467</v>
      </c>
      <c r="S194" s="42">
        <f t="shared" si="56"/>
        <v>0</v>
      </c>
      <c r="T194" s="23" t="s">
        <v>13</v>
      </c>
      <c r="U194" s="23">
        <f t="shared" si="57"/>
        <v>202268619</v>
      </c>
      <c r="V194" s="23">
        <f t="shared" si="58"/>
        <v>175000</v>
      </c>
      <c r="W194" s="23" t="s">
        <v>13</v>
      </c>
      <c r="X194" s="23">
        <f t="shared" si="59"/>
        <v>1155.82068</v>
      </c>
      <c r="Y194" s="22">
        <f t="shared" si="60"/>
        <v>-7.63350383653128</v>
      </c>
      <c r="Z194" s="23" t="s">
        <v>13</v>
      </c>
      <c r="AA194" s="31">
        <f t="shared" si="61"/>
        <v>1155.7702630765993</v>
      </c>
      <c r="AB194" s="23">
        <f t="shared" si="62"/>
        <v>2099908.3979539615</v>
      </c>
      <c r="AC194" s="42" t="s">
        <v>13</v>
      </c>
      <c r="AD194" s="23">
        <f t="shared" si="63"/>
        <v>13869.243156919192</v>
      </c>
      <c r="AE194" s="42">
        <f t="shared" si="64"/>
        <v>-7.63350383653128</v>
      </c>
      <c r="AF194" s="42" t="s">
        <v>13</v>
      </c>
      <c r="AG194" s="42">
        <f t="shared" si="65"/>
        <v>-661.1205715812473</v>
      </c>
      <c r="AH194" s="32">
        <f t="shared" si="66"/>
        <v>-15.693913977670112</v>
      </c>
      <c r="AI194" s="42" t="s">
        <v>13</v>
      </c>
      <c r="AJ194" s="42">
        <f t="shared" si="67"/>
        <v>-3176.1053711869749</v>
      </c>
      <c r="AK194" s="42">
        <f t="shared" si="68"/>
        <v>3176.1441446852959</v>
      </c>
      <c r="AL194" s="31">
        <f t="shared" si="69"/>
        <v>-89.716889834635637</v>
      </c>
      <c r="AM194" s="53">
        <f t="shared" si="70"/>
        <v>3.176144144685296</v>
      </c>
      <c r="AN194" s="14"/>
    </row>
    <row r="195" spans="8:40">
      <c r="H195" s="32">
        <f t="shared" si="53"/>
        <v>878</v>
      </c>
      <c r="I195" s="23">
        <f t="shared" si="54"/>
        <v>878000</v>
      </c>
      <c r="J195" s="22">
        <f t="shared" si="55"/>
        <v>175000</v>
      </c>
      <c r="K195" s="42" t="s">
        <v>13</v>
      </c>
      <c r="L195" s="42">
        <v>0</v>
      </c>
      <c r="M195" s="32">
        <v>0</v>
      </c>
      <c r="N195" s="30" t="s">
        <v>13</v>
      </c>
      <c r="O195" s="31">
        <f>6.283*I195*E$7</f>
        <v>1158.4595400000001</v>
      </c>
      <c r="P195" s="42">
        <v>0</v>
      </c>
      <c r="Q195" s="23" t="s">
        <v>13</v>
      </c>
      <c r="R195" s="24">
        <f>-1/(6.283*I195*E$8)</f>
        <v>-1812.752131162043</v>
      </c>
      <c r="S195" s="42">
        <f t="shared" si="56"/>
        <v>0</v>
      </c>
      <c r="T195" s="23" t="s">
        <v>13</v>
      </c>
      <c r="U195" s="23">
        <f t="shared" si="57"/>
        <v>202730419.5</v>
      </c>
      <c r="V195" s="23">
        <f t="shared" si="58"/>
        <v>175000</v>
      </c>
      <c r="W195" s="23" t="s">
        <v>13</v>
      </c>
      <c r="X195" s="23">
        <f t="shared" si="59"/>
        <v>1158.4595400000001</v>
      </c>
      <c r="Y195" s="22">
        <f t="shared" si="60"/>
        <v>-7.668398279474026</v>
      </c>
      <c r="Z195" s="23" t="s">
        <v>13</v>
      </c>
      <c r="AA195" s="31">
        <f t="shared" si="61"/>
        <v>1158.4087769763235</v>
      </c>
      <c r="AB195" s="23">
        <f t="shared" si="62"/>
        <v>2099907.979220646</v>
      </c>
      <c r="AC195" s="42" t="s">
        <v>13</v>
      </c>
      <c r="AD195" s="23">
        <f t="shared" si="63"/>
        <v>13900.905323715884</v>
      </c>
      <c r="AE195" s="42">
        <f t="shared" si="64"/>
        <v>-7.668398279474026</v>
      </c>
      <c r="AF195" s="42" t="s">
        <v>13</v>
      </c>
      <c r="AG195" s="42">
        <f t="shared" si="65"/>
        <v>-654.34335418571959</v>
      </c>
      <c r="AH195" s="32">
        <f t="shared" si="66"/>
        <v>-16.362850369152966</v>
      </c>
      <c r="AI195" s="42" t="s">
        <v>13</v>
      </c>
      <c r="AJ195" s="42">
        <f t="shared" si="67"/>
        <v>-3208.9918678551371</v>
      </c>
      <c r="AK195" s="42">
        <f t="shared" si="68"/>
        <v>3209.0335851830228</v>
      </c>
      <c r="AL195" s="31">
        <f t="shared" si="69"/>
        <v>-89.707847766415099</v>
      </c>
      <c r="AM195" s="53">
        <f t="shared" si="70"/>
        <v>3.2090335851830227</v>
      </c>
      <c r="AN195" s="14"/>
    </row>
    <row r="196" spans="8:40">
      <c r="H196" s="32">
        <f t="shared" si="53"/>
        <v>880</v>
      </c>
      <c r="I196" s="23">
        <f t="shared" si="54"/>
        <v>880000</v>
      </c>
      <c r="J196" s="22">
        <f t="shared" si="55"/>
        <v>175000</v>
      </c>
      <c r="K196" s="42" t="s">
        <v>13</v>
      </c>
      <c r="L196" s="42">
        <v>0</v>
      </c>
      <c r="M196" s="32">
        <v>0</v>
      </c>
      <c r="N196" s="30" t="s">
        <v>13</v>
      </c>
      <c r="O196" s="31">
        <f>6.283*I196*E$7</f>
        <v>1161.0984000000001</v>
      </c>
      <c r="P196" s="42">
        <v>0</v>
      </c>
      <c r="Q196" s="23" t="s">
        <v>13</v>
      </c>
      <c r="R196" s="24">
        <f>-1/(6.283*I196*E$8)</f>
        <v>-1808.6322399548565</v>
      </c>
      <c r="S196" s="42">
        <f t="shared" si="56"/>
        <v>0</v>
      </c>
      <c r="T196" s="23" t="s">
        <v>13</v>
      </c>
      <c r="U196" s="23">
        <f t="shared" si="57"/>
        <v>203192220</v>
      </c>
      <c r="V196" s="23">
        <f t="shared" si="58"/>
        <v>175000</v>
      </c>
      <c r="W196" s="23" t="s">
        <v>13</v>
      </c>
      <c r="X196" s="23">
        <f t="shared" si="59"/>
        <v>1161.0984000000001</v>
      </c>
      <c r="Y196" s="22">
        <f t="shared" si="60"/>
        <v>-7.7033722852896584</v>
      </c>
      <c r="Z196" s="23" t="s">
        <v>13</v>
      </c>
      <c r="AA196" s="31">
        <f t="shared" si="61"/>
        <v>1161.0472892957996</v>
      </c>
      <c r="AB196" s="23">
        <f t="shared" si="62"/>
        <v>2099907.5595325762</v>
      </c>
      <c r="AC196" s="42" t="s">
        <v>13</v>
      </c>
      <c r="AD196" s="23">
        <f t="shared" si="63"/>
        <v>13932.567471549597</v>
      </c>
      <c r="AE196" s="42">
        <f t="shared" si="64"/>
        <v>-7.7033722852896584</v>
      </c>
      <c r="AF196" s="42" t="s">
        <v>13</v>
      </c>
      <c r="AG196" s="42">
        <f t="shared" si="65"/>
        <v>-647.58495065905686</v>
      </c>
      <c r="AH196" s="32">
        <f t="shared" si="66"/>
        <v>-17.056299143588213</v>
      </c>
      <c r="AI196" s="42" t="s">
        <v>13</v>
      </c>
      <c r="AJ196" s="42">
        <f t="shared" si="67"/>
        <v>-3242.4721519137993</v>
      </c>
      <c r="AK196" s="42">
        <f t="shared" si="68"/>
        <v>3242.5170120258399</v>
      </c>
      <c r="AL196" s="31">
        <f t="shared" si="69"/>
        <v>-89.698611153555916</v>
      </c>
      <c r="AM196" s="53">
        <f t="shared" si="70"/>
        <v>3.2425170120258398</v>
      </c>
      <c r="AN196" s="14"/>
    </row>
    <row r="197" spans="8:40">
      <c r="H197" s="32">
        <f t="shared" si="53"/>
        <v>882</v>
      </c>
      <c r="I197" s="23">
        <f t="shared" si="54"/>
        <v>882000</v>
      </c>
      <c r="J197" s="22">
        <f t="shared" si="55"/>
        <v>175000</v>
      </c>
      <c r="K197" s="42" t="s">
        <v>13</v>
      </c>
      <c r="L197" s="42">
        <v>0</v>
      </c>
      <c r="M197" s="32">
        <v>0</v>
      </c>
      <c r="N197" s="30" t="s">
        <v>13</v>
      </c>
      <c r="O197" s="31">
        <f>6.283*I197*E$7</f>
        <v>1163.7372600000001</v>
      </c>
      <c r="P197" s="42">
        <v>0</v>
      </c>
      <c r="Q197" s="23" t="s">
        <v>13</v>
      </c>
      <c r="R197" s="24">
        <f>-1/(6.283*I197*E$8)</f>
        <v>-1804.5310330615348</v>
      </c>
      <c r="S197" s="42">
        <f t="shared" si="56"/>
        <v>0</v>
      </c>
      <c r="T197" s="23" t="s">
        <v>13</v>
      </c>
      <c r="U197" s="23">
        <f t="shared" si="57"/>
        <v>203654020.50000003</v>
      </c>
      <c r="V197" s="23">
        <f t="shared" si="58"/>
        <v>175000</v>
      </c>
      <c r="W197" s="23" t="s">
        <v>13</v>
      </c>
      <c r="X197" s="23">
        <f t="shared" si="59"/>
        <v>1163.7372600000001</v>
      </c>
      <c r="Y197" s="22">
        <f t="shared" si="60"/>
        <v>-7.7384258538827631</v>
      </c>
      <c r="Z197" s="23" t="s">
        <v>13</v>
      </c>
      <c r="AA197" s="31">
        <f t="shared" si="61"/>
        <v>1163.6858000314294</v>
      </c>
      <c r="AB197" s="23">
        <f t="shared" si="62"/>
        <v>2099907.1388897537</v>
      </c>
      <c r="AC197" s="42" t="s">
        <v>13</v>
      </c>
      <c r="AD197" s="23">
        <f t="shared" si="63"/>
        <v>13964.229600377152</v>
      </c>
      <c r="AE197" s="42">
        <f t="shared" si="64"/>
        <v>-7.7384258538827631</v>
      </c>
      <c r="AF197" s="42" t="s">
        <v>13</v>
      </c>
      <c r="AG197" s="42">
        <f t="shared" si="65"/>
        <v>-640.84523303010542</v>
      </c>
      <c r="AH197" s="32">
        <f t="shared" si="66"/>
        <v>-17.775286935989921</v>
      </c>
      <c r="AI197" s="42" t="s">
        <v>13</v>
      </c>
      <c r="AJ197" s="42">
        <f t="shared" si="67"/>
        <v>-3276.5626986432244</v>
      </c>
      <c r="AK197" s="42">
        <f t="shared" si="68"/>
        <v>3276.6109135760726</v>
      </c>
      <c r="AL197" s="31">
        <f t="shared" si="69"/>
        <v>-89.689174594296531</v>
      </c>
      <c r="AM197" s="53">
        <f t="shared" si="70"/>
        <v>3.2766109135760724</v>
      </c>
      <c r="AN197" s="14"/>
    </row>
    <row r="198" spans="8:40">
      <c r="H198" s="32">
        <f t="shared" si="53"/>
        <v>884</v>
      </c>
      <c r="I198" s="23">
        <f t="shared" si="54"/>
        <v>884000</v>
      </c>
      <c r="J198" s="22">
        <f t="shared" si="55"/>
        <v>175000</v>
      </c>
      <c r="K198" s="42" t="s">
        <v>13</v>
      </c>
      <c r="L198" s="42">
        <v>0</v>
      </c>
      <c r="M198" s="32">
        <v>0</v>
      </c>
      <c r="N198" s="30" t="s">
        <v>13</v>
      </c>
      <c r="O198" s="31">
        <f>6.283*I198*E$7</f>
        <v>1166.3761200000001</v>
      </c>
      <c r="P198" s="42">
        <v>0</v>
      </c>
      <c r="Q198" s="23" t="s">
        <v>13</v>
      </c>
      <c r="R198" s="24">
        <f>-1/(6.283*I198*E$8)</f>
        <v>-1800.4483836654679</v>
      </c>
      <c r="S198" s="42">
        <f t="shared" si="56"/>
        <v>0</v>
      </c>
      <c r="T198" s="23" t="s">
        <v>13</v>
      </c>
      <c r="U198" s="23">
        <f t="shared" si="57"/>
        <v>204115821.00000003</v>
      </c>
      <c r="V198" s="23">
        <f t="shared" si="58"/>
        <v>175000</v>
      </c>
      <c r="W198" s="23" t="s">
        <v>13</v>
      </c>
      <c r="X198" s="23">
        <f t="shared" si="59"/>
        <v>1166.3761200000001</v>
      </c>
      <c r="Y198" s="22">
        <f t="shared" si="60"/>
        <v>-7.7735589851577016</v>
      </c>
      <c r="Z198" s="23" t="s">
        <v>13</v>
      </c>
      <c r="AA198" s="31">
        <f t="shared" si="61"/>
        <v>1166.3243091796135</v>
      </c>
      <c r="AB198" s="23">
        <f t="shared" si="62"/>
        <v>2099906.7172921784</v>
      </c>
      <c r="AC198" s="42" t="s">
        <v>13</v>
      </c>
      <c r="AD198" s="23">
        <f t="shared" si="63"/>
        <v>13995.891710155358</v>
      </c>
      <c r="AE198" s="42">
        <f t="shared" si="64"/>
        <v>-7.7735589851577016</v>
      </c>
      <c r="AF198" s="42" t="s">
        <v>13</v>
      </c>
      <c r="AG198" s="42">
        <f t="shared" si="65"/>
        <v>-634.12407448585441</v>
      </c>
      <c r="AH198" s="32">
        <f t="shared" si="66"/>
        <v>-18.520891732317203</v>
      </c>
      <c r="AI198" s="42" t="s">
        <v>13</v>
      </c>
      <c r="AJ198" s="42">
        <f t="shared" si="67"/>
        <v>-3311.2805971770113</v>
      </c>
      <c r="AK198" s="42">
        <f t="shared" si="68"/>
        <v>3311.3323929608009</v>
      </c>
      <c r="AL198" s="31">
        <f t="shared" si="69"/>
        <v>-89.679532485382524</v>
      </c>
      <c r="AM198" s="53">
        <f t="shared" si="70"/>
        <v>3.311332392960801</v>
      </c>
      <c r="AN198" s="14"/>
    </row>
    <row r="199" spans="8:40">
      <c r="H199" s="32">
        <f t="shared" si="53"/>
        <v>886</v>
      </c>
      <c r="I199" s="23">
        <f t="shared" si="54"/>
        <v>886000</v>
      </c>
      <c r="J199" s="22">
        <f t="shared" si="55"/>
        <v>175000</v>
      </c>
      <c r="K199" s="42" t="s">
        <v>13</v>
      </c>
      <c r="L199" s="42">
        <v>0</v>
      </c>
      <c r="M199" s="32">
        <v>0</v>
      </c>
      <c r="N199" s="30" t="s">
        <v>13</v>
      </c>
      <c r="O199" s="31">
        <f>6.283*I199*E$7</f>
        <v>1169.0149800000002</v>
      </c>
      <c r="P199" s="42">
        <v>0</v>
      </c>
      <c r="Q199" s="23" t="s">
        <v>13</v>
      </c>
      <c r="R199" s="24">
        <f>-1/(6.283*I199*E$8)</f>
        <v>-1796.3841660951171</v>
      </c>
      <c r="S199" s="42">
        <f t="shared" si="56"/>
        <v>0</v>
      </c>
      <c r="T199" s="23" t="s">
        <v>13</v>
      </c>
      <c r="U199" s="23">
        <f t="shared" si="57"/>
        <v>204577621.50000003</v>
      </c>
      <c r="V199" s="23">
        <f t="shared" si="58"/>
        <v>175000</v>
      </c>
      <c r="W199" s="23" t="s">
        <v>13</v>
      </c>
      <c r="X199" s="23">
        <f t="shared" si="59"/>
        <v>1169.0149800000002</v>
      </c>
      <c r="Y199" s="22">
        <f t="shared" si="60"/>
        <v>-7.8087716790186272</v>
      </c>
      <c r="Z199" s="23" t="s">
        <v>13</v>
      </c>
      <c r="AA199" s="31">
        <f t="shared" si="61"/>
        <v>1168.9628167367537</v>
      </c>
      <c r="AB199" s="23">
        <f t="shared" si="62"/>
        <v>2099906.2947398522</v>
      </c>
      <c r="AC199" s="42" t="s">
        <v>13</v>
      </c>
      <c r="AD199" s="23">
        <f t="shared" si="63"/>
        <v>14027.553800841044</v>
      </c>
      <c r="AE199" s="42">
        <f t="shared" si="64"/>
        <v>-7.8087716790186272</v>
      </c>
      <c r="AF199" s="42" t="s">
        <v>13</v>
      </c>
      <c r="AG199" s="42">
        <f t="shared" si="65"/>
        <v>-627.42134935836339</v>
      </c>
      <c r="AH199" s="32">
        <f t="shared" si="66"/>
        <v>-19.294245906289625</v>
      </c>
      <c r="AI199" s="42" t="s">
        <v>13</v>
      </c>
      <c r="AJ199" s="42">
        <f t="shared" si="67"/>
        <v>-3346.6435793525038</v>
      </c>
      <c r="AK199" s="42">
        <f t="shared" si="68"/>
        <v>3346.6991969919304</v>
      </c>
      <c r="AL199" s="31">
        <f t="shared" si="69"/>
        <v>-89.669679012619298</v>
      </c>
      <c r="AM199" s="53">
        <f t="shared" si="70"/>
        <v>3.3466991969919304</v>
      </c>
      <c r="AN199" s="14"/>
    </row>
    <row r="200" spans="8:40">
      <c r="H200" s="32">
        <f t="shared" ref="H200:H263" si="71">H199+H$4</f>
        <v>888</v>
      </c>
      <c r="I200" s="23">
        <f t="shared" ref="I200:I263" si="72">H200*1000</f>
        <v>888000</v>
      </c>
      <c r="J200" s="22">
        <f t="shared" ref="J200:J263" si="73">E$6</f>
        <v>175000</v>
      </c>
      <c r="K200" s="42" t="s">
        <v>13</v>
      </c>
      <c r="L200" s="42">
        <v>0</v>
      </c>
      <c r="M200" s="32">
        <v>0</v>
      </c>
      <c r="N200" s="30" t="s">
        <v>13</v>
      </c>
      <c r="O200" s="31">
        <f>6.283*I200*E$7</f>
        <v>1171.6538399999999</v>
      </c>
      <c r="P200" s="42">
        <v>0</v>
      </c>
      <c r="Q200" s="23" t="s">
        <v>13</v>
      </c>
      <c r="R200" s="24">
        <f>-1/(6.283*I200*E$8)</f>
        <v>-1792.3382558111191</v>
      </c>
      <c r="S200" s="42">
        <f t="shared" ref="S200:S263" si="74">(J200*M200-L200*O200)</f>
        <v>0</v>
      </c>
      <c r="T200" s="23" t="s">
        <v>13</v>
      </c>
      <c r="U200" s="23">
        <f t="shared" ref="U200:U263" si="75">(J200*O200+L200*M200)</f>
        <v>205039422</v>
      </c>
      <c r="V200" s="23">
        <f t="shared" ref="V200:V263" si="76">J200+M200</f>
        <v>175000</v>
      </c>
      <c r="W200" s="23" t="s">
        <v>13</v>
      </c>
      <c r="X200" s="23">
        <f t="shared" ref="X200:X263" si="77">L200+O200</f>
        <v>1171.6538399999999</v>
      </c>
      <c r="Y200" s="22">
        <f t="shared" ref="Y200:Y263" si="78">(S200*V200-U200*X200)/(V200^2+X200^2)</f>
        <v>-7.8440639353694657</v>
      </c>
      <c r="Z200" s="23" t="s">
        <v>13</v>
      </c>
      <c r="AA200" s="31">
        <f t="shared" ref="AA200:AA263" si="79">(S200*X200+U200*V200)/(V200^2+X200^2)</f>
        <v>1171.6013226992509</v>
      </c>
      <c r="AB200" s="23">
        <f t="shared" ref="AB200:AB263" si="80">(P200*Y200-R200*AA200)</f>
        <v>2099905.8712327755</v>
      </c>
      <c r="AC200" s="42" t="s">
        <v>13</v>
      </c>
      <c r="AD200" s="23">
        <f t="shared" ref="AD200:AD263" si="81">(P200*AA200+R200*Y200)</f>
        <v>14059.215872391011</v>
      </c>
      <c r="AE200" s="42">
        <f t="shared" ref="AE200:AE263" si="82">P200+Y200</f>
        <v>-7.8440639353694657</v>
      </c>
      <c r="AF200" s="42" t="s">
        <v>13</v>
      </c>
      <c r="AG200" s="42">
        <f t="shared" ref="AG200:AG263" si="83">R200+AA200</f>
        <v>-620.73693311186821</v>
      </c>
      <c r="AH200" s="32">
        <f t="shared" ref="AH200:AH263" si="84">(AB200*AE200-AD200*AG200)/(AE200^2+AG200^2)</f>
        <v>-20.096539464991043</v>
      </c>
      <c r="AI200" s="42" t="s">
        <v>13</v>
      </c>
      <c r="AJ200" s="42">
        <f t="shared" ref="AJ200:AJ263" si="85">(AB200*AG200+AD200*AE200)/(AE200^2+AG200^2)</f>
        <v>-3382.6700502029244</v>
      </c>
      <c r="AK200" s="42">
        <f t="shared" ref="AK200:AK263" si="86">SQRT(AH200^2+AJ200^2)</f>
        <v>3382.7297467338894</v>
      </c>
      <c r="AL200" s="31">
        <f t="shared" ref="AL200:AL263" si="87">DEGREES(ASIN(AJ200/AK200))</f>
        <v>-89.659608140826734</v>
      </c>
      <c r="AM200" s="53">
        <f t="shared" ref="AM200:AM263" si="88">AK200/1000</f>
        <v>3.3827297467338893</v>
      </c>
      <c r="AN200" s="14"/>
    </row>
    <row r="201" spans="8:40">
      <c r="H201" s="32">
        <f t="shared" si="71"/>
        <v>890</v>
      </c>
      <c r="I201" s="23">
        <f t="shared" si="72"/>
        <v>890000</v>
      </c>
      <c r="J201" s="22">
        <f t="shared" si="73"/>
        <v>175000</v>
      </c>
      <c r="K201" s="42" t="s">
        <v>13</v>
      </c>
      <c r="L201" s="42">
        <v>0</v>
      </c>
      <c r="M201" s="32">
        <v>0</v>
      </c>
      <c r="N201" s="30" t="s">
        <v>13</v>
      </c>
      <c r="O201" s="31">
        <f>6.283*I201*E$7</f>
        <v>1174.2927</v>
      </c>
      <c r="P201" s="42">
        <v>0</v>
      </c>
      <c r="Q201" s="23" t="s">
        <v>13</v>
      </c>
      <c r="R201" s="24">
        <f>-1/(6.283*I201*E$8)</f>
        <v>-1788.310529393566</v>
      </c>
      <c r="S201" s="42">
        <f t="shared" si="74"/>
        <v>0</v>
      </c>
      <c r="T201" s="23" t="s">
        <v>13</v>
      </c>
      <c r="U201" s="23">
        <f t="shared" si="75"/>
        <v>205501222.5</v>
      </c>
      <c r="V201" s="23">
        <f t="shared" si="76"/>
        <v>175000</v>
      </c>
      <c r="W201" s="23" t="s">
        <v>13</v>
      </c>
      <c r="X201" s="23">
        <f t="shared" si="77"/>
        <v>1174.2927</v>
      </c>
      <c r="Y201" s="22">
        <f t="shared" si="78"/>
        <v>-7.8794357541139393</v>
      </c>
      <c r="Z201" s="23" t="s">
        <v>13</v>
      </c>
      <c r="AA201" s="31">
        <f t="shared" si="79"/>
        <v>1174.2398270635076</v>
      </c>
      <c r="AB201" s="23">
        <f t="shared" si="80"/>
        <v>2099905.4467709507</v>
      </c>
      <c r="AC201" s="42" t="s">
        <v>13</v>
      </c>
      <c r="AD201" s="23">
        <f t="shared" si="81"/>
        <v>14090.87792476209</v>
      </c>
      <c r="AE201" s="42">
        <f t="shared" si="82"/>
        <v>-7.8794357541139393</v>
      </c>
      <c r="AF201" s="42" t="s">
        <v>13</v>
      </c>
      <c r="AG201" s="42">
        <f t="shared" si="83"/>
        <v>-614.07070233005834</v>
      </c>
      <c r="AH201" s="32">
        <f t="shared" si="84"/>
        <v>-20.929023519696702</v>
      </c>
      <c r="AI201" s="42" t="s">
        <v>13</v>
      </c>
      <c r="AJ201" s="42">
        <f t="shared" si="85"/>
        <v>-3419.3791202012703</v>
      </c>
      <c r="AK201" s="42">
        <f t="shared" si="86"/>
        <v>3419.4431698295416</v>
      </c>
      <c r="AL201" s="31">
        <f t="shared" si="87"/>
        <v>-89.649313603246668</v>
      </c>
      <c r="AM201" s="53">
        <f t="shared" si="88"/>
        <v>3.4194431698295418</v>
      </c>
      <c r="AN201" s="14"/>
    </row>
    <row r="202" spans="8:40">
      <c r="H202" s="32">
        <f t="shared" si="71"/>
        <v>892</v>
      </c>
      <c r="I202" s="23">
        <f t="shared" si="72"/>
        <v>892000</v>
      </c>
      <c r="J202" s="22">
        <f t="shared" si="73"/>
        <v>175000</v>
      </c>
      <c r="K202" s="42" t="s">
        <v>13</v>
      </c>
      <c r="L202" s="42">
        <v>0</v>
      </c>
      <c r="M202" s="32">
        <v>0</v>
      </c>
      <c r="N202" s="30" t="s">
        <v>13</v>
      </c>
      <c r="O202" s="31">
        <f>6.283*I202*E$7</f>
        <v>1176.93156</v>
      </c>
      <c r="P202" s="42">
        <v>0</v>
      </c>
      <c r="Q202" s="23" t="s">
        <v>13</v>
      </c>
      <c r="R202" s="24">
        <f>-1/(6.283*I202*E$8)</f>
        <v>-1784.3008645294549</v>
      </c>
      <c r="S202" s="42">
        <f t="shared" si="74"/>
        <v>0</v>
      </c>
      <c r="T202" s="23" t="s">
        <v>13</v>
      </c>
      <c r="U202" s="23">
        <f t="shared" si="75"/>
        <v>205963023</v>
      </c>
      <c r="V202" s="23">
        <f t="shared" si="76"/>
        <v>175000</v>
      </c>
      <c r="W202" s="23" t="s">
        <v>13</v>
      </c>
      <c r="X202" s="23">
        <f t="shared" si="77"/>
        <v>1176.93156</v>
      </c>
      <c r="Y202" s="22">
        <f t="shared" si="78"/>
        <v>-7.9148871351555421</v>
      </c>
      <c r="Z202" s="23" t="s">
        <v>13</v>
      </c>
      <c r="AA202" s="31">
        <f t="shared" si="79"/>
        <v>1176.8783298259245</v>
      </c>
      <c r="AB202" s="23">
        <f t="shared" si="80"/>
        <v>2099905.0213543782</v>
      </c>
      <c r="AC202" s="42" t="s">
        <v>13</v>
      </c>
      <c r="AD202" s="23">
        <f t="shared" si="81"/>
        <v>14122.539957911094</v>
      </c>
      <c r="AE202" s="42">
        <f t="shared" si="82"/>
        <v>-7.9148871351555421</v>
      </c>
      <c r="AF202" s="42" t="s">
        <v>13</v>
      </c>
      <c r="AG202" s="42">
        <f t="shared" si="83"/>
        <v>-607.42253470353035</v>
      </c>
      <c r="AH202" s="32">
        <f t="shared" si="84"/>
        <v>-21.793013999818765</v>
      </c>
      <c r="AI202" s="42" t="s">
        <v>13</v>
      </c>
      <c r="AJ202" s="42">
        <f t="shared" si="85"/>
        <v>-3456.7906393743988</v>
      </c>
      <c r="AK202" s="42">
        <f t="shared" si="86"/>
        <v>3456.8593347033461</v>
      </c>
      <c r="AL202" s="31">
        <f t="shared" si="87"/>
        <v>-89.638788890335533</v>
      </c>
      <c r="AM202" s="53">
        <f t="shared" si="88"/>
        <v>3.4568593347033461</v>
      </c>
      <c r="AN202" s="14"/>
    </row>
    <row r="203" spans="8:40">
      <c r="H203" s="32">
        <f t="shared" si="71"/>
        <v>894</v>
      </c>
      <c r="I203" s="23">
        <f t="shared" si="72"/>
        <v>894000</v>
      </c>
      <c r="J203" s="22">
        <f t="shared" si="73"/>
        <v>175000</v>
      </c>
      <c r="K203" s="42" t="s">
        <v>13</v>
      </c>
      <c r="L203" s="42">
        <v>0</v>
      </c>
      <c r="M203" s="32">
        <v>0</v>
      </c>
      <c r="N203" s="30" t="s">
        <v>13</v>
      </c>
      <c r="O203" s="31">
        <f>6.283*I203*E$7</f>
        <v>1179.57042</v>
      </c>
      <c r="P203" s="42">
        <v>0</v>
      </c>
      <c r="Q203" s="23" t="s">
        <v>13</v>
      </c>
      <c r="R203" s="24">
        <f>-1/(6.283*I203*E$8)</f>
        <v>-1780.3091400003061</v>
      </c>
      <c r="S203" s="42">
        <f t="shared" si="74"/>
        <v>0</v>
      </c>
      <c r="T203" s="23" t="s">
        <v>13</v>
      </c>
      <c r="U203" s="23">
        <f t="shared" si="75"/>
        <v>206424823.5</v>
      </c>
      <c r="V203" s="23">
        <f t="shared" si="76"/>
        <v>175000</v>
      </c>
      <c r="W203" s="23" t="s">
        <v>13</v>
      </c>
      <c r="X203" s="23">
        <f t="shared" si="77"/>
        <v>1179.57042</v>
      </c>
      <c r="Y203" s="22">
        <f t="shared" si="78"/>
        <v>-7.950418078397556</v>
      </c>
      <c r="Z203" s="23" t="s">
        <v>13</v>
      </c>
      <c r="AA203" s="31">
        <f t="shared" si="79"/>
        <v>1179.5168309829032</v>
      </c>
      <c r="AB203" s="23">
        <f t="shared" si="80"/>
        <v>2099904.594983059</v>
      </c>
      <c r="AC203" s="42" t="s">
        <v>13</v>
      </c>
      <c r="AD203" s="23">
        <f t="shared" si="81"/>
        <v>14154.201971794839</v>
      </c>
      <c r="AE203" s="42">
        <f t="shared" si="82"/>
        <v>-7.950418078397556</v>
      </c>
      <c r="AF203" s="42" t="s">
        <v>13</v>
      </c>
      <c r="AG203" s="42">
        <f t="shared" si="83"/>
        <v>-600.79230901740289</v>
      </c>
      <c r="AH203" s="32">
        <f t="shared" si="84"/>
        <v>-22.689895629475476</v>
      </c>
      <c r="AI203" s="42" t="s">
        <v>13</v>
      </c>
      <c r="AJ203" s="42">
        <f t="shared" si="85"/>
        <v>-3494.9252334151106</v>
      </c>
      <c r="AK203" s="42">
        <f t="shared" si="86"/>
        <v>3494.9988867702577</v>
      </c>
      <c r="AL203" s="31">
        <f t="shared" si="87"/>
        <v>-89.628027237880701</v>
      </c>
      <c r="AM203" s="53">
        <f t="shared" si="88"/>
        <v>3.4949988867702579</v>
      </c>
      <c r="AN203" s="14"/>
    </row>
    <row r="204" spans="8:40">
      <c r="H204" s="32">
        <f t="shared" si="71"/>
        <v>896</v>
      </c>
      <c r="I204" s="23">
        <f t="shared" si="72"/>
        <v>896000</v>
      </c>
      <c r="J204" s="22">
        <f t="shared" si="73"/>
        <v>175000</v>
      </c>
      <c r="K204" s="42" t="s">
        <v>13</v>
      </c>
      <c r="L204" s="42">
        <v>0</v>
      </c>
      <c r="M204" s="32">
        <v>0</v>
      </c>
      <c r="N204" s="30" t="s">
        <v>13</v>
      </c>
      <c r="O204" s="31">
        <f>6.283*I204*E$7</f>
        <v>1182.20928</v>
      </c>
      <c r="P204" s="42">
        <v>0</v>
      </c>
      <c r="Q204" s="23" t="s">
        <v>13</v>
      </c>
      <c r="R204" s="24">
        <f>-1/(6.283*I204*E$8)</f>
        <v>-1776.3352356699484</v>
      </c>
      <c r="S204" s="42">
        <f t="shared" si="74"/>
        <v>0</v>
      </c>
      <c r="T204" s="23" t="s">
        <v>13</v>
      </c>
      <c r="U204" s="23">
        <f t="shared" si="75"/>
        <v>206886624</v>
      </c>
      <c r="V204" s="23">
        <f t="shared" si="76"/>
        <v>175000</v>
      </c>
      <c r="W204" s="23" t="s">
        <v>13</v>
      </c>
      <c r="X204" s="23">
        <f t="shared" si="77"/>
        <v>1182.20928</v>
      </c>
      <c r="Y204" s="22">
        <f t="shared" si="78"/>
        <v>-7.9860285837430443</v>
      </c>
      <c r="Z204" s="23" t="s">
        <v>13</v>
      </c>
      <c r="AA204" s="31">
        <f t="shared" si="79"/>
        <v>1182.1553305308455</v>
      </c>
      <c r="AB204" s="23">
        <f t="shared" si="80"/>
        <v>2099904.1676569954</v>
      </c>
      <c r="AC204" s="42" t="s">
        <v>13</v>
      </c>
      <c r="AD204" s="23">
        <f t="shared" si="81"/>
        <v>14185.863966370145</v>
      </c>
      <c r="AE204" s="42">
        <f t="shared" si="82"/>
        <v>-7.9860285837430443</v>
      </c>
      <c r="AF204" s="42" t="s">
        <v>13</v>
      </c>
      <c r="AG204" s="42">
        <f t="shared" si="83"/>
        <v>-594.17990513910286</v>
      </c>
      <c r="AH204" s="32">
        <f t="shared" si="84"/>
        <v>-23.621126187954509</v>
      </c>
      <c r="AI204" s="42" t="s">
        <v>13</v>
      </c>
      <c r="AJ204" s="42">
        <f t="shared" si="85"/>
        <v>-3533.8043419299343</v>
      </c>
      <c r="AK204" s="42">
        <f t="shared" si="86"/>
        <v>3533.8832867888045</v>
      </c>
      <c r="AL204" s="31">
        <f t="shared" si="87"/>
        <v>-89.617021614423351</v>
      </c>
      <c r="AM204" s="53">
        <f t="shared" si="88"/>
        <v>3.5338832867888046</v>
      </c>
      <c r="AN204" s="14"/>
    </row>
    <row r="205" spans="8:40">
      <c r="H205" s="32">
        <f t="shared" si="71"/>
        <v>898</v>
      </c>
      <c r="I205" s="23">
        <f t="shared" si="72"/>
        <v>898000</v>
      </c>
      <c r="J205" s="22">
        <f t="shared" si="73"/>
        <v>175000</v>
      </c>
      <c r="K205" s="42" t="s">
        <v>13</v>
      </c>
      <c r="L205" s="42">
        <v>0</v>
      </c>
      <c r="M205" s="32">
        <v>0</v>
      </c>
      <c r="N205" s="30" t="s">
        <v>13</v>
      </c>
      <c r="O205" s="31">
        <f>6.283*I205*E$7</f>
        <v>1184.8481400000001</v>
      </c>
      <c r="P205" s="42">
        <v>0</v>
      </c>
      <c r="Q205" s="23" t="s">
        <v>13</v>
      </c>
      <c r="R205" s="24">
        <f>-1/(6.283*I205*E$8)</f>
        <v>-1772.379032472465</v>
      </c>
      <c r="S205" s="42">
        <f t="shared" si="74"/>
        <v>0</v>
      </c>
      <c r="T205" s="23" t="s">
        <v>13</v>
      </c>
      <c r="U205" s="23">
        <f t="shared" si="75"/>
        <v>207348424.5</v>
      </c>
      <c r="V205" s="23">
        <f t="shared" si="76"/>
        <v>175000</v>
      </c>
      <c r="W205" s="23" t="s">
        <v>13</v>
      </c>
      <c r="X205" s="23">
        <f t="shared" si="77"/>
        <v>1184.8481400000001</v>
      </c>
      <c r="Y205" s="22">
        <f t="shared" si="78"/>
        <v>-8.0217186510948544</v>
      </c>
      <c r="Z205" s="23" t="s">
        <v>13</v>
      </c>
      <c r="AA205" s="31">
        <f t="shared" si="79"/>
        <v>1184.7938284661523</v>
      </c>
      <c r="AB205" s="23">
        <f t="shared" si="80"/>
        <v>2099903.7393761869</v>
      </c>
      <c r="AC205" s="42" t="s">
        <v>13</v>
      </c>
      <c r="AD205" s="23">
        <f t="shared" si="81"/>
        <v>14217.525941593825</v>
      </c>
      <c r="AE205" s="42">
        <f t="shared" si="82"/>
        <v>-8.0217186510948544</v>
      </c>
      <c r="AF205" s="42" t="s">
        <v>13</v>
      </c>
      <c r="AG205" s="42">
        <f t="shared" si="83"/>
        <v>-587.58520400631278</v>
      </c>
      <c r="AH205" s="32">
        <f t="shared" si="84"/>
        <v>-24.588241077292036</v>
      </c>
      <c r="AI205" s="42" t="s">
        <v>13</v>
      </c>
      <c r="AJ205" s="42">
        <f t="shared" si="85"/>
        <v>-3573.4502589714302</v>
      </c>
      <c r="AK205" s="42">
        <f t="shared" si="86"/>
        <v>3573.5348515079936</v>
      </c>
      <c r="AL205" s="31">
        <f t="shared" si="87"/>
        <v>-89.605764707945269</v>
      </c>
      <c r="AM205" s="53">
        <f t="shared" si="88"/>
        <v>3.5735348515079934</v>
      </c>
      <c r="AN205" s="14"/>
    </row>
    <row r="206" spans="8:40">
      <c r="H206" s="32">
        <f t="shared" si="71"/>
        <v>900</v>
      </c>
      <c r="I206" s="23">
        <f t="shared" si="72"/>
        <v>900000</v>
      </c>
      <c r="J206" s="22">
        <f t="shared" si="73"/>
        <v>175000</v>
      </c>
      <c r="K206" s="42" t="s">
        <v>13</v>
      </c>
      <c r="L206" s="42">
        <v>0</v>
      </c>
      <c r="M206" s="32">
        <v>0</v>
      </c>
      <c r="N206" s="30" t="s">
        <v>13</v>
      </c>
      <c r="O206" s="31">
        <f>6.283*I206*E$7</f>
        <v>1187.4870000000001</v>
      </c>
      <c r="P206" s="42">
        <v>0</v>
      </c>
      <c r="Q206" s="23" t="s">
        <v>13</v>
      </c>
      <c r="R206" s="24">
        <f>-1/(6.283*I206*E$8)</f>
        <v>-1768.4404124003042</v>
      </c>
      <c r="S206" s="42">
        <f t="shared" si="74"/>
        <v>0</v>
      </c>
      <c r="T206" s="23" t="s">
        <v>13</v>
      </c>
      <c r="U206" s="23">
        <f t="shared" si="75"/>
        <v>207810225</v>
      </c>
      <c r="V206" s="23">
        <f t="shared" si="76"/>
        <v>175000</v>
      </c>
      <c r="W206" s="23" t="s">
        <v>13</v>
      </c>
      <c r="X206" s="23">
        <f t="shared" si="77"/>
        <v>1187.4870000000001</v>
      </c>
      <c r="Y206" s="22">
        <f t="shared" si="78"/>
        <v>-8.0574882803556171</v>
      </c>
      <c r="Z206" s="23" t="s">
        <v>13</v>
      </c>
      <c r="AA206" s="31">
        <f t="shared" si="79"/>
        <v>1187.4323247852253</v>
      </c>
      <c r="AB206" s="23">
        <f t="shared" si="80"/>
        <v>2099903.3101406358</v>
      </c>
      <c r="AC206" s="42" t="s">
        <v>13</v>
      </c>
      <c r="AD206" s="23">
        <f t="shared" si="81"/>
        <v>14249.187897422706</v>
      </c>
      <c r="AE206" s="42">
        <f t="shared" si="82"/>
        <v>-8.0574882803556171</v>
      </c>
      <c r="AF206" s="42" t="s">
        <v>13</v>
      </c>
      <c r="AG206" s="42">
        <f t="shared" si="83"/>
        <v>-581.00808761507892</v>
      </c>
      <c r="AH206" s="32">
        <f t="shared" si="84"/>
        <v>-25.592858222335376</v>
      </c>
      <c r="AI206" s="42" t="s">
        <v>13</v>
      </c>
      <c r="AJ206" s="42">
        <f t="shared" si="85"/>
        <v>-3613.8861760156942</v>
      </c>
      <c r="AK206" s="42">
        <f t="shared" si="86"/>
        <v>3613.9767967696371</v>
      </c>
      <c r="AL206" s="31">
        <f t="shared" si="87"/>
        <v>-89.594248911715042</v>
      </c>
      <c r="AM206" s="53">
        <f t="shared" si="88"/>
        <v>3.613976796769637</v>
      </c>
      <c r="AN206" s="14"/>
    </row>
    <row r="207" spans="8:40">
      <c r="H207" s="32">
        <f t="shared" si="71"/>
        <v>902</v>
      </c>
      <c r="I207" s="23">
        <f t="shared" si="72"/>
        <v>902000</v>
      </c>
      <c r="J207" s="22">
        <f t="shared" si="73"/>
        <v>175000</v>
      </c>
      <c r="K207" s="42" t="s">
        <v>13</v>
      </c>
      <c r="L207" s="42">
        <v>0</v>
      </c>
      <c r="M207" s="32">
        <v>0</v>
      </c>
      <c r="N207" s="30" t="s">
        <v>13</v>
      </c>
      <c r="O207" s="31">
        <f>6.283*I207*E$7</f>
        <v>1190.1258600000001</v>
      </c>
      <c r="P207" s="42">
        <v>0</v>
      </c>
      <c r="Q207" s="23" t="s">
        <v>13</v>
      </c>
      <c r="R207" s="24">
        <f>-1/(6.283*I207*E$8)</f>
        <v>-1764.5192584925428</v>
      </c>
      <c r="S207" s="42">
        <f t="shared" si="74"/>
        <v>0</v>
      </c>
      <c r="T207" s="23" t="s">
        <v>13</v>
      </c>
      <c r="U207" s="23">
        <f t="shared" si="75"/>
        <v>208272025.50000003</v>
      </c>
      <c r="V207" s="23">
        <f t="shared" si="76"/>
        <v>175000</v>
      </c>
      <c r="W207" s="23" t="s">
        <v>13</v>
      </c>
      <c r="X207" s="23">
        <f t="shared" si="77"/>
        <v>1190.1258600000001</v>
      </c>
      <c r="Y207" s="22">
        <f t="shared" si="78"/>
        <v>-8.0933374714277431</v>
      </c>
      <c r="Z207" s="23" t="s">
        <v>13</v>
      </c>
      <c r="AA207" s="31">
        <f t="shared" si="79"/>
        <v>1190.0708194844663</v>
      </c>
      <c r="AB207" s="23">
        <f t="shared" si="80"/>
        <v>2099902.8799503432</v>
      </c>
      <c r="AC207" s="42" t="s">
        <v>13</v>
      </c>
      <c r="AD207" s="23">
        <f t="shared" si="81"/>
        <v>14280.849833813592</v>
      </c>
      <c r="AE207" s="42">
        <f t="shared" si="82"/>
        <v>-8.0933374714277431</v>
      </c>
      <c r="AF207" s="42" t="s">
        <v>13</v>
      </c>
      <c r="AG207" s="42">
        <f t="shared" si="83"/>
        <v>-574.44843900807655</v>
      </c>
      <c r="AH207" s="32">
        <f t="shared" si="84"/>
        <v>-26.636683331027381</v>
      </c>
      <c r="AI207" s="42" t="s">
        <v>13</v>
      </c>
      <c r="AJ207" s="42">
        <f t="shared" si="85"/>
        <v>-3655.1362275588053</v>
      </c>
      <c r="AK207" s="42">
        <f t="shared" si="86"/>
        <v>3655.2332832408511</v>
      </c>
      <c r="AL207" s="31">
        <f t="shared" si="87"/>
        <v>-89.582466309298894</v>
      </c>
      <c r="AM207" s="53">
        <f t="shared" si="88"/>
        <v>3.6552332832408512</v>
      </c>
      <c r="AN207" s="14"/>
    </row>
    <row r="208" spans="8:40">
      <c r="H208" s="32">
        <f t="shared" si="71"/>
        <v>904</v>
      </c>
      <c r="I208" s="23">
        <f t="shared" si="72"/>
        <v>904000</v>
      </c>
      <c r="J208" s="22">
        <f t="shared" si="73"/>
        <v>175000</v>
      </c>
      <c r="K208" s="42" t="s">
        <v>13</v>
      </c>
      <c r="L208" s="42">
        <v>0</v>
      </c>
      <c r="M208" s="32">
        <v>0</v>
      </c>
      <c r="N208" s="30" t="s">
        <v>13</v>
      </c>
      <c r="O208" s="31">
        <f>6.283*I208*E$7</f>
        <v>1192.7647200000001</v>
      </c>
      <c r="P208" s="42">
        <v>0</v>
      </c>
      <c r="Q208" s="23" t="s">
        <v>13</v>
      </c>
      <c r="R208" s="24">
        <f>-1/(6.283*I208*E$8)</f>
        <v>-1760.6154548233114</v>
      </c>
      <c r="S208" s="42">
        <f t="shared" si="74"/>
        <v>0</v>
      </c>
      <c r="T208" s="23" t="s">
        <v>13</v>
      </c>
      <c r="U208" s="23">
        <f t="shared" si="75"/>
        <v>208733826.00000003</v>
      </c>
      <c r="V208" s="23">
        <f t="shared" si="76"/>
        <v>175000</v>
      </c>
      <c r="W208" s="23" t="s">
        <v>13</v>
      </c>
      <c r="X208" s="23">
        <f t="shared" si="77"/>
        <v>1192.7647200000001</v>
      </c>
      <c r="Y208" s="22">
        <f t="shared" si="78"/>
        <v>-8.1292662242134295</v>
      </c>
      <c r="Z208" s="23" t="s">
        <v>13</v>
      </c>
      <c r="AA208" s="31">
        <f t="shared" si="79"/>
        <v>1192.7093125602762</v>
      </c>
      <c r="AB208" s="23">
        <f t="shared" si="80"/>
        <v>2099902.4488053098</v>
      </c>
      <c r="AC208" s="42" t="s">
        <v>13</v>
      </c>
      <c r="AD208" s="23">
        <f t="shared" si="81"/>
        <v>14312.511750723312</v>
      </c>
      <c r="AE208" s="42">
        <f t="shared" si="82"/>
        <v>-8.1292662242134295</v>
      </c>
      <c r="AF208" s="42" t="s">
        <v>13</v>
      </c>
      <c r="AG208" s="42">
        <f t="shared" si="83"/>
        <v>-567.90614226303524</v>
      </c>
      <c r="AH208" s="32">
        <f t="shared" si="84"/>
        <v>-27.721515545267767</v>
      </c>
      <c r="AI208" s="42" t="s">
        <v>13</v>
      </c>
      <c r="AJ208" s="42">
        <f t="shared" si="85"/>
        <v>-3697.225539520231</v>
      </c>
      <c r="AK208" s="42">
        <f t="shared" si="86"/>
        <v>3697.3294649658678</v>
      </c>
      <c r="AL208" s="31">
        <f t="shared" si="87"/>
        <v>-89.57040865863965</v>
      </c>
      <c r="AM208" s="53">
        <f t="shared" si="88"/>
        <v>3.6973294649658679</v>
      </c>
      <c r="AN208" s="14"/>
    </row>
    <row r="209" spans="8:40">
      <c r="H209" s="32">
        <f t="shared" si="71"/>
        <v>906</v>
      </c>
      <c r="I209" s="23">
        <f t="shared" si="72"/>
        <v>906000</v>
      </c>
      <c r="J209" s="22">
        <f t="shared" si="73"/>
        <v>175000</v>
      </c>
      <c r="K209" s="42" t="s">
        <v>13</v>
      </c>
      <c r="L209" s="42">
        <v>0</v>
      </c>
      <c r="M209" s="32">
        <v>0</v>
      </c>
      <c r="N209" s="30" t="s">
        <v>13</v>
      </c>
      <c r="O209" s="31">
        <f>6.283*I209*E$7</f>
        <v>1195.4035800000001</v>
      </c>
      <c r="P209" s="42">
        <v>0</v>
      </c>
      <c r="Q209" s="23" t="s">
        <v>13</v>
      </c>
      <c r="R209" s="24">
        <f>-1/(6.283*I209*E$8)</f>
        <v>-1756.7288864903685</v>
      </c>
      <c r="S209" s="42">
        <f t="shared" si="74"/>
        <v>0</v>
      </c>
      <c r="T209" s="23" t="s">
        <v>13</v>
      </c>
      <c r="U209" s="23">
        <f t="shared" si="75"/>
        <v>209195626.50000003</v>
      </c>
      <c r="V209" s="23">
        <f t="shared" si="76"/>
        <v>175000</v>
      </c>
      <c r="W209" s="23" t="s">
        <v>13</v>
      </c>
      <c r="X209" s="23">
        <f t="shared" si="77"/>
        <v>1195.4035800000001</v>
      </c>
      <c r="Y209" s="22">
        <f t="shared" si="78"/>
        <v>-8.1652745386146552</v>
      </c>
      <c r="Z209" s="23" t="s">
        <v>13</v>
      </c>
      <c r="AA209" s="31">
        <f t="shared" si="79"/>
        <v>1195.3478040090565</v>
      </c>
      <c r="AB209" s="23">
        <f t="shared" si="80"/>
        <v>2099902.0167055372</v>
      </c>
      <c r="AC209" s="42" t="s">
        <v>13</v>
      </c>
      <c r="AD209" s="23">
        <f t="shared" si="81"/>
        <v>14344.173648108681</v>
      </c>
      <c r="AE209" s="42">
        <f t="shared" si="82"/>
        <v>-8.1652745386146552</v>
      </c>
      <c r="AF209" s="42" t="s">
        <v>13</v>
      </c>
      <c r="AG209" s="42">
        <f t="shared" si="83"/>
        <v>-561.38108248131198</v>
      </c>
      <c r="AH209" s="32">
        <f t="shared" si="84"/>
        <v>-28.849253515602204</v>
      </c>
      <c r="AI209" s="42" t="s">
        <v>13</v>
      </c>
      <c r="AJ209" s="42">
        <f t="shared" si="85"/>
        <v>-3740.1802806567589</v>
      </c>
      <c r="AK209" s="42">
        <f t="shared" si="86"/>
        <v>3740.2915409419729</v>
      </c>
      <c r="AL209" s="31">
        <f t="shared" si="87"/>
        <v>-89.558067375140254</v>
      </c>
      <c r="AM209" s="53">
        <f t="shared" si="88"/>
        <v>3.740291540941973</v>
      </c>
      <c r="AN209" s="14"/>
    </row>
    <row r="210" spans="8:40">
      <c r="H210" s="32">
        <f t="shared" si="71"/>
        <v>908</v>
      </c>
      <c r="I210" s="23">
        <f t="shared" si="72"/>
        <v>908000</v>
      </c>
      <c r="J210" s="22">
        <f t="shared" si="73"/>
        <v>175000</v>
      </c>
      <c r="K210" s="42" t="s">
        <v>13</v>
      </c>
      <c r="L210" s="42">
        <v>0</v>
      </c>
      <c r="M210" s="32">
        <v>0</v>
      </c>
      <c r="N210" s="30" t="s">
        <v>13</v>
      </c>
      <c r="O210" s="31">
        <f>6.283*I210*E$7</f>
        <v>1198.0424399999999</v>
      </c>
      <c r="P210" s="42">
        <v>0</v>
      </c>
      <c r="Q210" s="23" t="s">
        <v>13</v>
      </c>
      <c r="R210" s="24">
        <f>-1/(6.283*I210*E$8)</f>
        <v>-1752.8594396038256</v>
      </c>
      <c r="S210" s="42">
        <f t="shared" si="74"/>
        <v>0</v>
      </c>
      <c r="T210" s="23" t="s">
        <v>13</v>
      </c>
      <c r="U210" s="23">
        <f t="shared" si="75"/>
        <v>209657427</v>
      </c>
      <c r="V210" s="23">
        <f t="shared" si="76"/>
        <v>175000</v>
      </c>
      <c r="W210" s="23" t="s">
        <v>13</v>
      </c>
      <c r="X210" s="23">
        <f t="shared" si="77"/>
        <v>1198.0424399999999</v>
      </c>
      <c r="Y210" s="22">
        <f t="shared" si="78"/>
        <v>-8.2013624145331789</v>
      </c>
      <c r="Z210" s="23" t="s">
        <v>13</v>
      </c>
      <c r="AA210" s="31">
        <f t="shared" si="79"/>
        <v>1197.986293827209</v>
      </c>
      <c r="AB210" s="23">
        <f t="shared" si="80"/>
        <v>2099901.5836510258</v>
      </c>
      <c r="AC210" s="42" t="s">
        <v>13</v>
      </c>
      <c r="AD210" s="23">
        <f t="shared" si="81"/>
        <v>14375.835525926506</v>
      </c>
      <c r="AE210" s="42">
        <f t="shared" si="82"/>
        <v>-8.2013624145331789</v>
      </c>
      <c r="AF210" s="42" t="s">
        <v>13</v>
      </c>
      <c r="AG210" s="42">
        <f t="shared" si="83"/>
        <v>-554.87314577661664</v>
      </c>
      <c r="AH210" s="32">
        <f t="shared" si="84"/>
        <v>-30.021901936191064</v>
      </c>
      <c r="AI210" s="42" t="s">
        <v>13</v>
      </c>
      <c r="AJ210" s="42">
        <f t="shared" si="85"/>
        <v>-3784.0277172075685</v>
      </c>
      <c r="AK210" s="42">
        <f t="shared" si="86"/>
        <v>3784.1468099415738</v>
      </c>
      <c r="AL210" s="31">
        <f t="shared" si="87"/>
        <v>-89.545433513677111</v>
      </c>
      <c r="AM210" s="53">
        <f t="shared" si="88"/>
        <v>3.7841468099415736</v>
      </c>
      <c r="AN210" s="14"/>
    </row>
    <row r="211" spans="8:40">
      <c r="H211" s="32">
        <f t="shared" si="71"/>
        <v>910</v>
      </c>
      <c r="I211" s="23">
        <f t="shared" si="72"/>
        <v>910000</v>
      </c>
      <c r="J211" s="22">
        <f t="shared" si="73"/>
        <v>175000</v>
      </c>
      <c r="K211" s="42" t="s">
        <v>13</v>
      </c>
      <c r="L211" s="42">
        <v>0</v>
      </c>
      <c r="M211" s="32">
        <v>0</v>
      </c>
      <c r="N211" s="30" t="s">
        <v>13</v>
      </c>
      <c r="O211" s="31">
        <f>6.283*I211*E$7</f>
        <v>1200.6813</v>
      </c>
      <c r="P211" s="42">
        <v>0</v>
      </c>
      <c r="Q211" s="23" t="s">
        <v>13</v>
      </c>
      <c r="R211" s="24">
        <f>-1/(6.283*I211*E$8)</f>
        <v>-1749.0070012750259</v>
      </c>
      <c r="S211" s="42">
        <f t="shared" si="74"/>
        <v>0</v>
      </c>
      <c r="T211" s="23" t="s">
        <v>13</v>
      </c>
      <c r="U211" s="23">
        <f t="shared" si="75"/>
        <v>210119227.5</v>
      </c>
      <c r="V211" s="23">
        <f t="shared" si="76"/>
        <v>175000</v>
      </c>
      <c r="W211" s="23" t="s">
        <v>13</v>
      </c>
      <c r="X211" s="23">
        <f t="shared" si="77"/>
        <v>1200.6813</v>
      </c>
      <c r="Y211" s="22">
        <f t="shared" si="78"/>
        <v>-8.2375298518705513</v>
      </c>
      <c r="Z211" s="23" t="s">
        <v>13</v>
      </c>
      <c r="AA211" s="31">
        <f t="shared" si="79"/>
        <v>1200.6247820111353</v>
      </c>
      <c r="AB211" s="23">
        <f t="shared" si="80"/>
        <v>2099901.1496417774</v>
      </c>
      <c r="AC211" s="42" t="s">
        <v>13</v>
      </c>
      <c r="AD211" s="23">
        <f t="shared" si="81"/>
        <v>14407.497384133621</v>
      </c>
      <c r="AE211" s="42">
        <f t="shared" si="82"/>
        <v>-8.2375298518705513</v>
      </c>
      <c r="AF211" s="42" t="s">
        <v>13</v>
      </c>
      <c r="AG211" s="42">
        <f t="shared" si="83"/>
        <v>-548.38221926389065</v>
      </c>
      <c r="AH211" s="32">
        <f t="shared" si="84"/>
        <v>-31.241578580057901</v>
      </c>
      <c r="AI211" s="42" t="s">
        <v>13</v>
      </c>
      <c r="AJ211" s="42">
        <f t="shared" si="85"/>
        <v>-3828.796271009694</v>
      </c>
      <c r="AK211" s="42">
        <f t="shared" si="86"/>
        <v>3828.923728821183</v>
      </c>
      <c r="AL211" s="31">
        <f t="shared" si="87"/>
        <v>-89.532497749483355</v>
      </c>
      <c r="AM211" s="53">
        <f t="shared" si="88"/>
        <v>3.828923728821183</v>
      </c>
      <c r="AN211" s="14"/>
    </row>
    <row r="212" spans="8:40">
      <c r="H212" s="32">
        <f t="shared" si="71"/>
        <v>912</v>
      </c>
      <c r="I212" s="23">
        <f t="shared" si="72"/>
        <v>912000</v>
      </c>
      <c r="J212" s="22">
        <f t="shared" si="73"/>
        <v>175000</v>
      </c>
      <c r="K212" s="42" t="s">
        <v>13</v>
      </c>
      <c r="L212" s="42">
        <v>0</v>
      </c>
      <c r="M212" s="32">
        <v>0</v>
      </c>
      <c r="N212" s="30" t="s">
        <v>13</v>
      </c>
      <c r="O212" s="31">
        <f>6.283*I212*E$7</f>
        <v>1203.32016</v>
      </c>
      <c r="P212" s="42">
        <v>0</v>
      </c>
      <c r="Q212" s="23" t="s">
        <v>13</v>
      </c>
      <c r="R212" s="24">
        <f>-1/(6.283*I212*E$8)</f>
        <v>-1745.1714596055631</v>
      </c>
      <c r="S212" s="42">
        <f t="shared" si="74"/>
        <v>0</v>
      </c>
      <c r="T212" s="23" t="s">
        <v>13</v>
      </c>
      <c r="U212" s="23">
        <f t="shared" si="75"/>
        <v>210581028</v>
      </c>
      <c r="V212" s="23">
        <f t="shared" si="76"/>
        <v>175000</v>
      </c>
      <c r="W212" s="23" t="s">
        <v>13</v>
      </c>
      <c r="X212" s="23">
        <f t="shared" si="77"/>
        <v>1203.32016</v>
      </c>
      <c r="Y212" s="22">
        <f t="shared" si="78"/>
        <v>-8.2737768505280975</v>
      </c>
      <c r="Z212" s="23" t="s">
        <v>13</v>
      </c>
      <c r="AA212" s="31">
        <f t="shared" si="79"/>
        <v>1203.2632685572366</v>
      </c>
      <c r="AB212" s="23">
        <f t="shared" si="80"/>
        <v>2099900.7146777934</v>
      </c>
      <c r="AC212" s="42" t="s">
        <v>13</v>
      </c>
      <c r="AD212" s="23">
        <f t="shared" si="81"/>
        <v>14439.159222686838</v>
      </c>
      <c r="AE212" s="42">
        <f t="shared" si="82"/>
        <v>-8.2737768505280975</v>
      </c>
      <c r="AF212" s="42" t="s">
        <v>13</v>
      </c>
      <c r="AG212" s="42">
        <f t="shared" si="83"/>
        <v>-541.90819104832644</v>
      </c>
      <c r="AH212" s="32">
        <f t="shared" si="84"/>
        <v>-32.510521878554343</v>
      </c>
      <c r="AI212" s="42" t="s">
        <v>13</v>
      </c>
      <c r="AJ212" s="42">
        <f t="shared" si="85"/>
        <v>-3874.5155813436204</v>
      </c>
      <c r="AK212" s="42">
        <f t="shared" si="86"/>
        <v>3874.6519745787891</v>
      </c>
      <c r="AL212" s="31">
        <f t="shared" si="87"/>
        <v>-89.519250357791549</v>
      </c>
      <c r="AM212" s="53">
        <f t="shared" si="88"/>
        <v>3.8746519745787893</v>
      </c>
      <c r="AN212" s="14"/>
    </row>
    <row r="213" spans="8:40">
      <c r="H213" s="32">
        <f t="shared" si="71"/>
        <v>914</v>
      </c>
      <c r="I213" s="23">
        <f t="shared" si="72"/>
        <v>914000</v>
      </c>
      <c r="J213" s="22">
        <f t="shared" si="73"/>
        <v>175000</v>
      </c>
      <c r="K213" s="42" t="s">
        <v>13</v>
      </c>
      <c r="L213" s="42">
        <v>0</v>
      </c>
      <c r="M213" s="32">
        <v>0</v>
      </c>
      <c r="N213" s="30" t="s">
        <v>13</v>
      </c>
      <c r="O213" s="31">
        <f>6.283*I213*E$7</f>
        <v>1205.95902</v>
      </c>
      <c r="P213" s="42">
        <v>0</v>
      </c>
      <c r="Q213" s="23" t="s">
        <v>13</v>
      </c>
      <c r="R213" s="24">
        <f>-1/(6.283*I213*E$8)</f>
        <v>-1741.3527036764483</v>
      </c>
      <c r="S213" s="42">
        <f t="shared" si="74"/>
        <v>0</v>
      </c>
      <c r="T213" s="23" t="s">
        <v>13</v>
      </c>
      <c r="U213" s="23">
        <f t="shared" si="75"/>
        <v>211042828.5</v>
      </c>
      <c r="V213" s="23">
        <f t="shared" si="76"/>
        <v>175000</v>
      </c>
      <c r="W213" s="23" t="s">
        <v>13</v>
      </c>
      <c r="X213" s="23">
        <f t="shared" si="77"/>
        <v>1205.95902</v>
      </c>
      <c r="Y213" s="22">
        <f t="shared" si="78"/>
        <v>-8.3101034104069278</v>
      </c>
      <c r="Z213" s="23" t="s">
        <v>13</v>
      </c>
      <c r="AA213" s="31">
        <f t="shared" si="79"/>
        <v>1205.9017534619147</v>
      </c>
      <c r="AB213" s="23">
        <f t="shared" si="80"/>
        <v>2099900.2787590749</v>
      </c>
      <c r="AC213" s="42" t="s">
        <v>13</v>
      </c>
      <c r="AD213" s="23">
        <f t="shared" si="81"/>
        <v>14470.821041542977</v>
      </c>
      <c r="AE213" s="42">
        <f t="shared" si="82"/>
        <v>-8.3101034104069278</v>
      </c>
      <c r="AF213" s="42" t="s">
        <v>13</v>
      </c>
      <c r="AG213" s="42">
        <f t="shared" si="83"/>
        <v>-535.45095021453358</v>
      </c>
      <c r="AH213" s="32">
        <f t="shared" si="84"/>
        <v>-33.831099093344051</v>
      </c>
      <c r="AI213" s="42" t="s">
        <v>13</v>
      </c>
      <c r="AJ213" s="42">
        <f t="shared" si="85"/>
        <v>-3921.2165707911977</v>
      </c>
      <c r="AK213" s="42">
        <f t="shared" si="86"/>
        <v>3921.3625104437033</v>
      </c>
      <c r="AL213" s="31">
        <f t="shared" si="87"/>
        <v>-89.505681192152707</v>
      </c>
      <c r="AM213" s="53">
        <f t="shared" si="88"/>
        <v>3.9213625104437031</v>
      </c>
      <c r="AN213" s="14"/>
    </row>
    <row r="214" spans="8:40">
      <c r="H214" s="32">
        <f t="shared" si="71"/>
        <v>916</v>
      </c>
      <c r="I214" s="23">
        <f t="shared" si="72"/>
        <v>916000</v>
      </c>
      <c r="J214" s="22">
        <f t="shared" si="73"/>
        <v>175000</v>
      </c>
      <c r="K214" s="42" t="s">
        <v>13</v>
      </c>
      <c r="L214" s="42">
        <v>0</v>
      </c>
      <c r="M214" s="32">
        <v>0</v>
      </c>
      <c r="N214" s="30" t="s">
        <v>13</v>
      </c>
      <c r="O214" s="31">
        <f>6.283*I214*E$7</f>
        <v>1208.59788</v>
      </c>
      <c r="P214" s="42">
        <v>0</v>
      </c>
      <c r="Q214" s="23" t="s">
        <v>13</v>
      </c>
      <c r="R214" s="24">
        <f>-1/(6.283*I214*E$8)</f>
        <v>-1737.5506235374166</v>
      </c>
      <c r="S214" s="42">
        <f t="shared" si="74"/>
        <v>0</v>
      </c>
      <c r="T214" s="23" t="s">
        <v>13</v>
      </c>
      <c r="U214" s="23">
        <f t="shared" si="75"/>
        <v>211504629</v>
      </c>
      <c r="V214" s="23">
        <f t="shared" si="76"/>
        <v>175000</v>
      </c>
      <c r="W214" s="23" t="s">
        <v>13</v>
      </c>
      <c r="X214" s="23">
        <f t="shared" si="77"/>
        <v>1208.59788</v>
      </c>
      <c r="Y214" s="22">
        <f t="shared" si="78"/>
        <v>-8.3465095314079374</v>
      </c>
      <c r="Z214" s="23" t="s">
        <v>13</v>
      </c>
      <c r="AA214" s="31">
        <f t="shared" si="79"/>
        <v>1208.5402367215711</v>
      </c>
      <c r="AB214" s="23">
        <f t="shared" si="80"/>
        <v>2099899.8418856231</v>
      </c>
      <c r="AC214" s="42" t="s">
        <v>13</v>
      </c>
      <c r="AD214" s="23">
        <f t="shared" si="81"/>
        <v>14502.482840658853</v>
      </c>
      <c r="AE214" s="42">
        <f t="shared" si="82"/>
        <v>-8.3465095314079374</v>
      </c>
      <c r="AF214" s="42" t="s">
        <v>13</v>
      </c>
      <c r="AG214" s="42">
        <f t="shared" si="83"/>
        <v>-529.01038681584555</v>
      </c>
      <c r="AH214" s="32">
        <f t="shared" si="84"/>
        <v>-35.205815134063663</v>
      </c>
      <c r="AI214" s="42" t="s">
        <v>13</v>
      </c>
      <c r="AJ214" s="42">
        <f t="shared" si="85"/>
        <v>-3968.9315154126498</v>
      </c>
      <c r="AK214" s="42">
        <f t="shared" si="86"/>
        <v>3969.0876563078077</v>
      </c>
      <c r="AL214" s="31">
        <f t="shared" si="87"/>
        <v>-89.49177966133152</v>
      </c>
      <c r="AM214" s="53">
        <f t="shared" si="88"/>
        <v>3.9690876563078077</v>
      </c>
      <c r="AN214" s="14"/>
    </row>
    <row r="215" spans="8:40">
      <c r="H215" s="32">
        <f t="shared" si="71"/>
        <v>918</v>
      </c>
      <c r="I215" s="23">
        <f t="shared" si="72"/>
        <v>918000</v>
      </c>
      <c r="J215" s="22">
        <f t="shared" si="73"/>
        <v>175000</v>
      </c>
      <c r="K215" s="42" t="s">
        <v>13</v>
      </c>
      <c r="L215" s="42">
        <v>0</v>
      </c>
      <c r="M215" s="32">
        <v>0</v>
      </c>
      <c r="N215" s="30" t="s">
        <v>13</v>
      </c>
      <c r="O215" s="31">
        <f>6.283*I215*E$7</f>
        <v>1211.2367400000001</v>
      </c>
      <c r="P215" s="42">
        <v>0</v>
      </c>
      <c r="Q215" s="23" t="s">
        <v>13</v>
      </c>
      <c r="R215" s="24">
        <f>-1/(6.283*I215*E$8)</f>
        <v>-1733.7651101963766</v>
      </c>
      <c r="S215" s="42">
        <f t="shared" si="74"/>
        <v>0</v>
      </c>
      <c r="T215" s="23" t="s">
        <v>13</v>
      </c>
      <c r="U215" s="23">
        <f t="shared" si="75"/>
        <v>211966429.5</v>
      </c>
      <c r="V215" s="23">
        <f t="shared" si="76"/>
        <v>175000</v>
      </c>
      <c r="W215" s="23" t="s">
        <v>13</v>
      </c>
      <c r="X215" s="23">
        <f t="shared" si="77"/>
        <v>1211.2367400000001</v>
      </c>
      <c r="Y215" s="22">
        <f t="shared" si="78"/>
        <v>-8.3829952134318013</v>
      </c>
      <c r="Z215" s="23" t="s">
        <v>13</v>
      </c>
      <c r="AA215" s="31">
        <f t="shared" si="79"/>
        <v>1211.1787183326071</v>
      </c>
      <c r="AB215" s="23">
        <f t="shared" si="80"/>
        <v>2099899.4040574385</v>
      </c>
      <c r="AC215" s="42" t="s">
        <v>13</v>
      </c>
      <c r="AD215" s="23">
        <f t="shared" si="81"/>
        <v>14534.144619991284</v>
      </c>
      <c r="AE215" s="42">
        <f t="shared" si="82"/>
        <v>-8.3829952134318013</v>
      </c>
      <c r="AF215" s="42" t="s">
        <v>13</v>
      </c>
      <c r="AG215" s="42">
        <f t="shared" si="83"/>
        <v>-522.58639186376945</v>
      </c>
      <c r="AH215" s="32">
        <f t="shared" si="84"/>
        <v>-36.637322080218603</v>
      </c>
      <c r="AI215" s="42" t="s">
        <v>13</v>
      </c>
      <c r="AJ215" s="42">
        <f t="shared" si="85"/>
        <v>-4017.6941195765758</v>
      </c>
      <c r="AK215" s="42">
        <f t="shared" si="86"/>
        <v>4017.8611638344855</v>
      </c>
      <c r="AL215" s="31">
        <f t="shared" si="87"/>
        <v>-89.477534704671427</v>
      </c>
      <c r="AM215" s="53">
        <f t="shared" si="88"/>
        <v>4.0178611638344854</v>
      </c>
      <c r="AN215" s="14"/>
    </row>
    <row r="216" spans="8:40">
      <c r="H216" s="32">
        <f t="shared" si="71"/>
        <v>920</v>
      </c>
      <c r="I216" s="23">
        <f t="shared" si="72"/>
        <v>920000</v>
      </c>
      <c r="J216" s="22">
        <f t="shared" si="73"/>
        <v>175000</v>
      </c>
      <c r="K216" s="42" t="s">
        <v>13</v>
      </c>
      <c r="L216" s="42">
        <v>0</v>
      </c>
      <c r="M216" s="32">
        <v>0</v>
      </c>
      <c r="N216" s="30" t="s">
        <v>13</v>
      </c>
      <c r="O216" s="31">
        <f>6.283*I216*E$7</f>
        <v>1213.8756000000001</v>
      </c>
      <c r="P216" s="42">
        <v>0</v>
      </c>
      <c r="Q216" s="23" t="s">
        <v>13</v>
      </c>
      <c r="R216" s="24">
        <f>-1/(6.283*I216*E$8)</f>
        <v>-1729.9960556089932</v>
      </c>
      <c r="S216" s="42">
        <f t="shared" si="74"/>
        <v>0</v>
      </c>
      <c r="T216" s="23" t="s">
        <v>13</v>
      </c>
      <c r="U216" s="23">
        <f t="shared" si="75"/>
        <v>212428230</v>
      </c>
      <c r="V216" s="23">
        <f t="shared" si="76"/>
        <v>175000</v>
      </c>
      <c r="W216" s="23" t="s">
        <v>13</v>
      </c>
      <c r="X216" s="23">
        <f t="shared" si="77"/>
        <v>1213.8756000000001</v>
      </c>
      <c r="Y216" s="22">
        <f t="shared" si="78"/>
        <v>-8.4195604563789832</v>
      </c>
      <c r="Z216" s="23" t="s">
        <v>13</v>
      </c>
      <c r="AA216" s="31">
        <f t="shared" si="79"/>
        <v>1213.8171982914246</v>
      </c>
      <c r="AB216" s="23">
        <f t="shared" si="80"/>
        <v>2099898.9652745235</v>
      </c>
      <c r="AC216" s="42" t="s">
        <v>13</v>
      </c>
      <c r="AD216" s="23">
        <f t="shared" si="81"/>
        <v>14565.806379497095</v>
      </c>
      <c r="AE216" s="42">
        <f t="shared" si="82"/>
        <v>-8.4195604563789832</v>
      </c>
      <c r="AF216" s="42" t="s">
        <v>13</v>
      </c>
      <c r="AG216" s="42">
        <f t="shared" si="83"/>
        <v>-516.1788573175686</v>
      </c>
      <c r="AH216" s="32">
        <f t="shared" si="84"/>
        <v>-38.128429471888516</v>
      </c>
      <c r="AI216" s="42" t="s">
        <v>13</v>
      </c>
      <c r="AJ216" s="42">
        <f t="shared" si="85"/>
        <v>-4067.5395958067202</v>
      </c>
      <c r="AK216" s="42">
        <f t="shared" si="86"/>
        <v>4067.7182966116875</v>
      </c>
      <c r="AL216" s="31">
        <f t="shared" si="87"/>
        <v>-89.462934765802117</v>
      </c>
      <c r="AM216" s="53">
        <f t="shared" si="88"/>
        <v>4.0677182966116874</v>
      </c>
      <c r="AN216" s="14"/>
    </row>
    <row r="217" spans="8:40">
      <c r="H217" s="32">
        <f t="shared" si="71"/>
        <v>922</v>
      </c>
      <c r="I217" s="23">
        <f t="shared" si="72"/>
        <v>922000</v>
      </c>
      <c r="J217" s="22">
        <f t="shared" si="73"/>
        <v>175000</v>
      </c>
      <c r="K217" s="42" t="s">
        <v>13</v>
      </c>
      <c r="L217" s="42">
        <v>0</v>
      </c>
      <c r="M217" s="32">
        <v>0</v>
      </c>
      <c r="N217" s="30" t="s">
        <v>13</v>
      </c>
      <c r="O217" s="31">
        <f>6.283*I217*E$7</f>
        <v>1216.5144600000001</v>
      </c>
      <c r="P217" s="42">
        <v>0</v>
      </c>
      <c r="Q217" s="23" t="s">
        <v>13</v>
      </c>
      <c r="R217" s="24">
        <f>-1/(6.283*I217*E$8)</f>
        <v>-1726.2433526684097</v>
      </c>
      <c r="S217" s="42">
        <f t="shared" si="74"/>
        <v>0</v>
      </c>
      <c r="T217" s="23" t="s">
        <v>13</v>
      </c>
      <c r="U217" s="23">
        <f t="shared" si="75"/>
        <v>212890030.50000003</v>
      </c>
      <c r="V217" s="23">
        <f t="shared" si="76"/>
        <v>175000</v>
      </c>
      <c r="W217" s="23" t="s">
        <v>13</v>
      </c>
      <c r="X217" s="23">
        <f t="shared" si="77"/>
        <v>1216.5144600000001</v>
      </c>
      <c r="Y217" s="22">
        <f t="shared" si="78"/>
        <v>-8.4562052601497228</v>
      </c>
      <c r="Z217" s="23" t="s">
        <v>13</v>
      </c>
      <c r="AA217" s="31">
        <f t="shared" si="79"/>
        <v>1216.4556765944249</v>
      </c>
      <c r="AB217" s="23">
        <f t="shared" si="80"/>
        <v>2099898.5255368785</v>
      </c>
      <c r="AC217" s="42" t="s">
        <v>13</v>
      </c>
      <c r="AD217" s="23">
        <f t="shared" si="81"/>
        <v>14597.468119133098</v>
      </c>
      <c r="AE217" s="42">
        <f t="shared" si="82"/>
        <v>-8.4562052601497228</v>
      </c>
      <c r="AF217" s="42" t="s">
        <v>13</v>
      </c>
      <c r="AG217" s="42">
        <f t="shared" si="83"/>
        <v>-509.78767607398481</v>
      </c>
      <c r="AH217" s="32">
        <f t="shared" si="84"/>
        <v>-39.682115440522018</v>
      </c>
      <c r="AI217" s="42" t="s">
        <v>13</v>
      </c>
      <c r="AJ217" s="42">
        <f t="shared" si="85"/>
        <v>-4118.504750041956</v>
      </c>
      <c r="AK217" s="42">
        <f t="shared" si="86"/>
        <v>4118.6959157485744</v>
      </c>
      <c r="AL217" s="31">
        <f t="shared" si="87"/>
        <v>-89.447967764542042</v>
      </c>
      <c r="AM217" s="53">
        <f t="shared" si="88"/>
        <v>4.1186959157485745</v>
      </c>
      <c r="AN217" s="14"/>
    </row>
    <row r="218" spans="8:40">
      <c r="H218" s="32">
        <f t="shared" si="71"/>
        <v>924</v>
      </c>
      <c r="I218" s="23">
        <f t="shared" si="72"/>
        <v>924000</v>
      </c>
      <c r="J218" s="22">
        <f t="shared" si="73"/>
        <v>175000</v>
      </c>
      <c r="K218" s="42" t="s">
        <v>13</v>
      </c>
      <c r="L218" s="42">
        <v>0</v>
      </c>
      <c r="M218" s="32">
        <v>0</v>
      </c>
      <c r="N218" s="30" t="s">
        <v>13</v>
      </c>
      <c r="O218" s="31">
        <f>6.283*I218*E$7</f>
        <v>1219.1533200000001</v>
      </c>
      <c r="P218" s="42">
        <v>0</v>
      </c>
      <c r="Q218" s="23" t="s">
        <v>13</v>
      </c>
      <c r="R218" s="24">
        <f>-1/(6.283*I218*E$8)</f>
        <v>-1722.5068951951014</v>
      </c>
      <c r="S218" s="42">
        <f t="shared" si="74"/>
        <v>0</v>
      </c>
      <c r="T218" s="23" t="s">
        <v>13</v>
      </c>
      <c r="U218" s="23">
        <f t="shared" si="75"/>
        <v>213351831.00000003</v>
      </c>
      <c r="V218" s="23">
        <f t="shared" si="76"/>
        <v>175000</v>
      </c>
      <c r="W218" s="23" t="s">
        <v>13</v>
      </c>
      <c r="X218" s="23">
        <f t="shared" si="77"/>
        <v>1219.1533200000001</v>
      </c>
      <c r="Y218" s="22">
        <f t="shared" si="78"/>
        <v>-8.4929296246440433</v>
      </c>
      <c r="Z218" s="23" t="s">
        <v>13</v>
      </c>
      <c r="AA218" s="31">
        <f t="shared" si="79"/>
        <v>1219.0941532380093</v>
      </c>
      <c r="AB218" s="23">
        <f t="shared" si="80"/>
        <v>2099898.0848445045</v>
      </c>
      <c r="AC218" s="42" t="s">
        <v>13</v>
      </c>
      <c r="AD218" s="23">
        <f t="shared" si="81"/>
        <v>14629.129838856108</v>
      </c>
      <c r="AE218" s="42">
        <f t="shared" si="82"/>
        <v>-8.4929296246440433</v>
      </c>
      <c r="AF218" s="42" t="s">
        <v>13</v>
      </c>
      <c r="AG218" s="42">
        <f t="shared" si="83"/>
        <v>-503.41274195709207</v>
      </c>
      <c r="AH218" s="32">
        <f t="shared" si="84"/>
        <v>-41.301538758590816</v>
      </c>
      <c r="AI218" s="42" t="s">
        <v>13</v>
      </c>
      <c r="AJ218" s="42">
        <f t="shared" si="85"/>
        <v>-4170.6280727423291</v>
      </c>
      <c r="AK218" s="42">
        <f t="shared" si="86"/>
        <v>4170.8325713519389</v>
      </c>
      <c r="AL218" s="31">
        <f t="shared" si="87"/>
        <v>-89.432621066902101</v>
      </c>
      <c r="AM218" s="53">
        <f t="shared" si="88"/>
        <v>4.170832571351939</v>
      </c>
      <c r="AN218" s="14"/>
    </row>
    <row r="219" spans="8:40">
      <c r="H219" s="32">
        <f t="shared" si="71"/>
        <v>926</v>
      </c>
      <c r="I219" s="23">
        <f t="shared" si="72"/>
        <v>926000</v>
      </c>
      <c r="J219" s="22">
        <f t="shared" si="73"/>
        <v>175000</v>
      </c>
      <c r="K219" s="42" t="s">
        <v>13</v>
      </c>
      <c r="L219" s="42">
        <v>0</v>
      </c>
      <c r="M219" s="32">
        <v>0</v>
      </c>
      <c r="N219" s="30" t="s">
        <v>13</v>
      </c>
      <c r="O219" s="31">
        <f>6.283*I219*E$7</f>
        <v>1221.7921800000001</v>
      </c>
      <c r="P219" s="42">
        <v>0</v>
      </c>
      <c r="Q219" s="23" t="s">
        <v>13</v>
      </c>
      <c r="R219" s="24">
        <f>-1/(6.283*I219*E$8)</f>
        <v>-1718.7865779268614</v>
      </c>
      <c r="S219" s="42">
        <f t="shared" si="74"/>
        <v>0</v>
      </c>
      <c r="T219" s="23" t="s">
        <v>13</v>
      </c>
      <c r="U219" s="23">
        <f t="shared" si="75"/>
        <v>213813631.50000003</v>
      </c>
      <c r="V219" s="23">
        <f t="shared" si="76"/>
        <v>175000</v>
      </c>
      <c r="W219" s="23" t="s">
        <v>13</v>
      </c>
      <c r="X219" s="23">
        <f t="shared" si="77"/>
        <v>1221.7921800000001</v>
      </c>
      <c r="Y219" s="22">
        <f t="shared" si="78"/>
        <v>-8.5297335497617617</v>
      </c>
      <c r="Z219" s="23" t="s">
        <v>13</v>
      </c>
      <c r="AA219" s="31">
        <f t="shared" si="79"/>
        <v>1221.7326282185797</v>
      </c>
      <c r="AB219" s="23">
        <f t="shared" si="80"/>
        <v>2099897.6431974028</v>
      </c>
      <c r="AC219" s="42" t="s">
        <v>13</v>
      </c>
      <c r="AD219" s="23">
        <f t="shared" si="81"/>
        <v>14660.791538622958</v>
      </c>
      <c r="AE219" s="42">
        <f t="shared" si="82"/>
        <v>-8.5297335497617617</v>
      </c>
      <c r="AF219" s="42" t="s">
        <v>13</v>
      </c>
      <c r="AG219" s="42">
        <f t="shared" si="83"/>
        <v>-497.05394970828161</v>
      </c>
      <c r="AH219" s="32">
        <f t="shared" si="84"/>
        <v>-42.990051895241805</v>
      </c>
      <c r="AI219" s="42" t="s">
        <v>13</v>
      </c>
      <c r="AJ219" s="42">
        <f t="shared" si="85"/>
        <v>-4223.9498363138446</v>
      </c>
      <c r="AK219" s="42">
        <f t="shared" si="86"/>
        <v>4224.1686003588575</v>
      </c>
      <c r="AL219" s="31">
        <f t="shared" si="87"/>
        <v>-89.416881452986189</v>
      </c>
      <c r="AM219" s="53">
        <f t="shared" si="88"/>
        <v>4.2241686003588574</v>
      </c>
      <c r="AN219" s="14"/>
    </row>
    <row r="220" spans="8:40">
      <c r="H220" s="32">
        <f t="shared" si="71"/>
        <v>928</v>
      </c>
      <c r="I220" s="23">
        <f t="shared" si="72"/>
        <v>928000</v>
      </c>
      <c r="J220" s="22">
        <f t="shared" si="73"/>
        <v>175000</v>
      </c>
      <c r="K220" s="42" t="s">
        <v>13</v>
      </c>
      <c r="L220" s="42">
        <v>0</v>
      </c>
      <c r="M220" s="32">
        <v>0</v>
      </c>
      <c r="N220" s="30" t="s">
        <v>13</v>
      </c>
      <c r="O220" s="31">
        <f>6.283*I220*E$7</f>
        <v>1224.4310399999999</v>
      </c>
      <c r="P220" s="42">
        <v>0</v>
      </c>
      <c r="Q220" s="23" t="s">
        <v>13</v>
      </c>
      <c r="R220" s="24">
        <f>-1/(6.283*I220*E$8)</f>
        <v>-1715.0822965089158</v>
      </c>
      <c r="S220" s="42">
        <f t="shared" si="74"/>
        <v>0</v>
      </c>
      <c r="T220" s="23" t="s">
        <v>13</v>
      </c>
      <c r="U220" s="23">
        <f t="shared" si="75"/>
        <v>214275432</v>
      </c>
      <c r="V220" s="23">
        <f t="shared" si="76"/>
        <v>175000</v>
      </c>
      <c r="W220" s="23" t="s">
        <v>13</v>
      </c>
      <c r="X220" s="23">
        <f t="shared" si="77"/>
        <v>1224.4310399999999</v>
      </c>
      <c r="Y220" s="22">
        <f t="shared" si="78"/>
        <v>-8.5666170354024587</v>
      </c>
      <c r="Z220" s="23" t="s">
        <v>13</v>
      </c>
      <c r="AA220" s="31">
        <f t="shared" si="79"/>
        <v>1224.3711015325375</v>
      </c>
      <c r="AB220" s="23">
        <f t="shared" si="80"/>
        <v>2099897.2005955754</v>
      </c>
      <c r="AC220" s="42" t="s">
        <v>13</v>
      </c>
      <c r="AD220" s="23">
        <f t="shared" si="81"/>
        <v>14692.453218390448</v>
      </c>
      <c r="AE220" s="42">
        <f t="shared" si="82"/>
        <v>-8.5666170354024587</v>
      </c>
      <c r="AF220" s="42" t="s">
        <v>13</v>
      </c>
      <c r="AG220" s="42">
        <f t="shared" si="83"/>
        <v>-490.71119497637824</v>
      </c>
      <c r="AH220" s="32">
        <f t="shared" si="84"/>
        <v>-44.751215174451431</v>
      </c>
      <c r="AI220" s="42" t="s">
        <v>13</v>
      </c>
      <c r="AJ220" s="42">
        <f t="shared" si="85"/>
        <v>-4278.5121993688626</v>
      </c>
      <c r="AK220" s="42">
        <f t="shared" si="86"/>
        <v>4278.7462312466923</v>
      </c>
      <c r="AL220" s="31">
        <f t="shared" si="87"/>
        <v>-89.400735082614702</v>
      </c>
      <c r="AM220" s="53">
        <f t="shared" si="88"/>
        <v>4.278746231246692</v>
      </c>
      <c r="AN220" s="14"/>
    </row>
    <row r="221" spans="8:40">
      <c r="H221" s="32">
        <f t="shared" si="71"/>
        <v>930</v>
      </c>
      <c r="I221" s="23">
        <f t="shared" si="72"/>
        <v>930000</v>
      </c>
      <c r="J221" s="22">
        <f t="shared" si="73"/>
        <v>175000</v>
      </c>
      <c r="K221" s="42" t="s">
        <v>13</v>
      </c>
      <c r="L221" s="42">
        <v>0</v>
      </c>
      <c r="M221" s="32">
        <v>0</v>
      </c>
      <c r="N221" s="30" t="s">
        <v>13</v>
      </c>
      <c r="O221" s="31">
        <f>6.283*I221*E$7</f>
        <v>1227.0699</v>
      </c>
      <c r="P221" s="42">
        <v>0</v>
      </c>
      <c r="Q221" s="23" t="s">
        <v>13</v>
      </c>
      <c r="R221" s="24">
        <f>-1/(6.283*I221*E$8)</f>
        <v>-1711.3939474841652</v>
      </c>
      <c r="S221" s="42">
        <f t="shared" si="74"/>
        <v>0</v>
      </c>
      <c r="T221" s="23" t="s">
        <v>13</v>
      </c>
      <c r="U221" s="23">
        <f t="shared" si="75"/>
        <v>214737232.5</v>
      </c>
      <c r="V221" s="23">
        <f t="shared" si="76"/>
        <v>175000</v>
      </c>
      <c r="W221" s="23" t="s">
        <v>13</v>
      </c>
      <c r="X221" s="23">
        <f t="shared" si="77"/>
        <v>1227.0699</v>
      </c>
      <c r="Y221" s="22">
        <f t="shared" si="78"/>
        <v>-8.6035800814655197</v>
      </c>
      <c r="Z221" s="23" t="s">
        <v>13</v>
      </c>
      <c r="AA221" s="31">
        <f t="shared" si="79"/>
        <v>1227.0095731762844</v>
      </c>
      <c r="AB221" s="23">
        <f t="shared" si="80"/>
        <v>2099896.7570390222</v>
      </c>
      <c r="AC221" s="42" t="s">
        <v>13</v>
      </c>
      <c r="AD221" s="23">
        <f t="shared" si="81"/>
        <v>14724.114878115412</v>
      </c>
      <c r="AE221" s="42">
        <f t="shared" si="82"/>
        <v>-8.6035800814655197</v>
      </c>
      <c r="AF221" s="42" t="s">
        <v>13</v>
      </c>
      <c r="AG221" s="42">
        <f t="shared" si="83"/>
        <v>-484.38437430788076</v>
      </c>
      <c r="AH221" s="32">
        <f t="shared" si="84"/>
        <v>-46.58881214268348</v>
      </c>
      <c r="AI221" s="42" t="s">
        <v>13</v>
      </c>
      <c r="AJ221" s="42">
        <f t="shared" si="85"/>
        <v>-4334.3593183878938</v>
      </c>
      <c r="AK221" s="42">
        <f t="shared" si="86"/>
        <v>4334.609696190977</v>
      </c>
      <c r="AL221" s="31">
        <f t="shared" si="87"/>
        <v>-89.384167458541754</v>
      </c>
      <c r="AM221" s="53">
        <f t="shared" si="88"/>
        <v>4.3346096961909772</v>
      </c>
      <c r="AN221" s="14"/>
    </row>
    <row r="222" spans="8:40">
      <c r="H222" s="32">
        <f t="shared" si="71"/>
        <v>932</v>
      </c>
      <c r="I222" s="23">
        <f t="shared" si="72"/>
        <v>932000</v>
      </c>
      <c r="J222" s="22">
        <f t="shared" si="73"/>
        <v>175000</v>
      </c>
      <c r="K222" s="42" t="s">
        <v>13</v>
      </c>
      <c r="L222" s="42">
        <v>0</v>
      </c>
      <c r="M222" s="32">
        <v>0</v>
      </c>
      <c r="N222" s="30" t="s">
        <v>13</v>
      </c>
      <c r="O222" s="31">
        <f>6.283*I222*E$7</f>
        <v>1229.70876</v>
      </c>
      <c r="P222" s="42">
        <v>0</v>
      </c>
      <c r="Q222" s="23" t="s">
        <v>13</v>
      </c>
      <c r="R222" s="24">
        <f>-1/(6.283*I222*E$8)</f>
        <v>-1707.7214282835553</v>
      </c>
      <c r="S222" s="42">
        <f t="shared" si="74"/>
        <v>0</v>
      </c>
      <c r="T222" s="23" t="s">
        <v>13</v>
      </c>
      <c r="U222" s="23">
        <f t="shared" si="75"/>
        <v>215199033</v>
      </c>
      <c r="V222" s="23">
        <f t="shared" si="76"/>
        <v>175000</v>
      </c>
      <c r="W222" s="23" t="s">
        <v>13</v>
      </c>
      <c r="X222" s="23">
        <f t="shared" si="77"/>
        <v>1229.70876</v>
      </c>
      <c r="Y222" s="22">
        <f t="shared" si="78"/>
        <v>-8.6406226878500991</v>
      </c>
      <c r="Z222" s="23" t="s">
        <v>13</v>
      </c>
      <c r="AA222" s="31">
        <f t="shared" si="79"/>
        <v>1229.6480431462221</v>
      </c>
      <c r="AB222" s="23">
        <f t="shared" si="80"/>
        <v>2099896.312527745</v>
      </c>
      <c r="AC222" s="42" t="s">
        <v>13</v>
      </c>
      <c r="AD222" s="23">
        <f t="shared" si="81"/>
        <v>14755.776517754664</v>
      </c>
      <c r="AE222" s="42">
        <f t="shared" si="82"/>
        <v>-8.6406226878500991</v>
      </c>
      <c r="AF222" s="42" t="s">
        <v>13</v>
      </c>
      <c r="AG222" s="42">
        <f t="shared" si="83"/>
        <v>-478.07338513733316</v>
      </c>
      <c r="AH222" s="32">
        <f t="shared" si="84"/>
        <v>-48.506866264822925</v>
      </c>
      <c r="AI222" s="42" t="s">
        <v>13</v>
      </c>
      <c r="AJ222" s="42">
        <f t="shared" si="85"/>
        <v>-4391.5374674025761</v>
      </c>
      <c r="AK222" s="42">
        <f t="shared" si="86"/>
        <v>4391.8053512963743</v>
      </c>
      <c r="AL222" s="31">
        <f t="shared" si="87"/>
        <v>-89.367163386987485</v>
      </c>
      <c r="AM222" s="53">
        <f t="shared" si="88"/>
        <v>4.3918053512963739</v>
      </c>
      <c r="AN222" s="14"/>
    </row>
    <row r="223" spans="8:40">
      <c r="H223" s="32">
        <f t="shared" si="71"/>
        <v>934</v>
      </c>
      <c r="I223" s="23">
        <f t="shared" si="72"/>
        <v>934000</v>
      </c>
      <c r="J223" s="22">
        <f t="shared" si="73"/>
        <v>175000</v>
      </c>
      <c r="K223" s="42" t="s">
        <v>13</v>
      </c>
      <c r="L223" s="42">
        <v>0</v>
      </c>
      <c r="M223" s="32">
        <v>0</v>
      </c>
      <c r="N223" s="30" t="s">
        <v>13</v>
      </c>
      <c r="O223" s="31">
        <f>6.283*I223*E$7</f>
        <v>1232.34762</v>
      </c>
      <c r="P223" s="42">
        <v>0</v>
      </c>
      <c r="Q223" s="23" t="s">
        <v>13</v>
      </c>
      <c r="R223" s="24">
        <f>-1/(6.283*I223*E$8)</f>
        <v>-1704.0646372165672</v>
      </c>
      <c r="S223" s="42">
        <f t="shared" si="74"/>
        <v>0</v>
      </c>
      <c r="T223" s="23" t="s">
        <v>13</v>
      </c>
      <c r="U223" s="23">
        <f t="shared" si="75"/>
        <v>215660833.5</v>
      </c>
      <c r="V223" s="23">
        <f t="shared" si="76"/>
        <v>175000</v>
      </c>
      <c r="W223" s="23" t="s">
        <v>13</v>
      </c>
      <c r="X223" s="23">
        <f t="shared" si="77"/>
        <v>1232.34762</v>
      </c>
      <c r="Y223" s="22">
        <f t="shared" si="78"/>
        <v>-8.6777448544551383</v>
      </c>
      <c r="Z223" s="23" t="s">
        <v>13</v>
      </c>
      <c r="AA223" s="31">
        <f t="shared" si="79"/>
        <v>1232.2865114387523</v>
      </c>
      <c r="AB223" s="23">
        <f t="shared" si="80"/>
        <v>2099895.8670617468</v>
      </c>
      <c r="AC223" s="42" t="s">
        <v>13</v>
      </c>
      <c r="AD223" s="23">
        <f t="shared" si="81"/>
        <v>14787.438137265028</v>
      </c>
      <c r="AE223" s="42">
        <f t="shared" si="82"/>
        <v>-8.6777448544551383</v>
      </c>
      <c r="AF223" s="42" t="s">
        <v>13</v>
      </c>
      <c r="AG223" s="42">
        <f t="shared" si="83"/>
        <v>-471.77812577781492</v>
      </c>
      <c r="AH223" s="32">
        <f t="shared" si="84"/>
        <v>-50.509659080389838</v>
      </c>
      <c r="AI223" s="42" t="s">
        <v>13</v>
      </c>
      <c r="AJ223" s="42">
        <f t="shared" si="85"/>
        <v>-4450.0951663797705</v>
      </c>
      <c r="AK223" s="42">
        <f t="shared" si="86"/>
        <v>4450.3818055866859</v>
      </c>
      <c r="AL223" s="31">
        <f t="shared" si="87"/>
        <v>-89.349706935314046</v>
      </c>
      <c r="AM223" s="53">
        <f t="shared" si="88"/>
        <v>4.4503818055866855</v>
      </c>
      <c r="AN223" s="14"/>
    </row>
    <row r="224" spans="8:40">
      <c r="H224" s="32">
        <f t="shared" si="71"/>
        <v>936</v>
      </c>
      <c r="I224" s="23">
        <f t="shared" si="72"/>
        <v>936000</v>
      </c>
      <c r="J224" s="22">
        <f t="shared" si="73"/>
        <v>175000</v>
      </c>
      <c r="K224" s="42" t="s">
        <v>13</v>
      </c>
      <c r="L224" s="42">
        <v>0</v>
      </c>
      <c r="M224" s="32">
        <v>0</v>
      </c>
      <c r="N224" s="30" t="s">
        <v>13</v>
      </c>
      <c r="O224" s="31">
        <f>6.283*I224*E$7</f>
        <v>1234.98648</v>
      </c>
      <c r="P224" s="42">
        <v>0</v>
      </c>
      <c r="Q224" s="23" t="s">
        <v>13</v>
      </c>
      <c r="R224" s="24">
        <f>-1/(6.283*I224*E$8)</f>
        <v>-1700.423473461831</v>
      </c>
      <c r="S224" s="42">
        <f t="shared" si="74"/>
        <v>0</v>
      </c>
      <c r="T224" s="23" t="s">
        <v>13</v>
      </c>
      <c r="U224" s="23">
        <f t="shared" si="75"/>
        <v>216122634</v>
      </c>
      <c r="V224" s="23">
        <f t="shared" si="76"/>
        <v>175000</v>
      </c>
      <c r="W224" s="23" t="s">
        <v>13</v>
      </c>
      <c r="X224" s="23">
        <f t="shared" si="77"/>
        <v>1234.98648</v>
      </c>
      <c r="Y224" s="22">
        <f t="shared" si="78"/>
        <v>-8.7149465811793583</v>
      </c>
      <c r="Z224" s="23" t="s">
        <v>13</v>
      </c>
      <c r="AA224" s="31">
        <f t="shared" si="79"/>
        <v>1234.9249780502762</v>
      </c>
      <c r="AB224" s="23">
        <f t="shared" si="80"/>
        <v>2099895.420641026</v>
      </c>
      <c r="AC224" s="42" t="s">
        <v>13</v>
      </c>
      <c r="AD224" s="23">
        <f t="shared" si="81"/>
        <v>14819.099736603313</v>
      </c>
      <c r="AE224" s="42">
        <f t="shared" si="82"/>
        <v>-8.7149465811793583</v>
      </c>
      <c r="AF224" s="42" t="s">
        <v>13</v>
      </c>
      <c r="AG224" s="42">
        <f t="shared" si="83"/>
        <v>-465.49849541155481</v>
      </c>
      <c r="AH224" s="32">
        <f t="shared" si="84"/>
        <v>-52.601749966913204</v>
      </c>
      <c r="AI224" s="42" t="s">
        <v>13</v>
      </c>
      <c r="AJ224" s="42">
        <f t="shared" si="85"/>
        <v>-4510.0833190531393</v>
      </c>
      <c r="AK224" s="42">
        <f t="shared" si="86"/>
        <v>4510.3900595071555</v>
      </c>
      <c r="AL224" s="31">
        <f t="shared" si="87"/>
        <v>-89.331781386558873</v>
      </c>
      <c r="AM224" s="53">
        <f t="shared" si="88"/>
        <v>4.5103900595071558</v>
      </c>
      <c r="AN224" s="14"/>
    </row>
    <row r="225" spans="8:40">
      <c r="H225" s="32">
        <f t="shared" si="71"/>
        <v>938</v>
      </c>
      <c r="I225" s="23">
        <f t="shared" si="72"/>
        <v>938000</v>
      </c>
      <c r="J225" s="22">
        <f t="shared" si="73"/>
        <v>175000</v>
      </c>
      <c r="K225" s="42" t="s">
        <v>13</v>
      </c>
      <c r="L225" s="42">
        <v>0</v>
      </c>
      <c r="M225" s="32">
        <v>0</v>
      </c>
      <c r="N225" s="30" t="s">
        <v>13</v>
      </c>
      <c r="O225" s="31">
        <f>6.283*I225*E$7</f>
        <v>1237.6253400000001</v>
      </c>
      <c r="P225" s="42">
        <v>0</v>
      </c>
      <c r="Q225" s="23" t="s">
        <v>13</v>
      </c>
      <c r="R225" s="24">
        <f>-1/(6.283*I225*E$8)</f>
        <v>-1696.797837057861</v>
      </c>
      <c r="S225" s="42">
        <f t="shared" si="74"/>
        <v>0</v>
      </c>
      <c r="T225" s="23" t="s">
        <v>13</v>
      </c>
      <c r="U225" s="23">
        <f t="shared" si="75"/>
        <v>216584434.5</v>
      </c>
      <c r="V225" s="23">
        <f t="shared" si="76"/>
        <v>175000</v>
      </c>
      <c r="W225" s="23" t="s">
        <v>13</v>
      </c>
      <c r="X225" s="23">
        <f t="shared" si="77"/>
        <v>1237.6253400000001</v>
      </c>
      <c r="Y225" s="22">
        <f t="shared" si="78"/>
        <v>-8.7522278679212704</v>
      </c>
      <c r="Z225" s="23" t="s">
        <v>13</v>
      </c>
      <c r="AA225" s="31">
        <f t="shared" si="79"/>
        <v>1237.5634429771956</v>
      </c>
      <c r="AB225" s="23">
        <f t="shared" si="80"/>
        <v>2099894.973265585</v>
      </c>
      <c r="AC225" s="42" t="s">
        <v>13</v>
      </c>
      <c r="AD225" s="23">
        <f t="shared" si="81"/>
        <v>14850.761315726346</v>
      </c>
      <c r="AE225" s="42">
        <f t="shared" si="82"/>
        <v>-8.7522278679212704</v>
      </c>
      <c r="AF225" s="42" t="s">
        <v>13</v>
      </c>
      <c r="AG225" s="42">
        <f t="shared" si="83"/>
        <v>-459.23439408066542</v>
      </c>
      <c r="AH225" s="32">
        <f t="shared" si="84"/>
        <v>-54.787997674108489</v>
      </c>
      <c r="AI225" s="42" t="s">
        <v>13</v>
      </c>
      <c r="AJ225" s="42">
        <f t="shared" si="85"/>
        <v>-4571.5553610227798</v>
      </c>
      <c r="AK225" s="42">
        <f t="shared" si="86"/>
        <v>4571.8836537673678</v>
      </c>
      <c r="AL225" s="31">
        <f t="shared" si="87"/>
        <v>-89.313369190594074</v>
      </c>
      <c r="AM225" s="53">
        <f t="shared" si="88"/>
        <v>4.5718836537673679</v>
      </c>
      <c r="AN225" s="14"/>
    </row>
    <row r="226" spans="8:40">
      <c r="H226" s="32">
        <f t="shared" si="71"/>
        <v>940</v>
      </c>
      <c r="I226" s="23">
        <f t="shared" si="72"/>
        <v>940000</v>
      </c>
      <c r="J226" s="22">
        <f t="shared" si="73"/>
        <v>175000</v>
      </c>
      <c r="K226" s="42" t="s">
        <v>13</v>
      </c>
      <c r="L226" s="42">
        <v>0</v>
      </c>
      <c r="M226" s="32">
        <v>0</v>
      </c>
      <c r="N226" s="30" t="s">
        <v>13</v>
      </c>
      <c r="O226" s="31">
        <f>6.283*I226*E$7</f>
        <v>1240.2642000000001</v>
      </c>
      <c r="P226" s="42">
        <v>0</v>
      </c>
      <c r="Q226" s="23" t="s">
        <v>13</v>
      </c>
      <c r="R226" s="24">
        <f>-1/(6.283*I226*E$8)</f>
        <v>-1693.1876288939084</v>
      </c>
      <c r="S226" s="42">
        <f t="shared" si="74"/>
        <v>0</v>
      </c>
      <c r="T226" s="23" t="s">
        <v>13</v>
      </c>
      <c r="U226" s="23">
        <f t="shared" si="75"/>
        <v>217046235</v>
      </c>
      <c r="V226" s="23">
        <f t="shared" si="76"/>
        <v>175000</v>
      </c>
      <c r="W226" s="23" t="s">
        <v>13</v>
      </c>
      <c r="X226" s="23">
        <f t="shared" si="77"/>
        <v>1240.2642000000001</v>
      </c>
      <c r="Y226" s="22">
        <f t="shared" si="78"/>
        <v>-8.7895887145791605</v>
      </c>
      <c r="Z226" s="23" t="s">
        <v>13</v>
      </c>
      <c r="AA226" s="31">
        <f t="shared" si="79"/>
        <v>1240.201906215912</v>
      </c>
      <c r="AB226" s="23">
        <f t="shared" si="80"/>
        <v>2099894.5249354253</v>
      </c>
      <c r="AC226" s="42" t="s">
        <v>13</v>
      </c>
      <c r="AD226" s="23">
        <f t="shared" si="81"/>
        <v>14882.422874590944</v>
      </c>
      <c r="AE226" s="42">
        <f t="shared" si="82"/>
        <v>-8.7895887145791605</v>
      </c>
      <c r="AF226" s="42" t="s">
        <v>13</v>
      </c>
      <c r="AG226" s="42">
        <f t="shared" si="83"/>
        <v>-452.98572267799636</v>
      </c>
      <c r="AH226" s="32">
        <f t="shared" si="84"/>
        <v>-57.073583811407602</v>
      </c>
      <c r="AI226" s="42" t="s">
        <v>13</v>
      </c>
      <c r="AJ226" s="42">
        <f t="shared" si="85"/>
        <v>-4634.5674190257059</v>
      </c>
      <c r="AK226" s="42">
        <f t="shared" si="86"/>
        <v>4634.9188294363548</v>
      </c>
      <c r="AL226" s="31">
        <f t="shared" si="87"/>
        <v>-89.2944519115687</v>
      </c>
      <c r="AM226" s="53">
        <f t="shared" si="88"/>
        <v>4.634918829436355</v>
      </c>
      <c r="AN226" s="14"/>
    </row>
    <row r="227" spans="8:40">
      <c r="H227" s="32">
        <f t="shared" si="71"/>
        <v>942</v>
      </c>
      <c r="I227" s="23">
        <f t="shared" si="72"/>
        <v>942000</v>
      </c>
      <c r="J227" s="22">
        <f t="shared" si="73"/>
        <v>175000</v>
      </c>
      <c r="K227" s="42" t="s">
        <v>13</v>
      </c>
      <c r="L227" s="42">
        <v>0</v>
      </c>
      <c r="M227" s="32">
        <v>0</v>
      </c>
      <c r="N227" s="30" t="s">
        <v>13</v>
      </c>
      <c r="O227" s="31">
        <f>6.283*I227*E$7</f>
        <v>1242.9030600000001</v>
      </c>
      <c r="P227" s="42">
        <v>0</v>
      </c>
      <c r="Q227" s="23" t="s">
        <v>13</v>
      </c>
      <c r="R227" s="24">
        <f>-1/(6.283*I227*E$8)</f>
        <v>-1689.5927507009276</v>
      </c>
      <c r="S227" s="42">
        <f t="shared" si="74"/>
        <v>0</v>
      </c>
      <c r="T227" s="23" t="s">
        <v>13</v>
      </c>
      <c r="U227" s="23">
        <f t="shared" si="75"/>
        <v>217508035.50000003</v>
      </c>
      <c r="V227" s="23">
        <f t="shared" si="76"/>
        <v>175000</v>
      </c>
      <c r="W227" s="23" t="s">
        <v>13</v>
      </c>
      <c r="X227" s="23">
        <f t="shared" si="77"/>
        <v>1242.9030600000001</v>
      </c>
      <c r="Y227" s="22">
        <f t="shared" si="78"/>
        <v>-8.8270291210511065</v>
      </c>
      <c r="Z227" s="23" t="s">
        <v>13</v>
      </c>
      <c r="AA227" s="31">
        <f t="shared" si="79"/>
        <v>1242.8403677628273</v>
      </c>
      <c r="AB227" s="23">
        <f t="shared" si="80"/>
        <v>2099894.0756505481</v>
      </c>
      <c r="AC227" s="42" t="s">
        <v>13</v>
      </c>
      <c r="AD227" s="23">
        <f t="shared" si="81"/>
        <v>14914.084413153931</v>
      </c>
      <c r="AE227" s="42">
        <f t="shared" si="82"/>
        <v>-8.8270291210511065</v>
      </c>
      <c r="AF227" s="42" t="s">
        <v>13</v>
      </c>
      <c r="AG227" s="42">
        <f t="shared" si="83"/>
        <v>-446.75238293810025</v>
      </c>
      <c r="AH227" s="32">
        <f t="shared" si="84"/>
        <v>-59.464038492752451</v>
      </c>
      <c r="AI227" s="42" t="s">
        <v>13</v>
      </c>
      <c r="AJ227" s="42">
        <f t="shared" si="85"/>
        <v>-4699.1784823719563</v>
      </c>
      <c r="AK227" s="42">
        <f t="shared" si="86"/>
        <v>4699.5547002946432</v>
      </c>
      <c r="AL227" s="31">
        <f t="shared" si="87"/>
        <v>-89.275010171331971</v>
      </c>
      <c r="AM227" s="53">
        <f t="shared" si="88"/>
        <v>4.6995547002946436</v>
      </c>
      <c r="AN227" s="14"/>
    </row>
    <row r="228" spans="8:40">
      <c r="H228" s="32">
        <f t="shared" si="71"/>
        <v>944</v>
      </c>
      <c r="I228" s="23">
        <f t="shared" si="72"/>
        <v>944000</v>
      </c>
      <c r="J228" s="22">
        <f t="shared" si="73"/>
        <v>175000</v>
      </c>
      <c r="K228" s="42" t="s">
        <v>13</v>
      </c>
      <c r="L228" s="42">
        <v>0</v>
      </c>
      <c r="M228" s="32">
        <v>0</v>
      </c>
      <c r="N228" s="30" t="s">
        <v>13</v>
      </c>
      <c r="O228" s="31">
        <f>6.283*I228*E$7</f>
        <v>1245.5419200000001</v>
      </c>
      <c r="P228" s="42">
        <v>0</v>
      </c>
      <c r="Q228" s="23" t="s">
        <v>13</v>
      </c>
      <c r="R228" s="24">
        <f>-1/(6.283*I228*E$8)</f>
        <v>-1686.0131050426628</v>
      </c>
      <c r="S228" s="42">
        <f t="shared" si="74"/>
        <v>0</v>
      </c>
      <c r="T228" s="23" t="s">
        <v>13</v>
      </c>
      <c r="U228" s="23">
        <f t="shared" si="75"/>
        <v>217969836.00000003</v>
      </c>
      <c r="V228" s="23">
        <f t="shared" si="76"/>
        <v>175000</v>
      </c>
      <c r="W228" s="23" t="s">
        <v>13</v>
      </c>
      <c r="X228" s="23">
        <f t="shared" si="77"/>
        <v>1245.5419200000001</v>
      </c>
      <c r="Y228" s="22">
        <f t="shared" si="78"/>
        <v>-8.8645490872349573</v>
      </c>
      <c r="Z228" s="23" t="s">
        <v>13</v>
      </c>
      <c r="AA228" s="31">
        <f t="shared" si="79"/>
        <v>1245.4788276143429</v>
      </c>
      <c r="AB228" s="23">
        <f t="shared" si="80"/>
        <v>2099893.6254109535</v>
      </c>
      <c r="AC228" s="42" t="s">
        <v>13</v>
      </c>
      <c r="AD228" s="23">
        <f t="shared" si="81"/>
        <v>14945.745931372112</v>
      </c>
      <c r="AE228" s="42">
        <f t="shared" si="82"/>
        <v>-8.8645490872349573</v>
      </c>
      <c r="AF228" s="42" t="s">
        <v>13</v>
      </c>
      <c r="AG228" s="42">
        <f t="shared" si="83"/>
        <v>-440.53427742831991</v>
      </c>
      <c r="AH228" s="32">
        <f t="shared" si="84"/>
        <v>-61.96526836671967</v>
      </c>
      <c r="AI228" s="42" t="s">
        <v>13</v>
      </c>
      <c r="AJ228" s="42">
        <f t="shared" si="85"/>
        <v>-4765.4505876433213</v>
      </c>
      <c r="AK228" s="42">
        <f t="shared" si="86"/>
        <v>4765.8534385515713</v>
      </c>
      <c r="AL228" s="31">
        <f t="shared" si="87"/>
        <v>-89.255023588473335</v>
      </c>
      <c r="AM228" s="53">
        <f t="shared" si="88"/>
        <v>4.765853438551571</v>
      </c>
      <c r="AN228" s="14"/>
    </row>
    <row r="229" spans="8:40">
      <c r="H229" s="32">
        <f t="shared" si="71"/>
        <v>946</v>
      </c>
      <c r="I229" s="23">
        <f t="shared" si="72"/>
        <v>946000</v>
      </c>
      <c r="J229" s="22">
        <f t="shared" si="73"/>
        <v>175000</v>
      </c>
      <c r="K229" s="42" t="s">
        <v>13</v>
      </c>
      <c r="L229" s="42">
        <v>0</v>
      </c>
      <c r="M229" s="32">
        <v>0</v>
      </c>
      <c r="N229" s="30" t="s">
        <v>13</v>
      </c>
      <c r="O229" s="31">
        <f>6.283*I229*E$7</f>
        <v>1248.1807800000001</v>
      </c>
      <c r="P229" s="42">
        <v>0</v>
      </c>
      <c r="Q229" s="23" t="s">
        <v>13</v>
      </c>
      <c r="R229" s="24">
        <f>-1/(6.283*I229*E$8)</f>
        <v>-1682.4485953068431</v>
      </c>
      <c r="S229" s="42">
        <f t="shared" si="74"/>
        <v>0</v>
      </c>
      <c r="T229" s="23" t="s">
        <v>13</v>
      </c>
      <c r="U229" s="23">
        <f t="shared" si="75"/>
        <v>218431636.50000003</v>
      </c>
      <c r="V229" s="23">
        <f t="shared" si="76"/>
        <v>175000</v>
      </c>
      <c r="W229" s="23" t="s">
        <v>13</v>
      </c>
      <c r="X229" s="23">
        <f t="shared" si="77"/>
        <v>1248.1807800000001</v>
      </c>
      <c r="Y229" s="22">
        <f t="shared" si="78"/>
        <v>-8.9021486130283591</v>
      </c>
      <c r="Z229" s="23" t="s">
        <v>13</v>
      </c>
      <c r="AA229" s="31">
        <f t="shared" si="79"/>
        <v>1248.1172857668605</v>
      </c>
      <c r="AB229" s="23">
        <f t="shared" si="80"/>
        <v>2099893.1742166444</v>
      </c>
      <c r="AC229" s="42" t="s">
        <v>13</v>
      </c>
      <c r="AD229" s="23">
        <f t="shared" si="81"/>
        <v>14977.407429202325</v>
      </c>
      <c r="AE229" s="42">
        <f t="shared" si="82"/>
        <v>-8.9021486130283591</v>
      </c>
      <c r="AF229" s="42" t="s">
        <v>13</v>
      </c>
      <c r="AG229" s="42">
        <f t="shared" si="83"/>
        <v>-434.33130953998261</v>
      </c>
      <c r="AH229" s="32">
        <f t="shared" si="84"/>
        <v>-64.583587287432181</v>
      </c>
      <c r="AI229" s="42" t="s">
        <v>13</v>
      </c>
      <c r="AJ229" s="42">
        <f t="shared" si="85"/>
        <v>-4833.4490178663837</v>
      </c>
      <c r="AK229" s="42">
        <f t="shared" si="86"/>
        <v>4833.8804751524858</v>
      </c>
      <c r="AL229" s="31">
        <f t="shared" si="87"/>
        <v>-89.234470712549097</v>
      </c>
      <c r="AM229" s="53">
        <f t="shared" si="88"/>
        <v>4.833880475152486</v>
      </c>
      <c r="AN229" s="14"/>
    </row>
    <row r="230" spans="8:40">
      <c r="H230" s="32">
        <f t="shared" si="71"/>
        <v>948</v>
      </c>
      <c r="I230" s="23">
        <f t="shared" si="72"/>
        <v>948000</v>
      </c>
      <c r="J230" s="22">
        <f t="shared" si="73"/>
        <v>175000</v>
      </c>
      <c r="K230" s="42" t="s">
        <v>13</v>
      </c>
      <c r="L230" s="42">
        <v>0</v>
      </c>
      <c r="M230" s="32">
        <v>0</v>
      </c>
      <c r="N230" s="30" t="s">
        <v>13</v>
      </c>
      <c r="O230" s="31">
        <f>6.283*I230*E$7</f>
        <v>1250.8196400000002</v>
      </c>
      <c r="P230" s="42">
        <v>0</v>
      </c>
      <c r="Q230" s="23" t="s">
        <v>13</v>
      </c>
      <c r="R230" s="24">
        <f>-1/(6.283*I230*E$8)</f>
        <v>-1678.8991256964914</v>
      </c>
      <c r="S230" s="42">
        <f t="shared" si="74"/>
        <v>0</v>
      </c>
      <c r="T230" s="23" t="s">
        <v>13</v>
      </c>
      <c r="U230" s="23">
        <f t="shared" si="75"/>
        <v>218893437.00000003</v>
      </c>
      <c r="V230" s="23">
        <f t="shared" si="76"/>
        <v>175000</v>
      </c>
      <c r="W230" s="23" t="s">
        <v>13</v>
      </c>
      <c r="X230" s="23">
        <f t="shared" si="77"/>
        <v>1250.8196400000002</v>
      </c>
      <c r="Y230" s="22">
        <f t="shared" si="78"/>
        <v>-8.9398276983287293</v>
      </c>
      <c r="Z230" s="23" t="s">
        <v>13</v>
      </c>
      <c r="AA230" s="31">
        <f t="shared" si="79"/>
        <v>1250.7557422167815</v>
      </c>
      <c r="AB230" s="23">
        <f t="shared" si="80"/>
        <v>2099892.7220676206</v>
      </c>
      <c r="AC230" s="42" t="s">
        <v>13</v>
      </c>
      <c r="AD230" s="23">
        <f t="shared" si="81"/>
        <v>15009.06890660138</v>
      </c>
      <c r="AE230" s="42">
        <f t="shared" si="82"/>
        <v>-8.9398276983287293</v>
      </c>
      <c r="AF230" s="42" t="s">
        <v>13</v>
      </c>
      <c r="AG230" s="42">
        <f t="shared" si="83"/>
        <v>-428.14338347970988</v>
      </c>
      <c r="AH230" s="32">
        <f t="shared" si="84"/>
        <v>-67.325749912770505</v>
      </c>
      <c r="AI230" s="42" t="s">
        <v>13</v>
      </c>
      <c r="AJ230" s="42">
        <f t="shared" si="85"/>
        <v>-4903.2425174993432</v>
      </c>
      <c r="AK230" s="42">
        <f t="shared" si="86"/>
        <v>4903.7047160299744</v>
      </c>
      <c r="AL230" s="31">
        <f t="shared" si="87"/>
        <v>-89.213328953086432</v>
      </c>
      <c r="AM230" s="53">
        <f t="shared" si="88"/>
        <v>4.9037047160299743</v>
      </c>
      <c r="AN230" s="14"/>
    </row>
    <row r="231" spans="8:40">
      <c r="H231" s="32">
        <f t="shared" si="71"/>
        <v>950</v>
      </c>
      <c r="I231" s="23">
        <f t="shared" si="72"/>
        <v>950000</v>
      </c>
      <c r="J231" s="22">
        <f t="shared" si="73"/>
        <v>175000</v>
      </c>
      <c r="K231" s="42" t="s">
        <v>13</v>
      </c>
      <c r="L231" s="42">
        <v>0</v>
      </c>
      <c r="M231" s="32">
        <v>0</v>
      </c>
      <c r="N231" s="30" t="s">
        <v>13</v>
      </c>
      <c r="O231" s="31">
        <f>6.283*I231*E$7</f>
        <v>1253.4585</v>
      </c>
      <c r="P231" s="42">
        <v>0</v>
      </c>
      <c r="Q231" s="23" t="s">
        <v>13</v>
      </c>
      <c r="R231" s="24">
        <f>-1/(6.283*I231*E$8)</f>
        <v>-1675.3646012213408</v>
      </c>
      <c r="S231" s="42">
        <f t="shared" si="74"/>
        <v>0</v>
      </c>
      <c r="T231" s="23" t="s">
        <v>13</v>
      </c>
      <c r="U231" s="23">
        <f t="shared" si="75"/>
        <v>219355237.5</v>
      </c>
      <c r="V231" s="23">
        <f t="shared" si="76"/>
        <v>175000</v>
      </c>
      <c r="W231" s="23" t="s">
        <v>13</v>
      </c>
      <c r="X231" s="23">
        <f t="shared" si="77"/>
        <v>1253.4585</v>
      </c>
      <c r="Y231" s="22">
        <f t="shared" si="78"/>
        <v>-8.9775863430332699</v>
      </c>
      <c r="Z231" s="23" t="s">
        <v>13</v>
      </c>
      <c r="AA231" s="31">
        <f t="shared" si="79"/>
        <v>1253.3941969605075</v>
      </c>
      <c r="AB231" s="23">
        <f t="shared" si="80"/>
        <v>2099892.2689638832</v>
      </c>
      <c r="AC231" s="42" t="s">
        <v>13</v>
      </c>
      <c r="AD231" s="23">
        <f t="shared" si="81"/>
        <v>15040.730363526089</v>
      </c>
      <c r="AE231" s="42">
        <f t="shared" si="82"/>
        <v>-8.9775863430332699</v>
      </c>
      <c r="AF231" s="42" t="s">
        <v>13</v>
      </c>
      <c r="AG231" s="42">
        <f t="shared" si="83"/>
        <v>-421.97040426083322</v>
      </c>
      <c r="AH231" s="32">
        <f t="shared" si="84"/>
        <v>-70.198988551719012</v>
      </c>
      <c r="AI231" s="42" t="s">
        <v>13</v>
      </c>
      <c r="AJ231" s="42">
        <f t="shared" si="85"/>
        <v>-4974.9035247157908</v>
      </c>
      <c r="AK231" s="42">
        <f t="shared" si="86"/>
        <v>4975.3987757991099</v>
      </c>
      <c r="AL231" s="31">
        <f t="shared" si="87"/>
        <v>-89.191574502847914</v>
      </c>
      <c r="AM231" s="53">
        <f t="shared" si="88"/>
        <v>4.9753987757991096</v>
      </c>
      <c r="AN231" s="14"/>
    </row>
    <row r="232" spans="8:40">
      <c r="H232" s="32">
        <f t="shared" si="71"/>
        <v>952</v>
      </c>
      <c r="I232" s="23">
        <f t="shared" si="72"/>
        <v>952000</v>
      </c>
      <c r="J232" s="22">
        <f t="shared" si="73"/>
        <v>175000</v>
      </c>
      <c r="K232" s="42" t="s">
        <v>13</v>
      </c>
      <c r="L232" s="42">
        <v>0</v>
      </c>
      <c r="M232" s="32">
        <v>0</v>
      </c>
      <c r="N232" s="30" t="s">
        <v>13</v>
      </c>
      <c r="O232" s="31">
        <f>6.283*I232*E$7</f>
        <v>1256.09736</v>
      </c>
      <c r="P232" s="42">
        <v>0</v>
      </c>
      <c r="Q232" s="23" t="s">
        <v>13</v>
      </c>
      <c r="R232" s="24">
        <f>-1/(6.283*I232*E$8)</f>
        <v>-1671.844927689363</v>
      </c>
      <c r="S232" s="42">
        <f t="shared" si="74"/>
        <v>0</v>
      </c>
      <c r="T232" s="23" t="s">
        <v>13</v>
      </c>
      <c r="U232" s="23">
        <f t="shared" si="75"/>
        <v>219817038</v>
      </c>
      <c r="V232" s="23">
        <f t="shared" si="76"/>
        <v>175000</v>
      </c>
      <c r="W232" s="23" t="s">
        <v>13</v>
      </c>
      <c r="X232" s="23">
        <f t="shared" si="77"/>
        <v>1256.09736</v>
      </c>
      <c r="Y232" s="22">
        <f t="shared" si="78"/>
        <v>-9.0154245470389807</v>
      </c>
      <c r="Z232" s="23" t="s">
        <v>13</v>
      </c>
      <c r="AA232" s="31">
        <f t="shared" si="79"/>
        <v>1256.032649994441</v>
      </c>
      <c r="AB232" s="23">
        <f t="shared" si="80"/>
        <v>2099891.8149054353</v>
      </c>
      <c r="AC232" s="42" t="s">
        <v>13</v>
      </c>
      <c r="AD232" s="23">
        <f t="shared" si="81"/>
        <v>15072.391799933293</v>
      </c>
      <c r="AE232" s="42">
        <f t="shared" si="82"/>
        <v>-9.0154245470389807</v>
      </c>
      <c r="AF232" s="42" t="s">
        <v>13</v>
      </c>
      <c r="AG232" s="42">
        <f t="shared" si="83"/>
        <v>-415.81227769492193</v>
      </c>
      <c r="AH232" s="32">
        <f t="shared" si="84"/>
        <v>-73.211053622873237</v>
      </c>
      <c r="AI232" s="42" t="s">
        <v>13</v>
      </c>
      <c r="AJ232" s="42">
        <f t="shared" si="85"/>
        <v>-5048.5084226293047</v>
      </c>
      <c r="AK232" s="42">
        <f t="shared" si="86"/>
        <v>5049.0392305597707</v>
      </c>
      <c r="AL232" s="31">
        <f t="shared" si="87"/>
        <v>-89.169182254817102</v>
      </c>
      <c r="AM232" s="53">
        <f t="shared" si="88"/>
        <v>5.0490392305597709</v>
      </c>
      <c r="AN232" s="14"/>
    </row>
    <row r="233" spans="8:40">
      <c r="H233" s="32">
        <f t="shared" si="71"/>
        <v>954</v>
      </c>
      <c r="I233" s="23">
        <f t="shared" si="72"/>
        <v>954000</v>
      </c>
      <c r="J233" s="22">
        <f t="shared" si="73"/>
        <v>175000</v>
      </c>
      <c r="K233" s="42" t="s">
        <v>13</v>
      </c>
      <c r="L233" s="42">
        <v>0</v>
      </c>
      <c r="M233" s="32">
        <v>0</v>
      </c>
      <c r="N233" s="30" t="s">
        <v>13</v>
      </c>
      <c r="O233" s="31">
        <f>6.283*I233*E$7</f>
        <v>1258.73622</v>
      </c>
      <c r="P233" s="42">
        <v>0</v>
      </c>
      <c r="Q233" s="23" t="s">
        <v>13</v>
      </c>
      <c r="R233" s="24">
        <f>-1/(6.283*I233*E$8)</f>
        <v>-1668.3400116984003</v>
      </c>
      <c r="S233" s="42">
        <f t="shared" si="74"/>
        <v>0</v>
      </c>
      <c r="T233" s="23" t="s">
        <v>13</v>
      </c>
      <c r="U233" s="23">
        <f t="shared" si="75"/>
        <v>220278838.5</v>
      </c>
      <c r="V233" s="23">
        <f t="shared" si="76"/>
        <v>175000</v>
      </c>
      <c r="W233" s="23" t="s">
        <v>13</v>
      </c>
      <c r="X233" s="23">
        <f t="shared" si="77"/>
        <v>1258.73622</v>
      </c>
      <c r="Y233" s="22">
        <f t="shared" si="78"/>
        <v>-9.0533423102426216</v>
      </c>
      <c r="Z233" s="23" t="s">
        <v>13</v>
      </c>
      <c r="AA233" s="31">
        <f t="shared" si="79"/>
        <v>1258.6711013149832</v>
      </c>
      <c r="AB233" s="23">
        <f t="shared" si="80"/>
        <v>2099891.3598922775</v>
      </c>
      <c r="AC233" s="42" t="s">
        <v>13</v>
      </c>
      <c r="AD233" s="23">
        <f t="shared" si="81"/>
        <v>15104.053215779797</v>
      </c>
      <c r="AE233" s="42">
        <f t="shared" si="82"/>
        <v>-9.0533423102426216</v>
      </c>
      <c r="AF233" s="42" t="s">
        <v>13</v>
      </c>
      <c r="AG233" s="42">
        <f t="shared" si="83"/>
        <v>-409.66891038341714</v>
      </c>
      <c r="AH233" s="32">
        <f t="shared" si="84"/>
        <v>-76.370258131982354</v>
      </c>
      <c r="AI233" s="42" t="s">
        <v>13</v>
      </c>
      <c r="AJ233" s="42">
        <f t="shared" si="85"/>
        <v>-5124.1378112837629</v>
      </c>
      <c r="AK233" s="42">
        <f t="shared" si="86"/>
        <v>5124.7068916529361</v>
      </c>
      <c r="AL233" s="31">
        <f t="shared" si="87"/>
        <v>-89.146125712285993</v>
      </c>
      <c r="AM233" s="53">
        <f t="shared" si="88"/>
        <v>5.1247068916529361</v>
      </c>
      <c r="AN233" s="14"/>
    </row>
    <row r="234" spans="8:40">
      <c r="H234" s="32">
        <f t="shared" si="71"/>
        <v>956</v>
      </c>
      <c r="I234" s="23">
        <f t="shared" si="72"/>
        <v>956000</v>
      </c>
      <c r="J234" s="22">
        <f t="shared" si="73"/>
        <v>175000</v>
      </c>
      <c r="K234" s="42" t="s">
        <v>13</v>
      </c>
      <c r="L234" s="42">
        <v>0</v>
      </c>
      <c r="M234" s="32">
        <v>0</v>
      </c>
      <c r="N234" s="30" t="s">
        <v>13</v>
      </c>
      <c r="O234" s="31">
        <f>6.283*I234*E$7</f>
        <v>1261.37508</v>
      </c>
      <c r="P234" s="42">
        <v>0</v>
      </c>
      <c r="Q234" s="23" t="s">
        <v>13</v>
      </c>
      <c r="R234" s="24">
        <f>-1/(6.283*I234*E$8)</f>
        <v>-1664.8497606279013</v>
      </c>
      <c r="S234" s="42">
        <f t="shared" si="74"/>
        <v>0</v>
      </c>
      <c r="T234" s="23" t="s">
        <v>13</v>
      </c>
      <c r="U234" s="23">
        <f t="shared" si="75"/>
        <v>220740639</v>
      </c>
      <c r="V234" s="23">
        <f t="shared" si="76"/>
        <v>175000</v>
      </c>
      <c r="W234" s="23" t="s">
        <v>13</v>
      </c>
      <c r="X234" s="23">
        <f t="shared" si="77"/>
        <v>1261.37508</v>
      </c>
      <c r="Y234" s="22">
        <f t="shared" si="78"/>
        <v>-9.0913396325407518</v>
      </c>
      <c r="Z234" s="23" t="s">
        <v>13</v>
      </c>
      <c r="AA234" s="31">
        <f t="shared" si="79"/>
        <v>1261.3095509185355</v>
      </c>
      <c r="AB234" s="23">
        <f t="shared" si="80"/>
        <v>2099890.9039244093</v>
      </c>
      <c r="AC234" s="42" t="s">
        <v>13</v>
      </c>
      <c r="AD234" s="23">
        <f t="shared" si="81"/>
        <v>15135.714611022424</v>
      </c>
      <c r="AE234" s="42">
        <f t="shared" si="82"/>
        <v>-9.0913396325407518</v>
      </c>
      <c r="AF234" s="42" t="s">
        <v>13</v>
      </c>
      <c r="AG234" s="42">
        <f t="shared" si="83"/>
        <v>-403.54020970936585</v>
      </c>
      <c r="AH234" s="32">
        <f t="shared" si="84"/>
        <v>-79.685526628768685</v>
      </c>
      <c r="AI234" s="42" t="s">
        <v>13</v>
      </c>
      <c r="AJ234" s="42">
        <f t="shared" si="85"/>
        <v>-5201.8768024377841</v>
      </c>
      <c r="AK234" s="42">
        <f t="shared" si="86"/>
        <v>5202.4871024246131</v>
      </c>
      <c r="AL234" s="31">
        <f t="shared" si="87"/>
        <v>-89.122376891398247</v>
      </c>
      <c r="AM234" s="53">
        <f t="shared" si="88"/>
        <v>5.2024871024246133</v>
      </c>
      <c r="AN234" s="14"/>
    </row>
    <row r="235" spans="8:40">
      <c r="H235" s="32">
        <f t="shared" si="71"/>
        <v>958</v>
      </c>
      <c r="I235" s="23">
        <f t="shared" si="72"/>
        <v>958000</v>
      </c>
      <c r="J235" s="22">
        <f t="shared" si="73"/>
        <v>175000</v>
      </c>
      <c r="K235" s="42" t="s">
        <v>13</v>
      </c>
      <c r="L235" s="42">
        <v>0</v>
      </c>
      <c r="M235" s="32">
        <v>0</v>
      </c>
      <c r="N235" s="30" t="s">
        <v>13</v>
      </c>
      <c r="O235" s="31">
        <f>6.283*I235*E$7</f>
        <v>1264.01394</v>
      </c>
      <c r="P235" s="42">
        <v>0</v>
      </c>
      <c r="Q235" s="23" t="s">
        <v>13</v>
      </c>
      <c r="R235" s="24">
        <f>-1/(6.283*I235*E$8)</f>
        <v>-1661.3740826307658</v>
      </c>
      <c r="S235" s="42">
        <f t="shared" si="74"/>
        <v>0</v>
      </c>
      <c r="T235" s="23" t="s">
        <v>13</v>
      </c>
      <c r="U235" s="23">
        <f t="shared" si="75"/>
        <v>221202439.5</v>
      </c>
      <c r="V235" s="23">
        <f t="shared" si="76"/>
        <v>175000</v>
      </c>
      <c r="W235" s="23" t="s">
        <v>13</v>
      </c>
      <c r="X235" s="23">
        <f t="shared" si="77"/>
        <v>1264.01394</v>
      </c>
      <c r="Y235" s="22">
        <f t="shared" si="78"/>
        <v>-9.1294165138297103</v>
      </c>
      <c r="Z235" s="23" t="s">
        <v>13</v>
      </c>
      <c r="AA235" s="31">
        <f t="shared" si="79"/>
        <v>1263.9479988014998</v>
      </c>
      <c r="AB235" s="23">
        <f t="shared" si="80"/>
        <v>2099890.4470018339</v>
      </c>
      <c r="AC235" s="42" t="s">
        <v>13</v>
      </c>
      <c r="AD235" s="23">
        <f t="shared" si="81"/>
        <v>15167.375985617999</v>
      </c>
      <c r="AE235" s="42">
        <f t="shared" si="82"/>
        <v>-9.1294165138297103</v>
      </c>
      <c r="AF235" s="42" t="s">
        <v>13</v>
      </c>
      <c r="AG235" s="42">
        <f t="shared" si="83"/>
        <v>-397.42608382926596</v>
      </c>
      <c r="AH235" s="32">
        <f t="shared" si="84"/>
        <v>-83.166449163178356</v>
      </c>
      <c r="AI235" s="42" t="s">
        <v>13</v>
      </c>
      <c r="AJ235" s="42">
        <f t="shared" si="85"/>
        <v>-5281.8153394009059</v>
      </c>
      <c r="AK235" s="42">
        <f t="shared" si="86"/>
        <v>5282.4700602840257</v>
      </c>
      <c r="AL235" s="31">
        <f t="shared" si="87"/>
        <v>-89.097906215350633</v>
      </c>
      <c r="AM235" s="53">
        <f t="shared" si="88"/>
        <v>5.2824700602840258</v>
      </c>
      <c r="AN235" s="14"/>
    </row>
    <row r="236" spans="8:40">
      <c r="H236" s="32">
        <f t="shared" si="71"/>
        <v>960</v>
      </c>
      <c r="I236" s="23">
        <f t="shared" si="72"/>
        <v>960000</v>
      </c>
      <c r="J236" s="22">
        <f t="shared" si="73"/>
        <v>175000</v>
      </c>
      <c r="K236" s="42" t="s">
        <v>13</v>
      </c>
      <c r="L236" s="42">
        <v>0</v>
      </c>
      <c r="M236" s="32">
        <v>0</v>
      </c>
      <c r="N236" s="30" t="s">
        <v>13</v>
      </c>
      <c r="O236" s="31">
        <f>6.283*I236*E$7</f>
        <v>1266.6528000000001</v>
      </c>
      <c r="P236" s="42">
        <v>0</v>
      </c>
      <c r="Q236" s="23" t="s">
        <v>13</v>
      </c>
      <c r="R236" s="24">
        <f>-1/(6.283*I236*E$8)</f>
        <v>-1657.912886625285</v>
      </c>
      <c r="S236" s="42">
        <f t="shared" si="74"/>
        <v>0</v>
      </c>
      <c r="T236" s="23" t="s">
        <v>13</v>
      </c>
      <c r="U236" s="23">
        <f t="shared" si="75"/>
        <v>221664240</v>
      </c>
      <c r="V236" s="23">
        <f t="shared" si="76"/>
        <v>175000</v>
      </c>
      <c r="W236" s="23" t="s">
        <v>13</v>
      </c>
      <c r="X236" s="23">
        <f t="shared" si="77"/>
        <v>1266.6528000000001</v>
      </c>
      <c r="Y236" s="22">
        <f t="shared" si="78"/>
        <v>-9.1675729540056103</v>
      </c>
      <c r="Z236" s="23" t="s">
        <v>13</v>
      </c>
      <c r="AA236" s="31">
        <f t="shared" si="79"/>
        <v>1266.5864449602777</v>
      </c>
      <c r="AB236" s="23">
        <f t="shared" si="80"/>
        <v>2099889.9891245519</v>
      </c>
      <c r="AC236" s="42" t="s">
        <v>13</v>
      </c>
      <c r="AD236" s="23">
        <f t="shared" si="81"/>
        <v>15199.037339523333</v>
      </c>
      <c r="AE236" s="42">
        <f t="shared" si="82"/>
        <v>-9.1675729540056103</v>
      </c>
      <c r="AF236" s="42" t="s">
        <v>13</v>
      </c>
      <c r="AG236" s="42">
        <f t="shared" si="83"/>
        <v>-391.32644166500722</v>
      </c>
      <c r="AH236" s="32">
        <f t="shared" si="84"/>
        <v>-86.823340829923154</v>
      </c>
      <c r="AI236" s="42" t="s">
        <v>13</v>
      </c>
      <c r="AJ236" s="42">
        <f t="shared" si="85"/>
        <v>-5364.048544438253</v>
      </c>
      <c r="AK236" s="42">
        <f t="shared" si="86"/>
        <v>5364.7511666062392</v>
      </c>
      <c r="AL236" s="31">
        <f t="shared" si="87"/>
        <v>-89.072682399460348</v>
      </c>
      <c r="AM236" s="53">
        <f t="shared" si="88"/>
        <v>5.3647511666062391</v>
      </c>
      <c r="AN236" s="14"/>
    </row>
    <row r="237" spans="8:40">
      <c r="H237" s="32">
        <f t="shared" si="71"/>
        <v>962</v>
      </c>
      <c r="I237" s="23">
        <f t="shared" si="72"/>
        <v>962000</v>
      </c>
      <c r="J237" s="22">
        <f t="shared" si="73"/>
        <v>175000</v>
      </c>
      <c r="K237" s="42" t="s">
        <v>13</v>
      </c>
      <c r="L237" s="42">
        <v>0</v>
      </c>
      <c r="M237" s="32">
        <v>0</v>
      </c>
      <c r="N237" s="30" t="s">
        <v>13</v>
      </c>
      <c r="O237" s="31">
        <f>6.283*I237*E$7</f>
        <v>1269.2916600000001</v>
      </c>
      <c r="P237" s="42">
        <v>0</v>
      </c>
      <c r="Q237" s="23" t="s">
        <v>13</v>
      </c>
      <c r="R237" s="24">
        <f>-1/(6.283*I237*E$8)</f>
        <v>-1654.466082287187</v>
      </c>
      <c r="S237" s="42">
        <f t="shared" si="74"/>
        <v>0</v>
      </c>
      <c r="T237" s="23" t="s">
        <v>13</v>
      </c>
      <c r="U237" s="23">
        <f t="shared" si="75"/>
        <v>222126040.50000003</v>
      </c>
      <c r="V237" s="23">
        <f t="shared" si="76"/>
        <v>175000</v>
      </c>
      <c r="W237" s="23" t="s">
        <v>13</v>
      </c>
      <c r="X237" s="23">
        <f t="shared" si="77"/>
        <v>1269.2916600000001</v>
      </c>
      <c r="Y237" s="22">
        <f t="shared" si="78"/>
        <v>-9.205808952964361</v>
      </c>
      <c r="Z237" s="23" t="s">
        <v>13</v>
      </c>
      <c r="AA237" s="31">
        <f t="shared" si="79"/>
        <v>1269.2248893912713</v>
      </c>
      <c r="AB237" s="23">
        <f t="shared" si="80"/>
        <v>2099889.530292565</v>
      </c>
      <c r="AC237" s="42" t="s">
        <v>13</v>
      </c>
      <c r="AD237" s="23">
        <f t="shared" si="81"/>
        <v>15230.698672695256</v>
      </c>
      <c r="AE237" s="42">
        <f t="shared" si="82"/>
        <v>-9.205808952964361</v>
      </c>
      <c r="AF237" s="42" t="s">
        <v>13</v>
      </c>
      <c r="AG237" s="42">
        <f t="shared" si="83"/>
        <v>-385.24119289591567</v>
      </c>
      <c r="AH237" s="32">
        <f t="shared" si="84"/>
        <v>-90.667307569060995</v>
      </c>
      <c r="AI237" s="42" t="s">
        <v>13</v>
      </c>
      <c r="AJ237" s="42">
        <f t="shared" si="85"/>
        <v>-5448.6770965531878</v>
      </c>
      <c r="AK237" s="42">
        <f t="shared" si="86"/>
        <v>5449.4314073272908</v>
      </c>
      <c r="AL237" s="31">
        <f t="shared" si="87"/>
        <v>-89.046672326120472</v>
      </c>
      <c r="AM237" s="53">
        <f t="shared" si="88"/>
        <v>5.4494314073272907</v>
      </c>
      <c r="AN237" s="14"/>
    </row>
    <row r="238" spans="8:40">
      <c r="H238" s="32">
        <f t="shared" si="71"/>
        <v>964</v>
      </c>
      <c r="I238" s="23">
        <f t="shared" si="72"/>
        <v>964000</v>
      </c>
      <c r="J238" s="22">
        <f t="shared" si="73"/>
        <v>175000</v>
      </c>
      <c r="K238" s="42" t="s">
        <v>13</v>
      </c>
      <c r="L238" s="42">
        <v>0</v>
      </c>
      <c r="M238" s="32">
        <v>0</v>
      </c>
      <c r="N238" s="30" t="s">
        <v>13</v>
      </c>
      <c r="O238" s="31">
        <f>6.283*I238*E$7</f>
        <v>1271.9305200000001</v>
      </c>
      <c r="P238" s="42">
        <v>0</v>
      </c>
      <c r="Q238" s="23" t="s">
        <v>13</v>
      </c>
      <c r="R238" s="24">
        <f>-1/(6.283*I238*E$8)</f>
        <v>-1651.0335800417777</v>
      </c>
      <c r="S238" s="42">
        <f t="shared" si="74"/>
        <v>0</v>
      </c>
      <c r="T238" s="23" t="s">
        <v>13</v>
      </c>
      <c r="U238" s="23">
        <f t="shared" si="75"/>
        <v>222587841.00000003</v>
      </c>
      <c r="V238" s="23">
        <f t="shared" si="76"/>
        <v>175000</v>
      </c>
      <c r="W238" s="23" t="s">
        <v>13</v>
      </c>
      <c r="X238" s="23">
        <f t="shared" si="77"/>
        <v>1271.9305200000001</v>
      </c>
      <c r="Y238" s="22">
        <f t="shared" si="78"/>
        <v>-9.2441245106016456</v>
      </c>
      <c r="Z238" s="23" t="s">
        <v>13</v>
      </c>
      <c r="AA238" s="31">
        <f t="shared" si="79"/>
        <v>1271.8633320908818</v>
      </c>
      <c r="AB238" s="23">
        <f t="shared" si="80"/>
        <v>2099889.0705058728</v>
      </c>
      <c r="AC238" s="42" t="s">
        <v>13</v>
      </c>
      <c r="AD238" s="23">
        <f t="shared" si="81"/>
        <v>15262.359985090581</v>
      </c>
      <c r="AE238" s="42">
        <f t="shared" si="82"/>
        <v>-9.2441245106016456</v>
      </c>
      <c r="AF238" s="42" t="s">
        <v>13</v>
      </c>
      <c r="AG238" s="42">
        <f t="shared" si="83"/>
        <v>-379.17024795089583</v>
      </c>
      <c r="AH238" s="32">
        <f t="shared" si="84"/>
        <v>-94.710318981150323</v>
      </c>
      <c r="AI238" s="42" t="s">
        <v>13</v>
      </c>
      <c r="AJ238" s="42">
        <f t="shared" si="85"/>
        <v>-5535.8076427890082</v>
      </c>
      <c r="AK238" s="42">
        <f t="shared" si="86"/>
        <v>5536.6177674174605</v>
      </c>
      <c r="AL238" s="31">
        <f t="shared" si="87"/>
        <v>-89.019840908623351</v>
      </c>
      <c r="AM238" s="53">
        <f t="shared" si="88"/>
        <v>5.5366177674174608</v>
      </c>
      <c r="AN238" s="14"/>
    </row>
    <row r="239" spans="8:40">
      <c r="H239" s="32">
        <f t="shared" si="71"/>
        <v>966</v>
      </c>
      <c r="I239" s="23">
        <f t="shared" si="72"/>
        <v>966000</v>
      </c>
      <c r="J239" s="22">
        <f t="shared" si="73"/>
        <v>175000</v>
      </c>
      <c r="K239" s="42" t="s">
        <v>13</v>
      </c>
      <c r="L239" s="42">
        <v>0</v>
      </c>
      <c r="M239" s="32">
        <v>0</v>
      </c>
      <c r="N239" s="30" t="s">
        <v>13</v>
      </c>
      <c r="O239" s="31">
        <f>6.283*I239*E$7</f>
        <v>1274.5693800000001</v>
      </c>
      <c r="P239" s="42">
        <v>0</v>
      </c>
      <c r="Q239" s="23" t="s">
        <v>13</v>
      </c>
      <c r="R239" s="24">
        <f>-1/(6.283*I239*E$8)</f>
        <v>-1647.6152910561839</v>
      </c>
      <c r="S239" s="42">
        <f t="shared" si="74"/>
        <v>0</v>
      </c>
      <c r="T239" s="23" t="s">
        <v>13</v>
      </c>
      <c r="U239" s="23">
        <f t="shared" si="75"/>
        <v>223049641.50000003</v>
      </c>
      <c r="V239" s="23">
        <f t="shared" si="76"/>
        <v>175000</v>
      </c>
      <c r="W239" s="23" t="s">
        <v>13</v>
      </c>
      <c r="X239" s="23">
        <f t="shared" si="77"/>
        <v>1274.5693800000001</v>
      </c>
      <c r="Y239" s="22">
        <f t="shared" si="78"/>
        <v>-9.2825196268129346</v>
      </c>
      <c r="Z239" s="23" t="s">
        <v>13</v>
      </c>
      <c r="AA239" s="31">
        <f t="shared" si="79"/>
        <v>1274.5017730555112</v>
      </c>
      <c r="AB239" s="23">
        <f t="shared" si="80"/>
        <v>2099888.6097644786</v>
      </c>
      <c r="AC239" s="42" t="s">
        <v>13</v>
      </c>
      <c r="AD239" s="23">
        <f t="shared" si="81"/>
        <v>15294.021276666133</v>
      </c>
      <c r="AE239" s="42">
        <f t="shared" si="82"/>
        <v>-9.2825196268129346</v>
      </c>
      <c r="AF239" s="42" t="s">
        <v>13</v>
      </c>
      <c r="AG239" s="42">
        <f t="shared" si="83"/>
        <v>-373.11351800067268</v>
      </c>
      <c r="AH239" s="32">
        <f t="shared" si="84"/>
        <v>-98.965289020185267</v>
      </c>
      <c r="AI239" s="42" t="s">
        <v>13</v>
      </c>
      <c r="AJ239" s="42">
        <f t="shared" si="85"/>
        <v>-5625.5532465671513</v>
      </c>
      <c r="AK239" s="42">
        <f t="shared" si="86"/>
        <v>5626.4236828018084</v>
      </c>
      <c r="AL239" s="31">
        <f t="shared" si="87"/>
        <v>-88.992150942653865</v>
      </c>
      <c r="AM239" s="53">
        <f t="shared" si="88"/>
        <v>5.6264236828018079</v>
      </c>
      <c r="AN239" s="14"/>
    </row>
    <row r="240" spans="8:40">
      <c r="H240" s="32">
        <f t="shared" si="71"/>
        <v>968</v>
      </c>
      <c r="I240" s="23">
        <f t="shared" si="72"/>
        <v>968000</v>
      </c>
      <c r="J240" s="22">
        <f t="shared" si="73"/>
        <v>175000</v>
      </c>
      <c r="K240" s="42" t="s">
        <v>13</v>
      </c>
      <c r="L240" s="42">
        <v>0</v>
      </c>
      <c r="M240" s="32">
        <v>0</v>
      </c>
      <c r="N240" s="30" t="s">
        <v>13</v>
      </c>
      <c r="O240" s="31">
        <f>6.283*I240*E$7</f>
        <v>1277.2082400000002</v>
      </c>
      <c r="P240" s="42">
        <v>0</v>
      </c>
      <c r="Q240" s="23" t="s">
        <v>13</v>
      </c>
      <c r="R240" s="24">
        <f>-1/(6.283*I240*E$8)</f>
        <v>-1644.2111272316879</v>
      </c>
      <c r="S240" s="42">
        <f t="shared" si="74"/>
        <v>0</v>
      </c>
      <c r="T240" s="23" t="s">
        <v>13</v>
      </c>
      <c r="U240" s="23">
        <f t="shared" si="75"/>
        <v>223511442.00000003</v>
      </c>
      <c r="V240" s="23">
        <f t="shared" si="76"/>
        <v>175000</v>
      </c>
      <c r="W240" s="23" t="s">
        <v>13</v>
      </c>
      <c r="X240" s="23">
        <f t="shared" si="77"/>
        <v>1277.2082400000002</v>
      </c>
      <c r="Y240" s="22">
        <f t="shared" si="78"/>
        <v>-9.3209943014934797</v>
      </c>
      <c r="Z240" s="23" t="s">
        <v>13</v>
      </c>
      <c r="AA240" s="31">
        <f t="shared" si="79"/>
        <v>1277.1402122815609</v>
      </c>
      <c r="AB240" s="23">
        <f t="shared" si="80"/>
        <v>2099888.1480683824</v>
      </c>
      <c r="AC240" s="42" t="s">
        <v>13</v>
      </c>
      <c r="AD240" s="23">
        <f t="shared" si="81"/>
        <v>15325.682547378734</v>
      </c>
      <c r="AE240" s="42">
        <f t="shared" si="82"/>
        <v>-9.3209943014934797</v>
      </c>
      <c r="AF240" s="42" t="s">
        <v>13</v>
      </c>
      <c r="AG240" s="42">
        <f t="shared" si="83"/>
        <v>-367.07091495012696</v>
      </c>
      <c r="AH240" s="32">
        <f t="shared" si="84"/>
        <v>-103.44616554844634</v>
      </c>
      <c r="AI240" s="42" t="s">
        <v>13</v>
      </c>
      <c r="AJ240" s="42">
        <f t="shared" si="85"/>
        <v>-5718.0338770070339</v>
      </c>
      <c r="AK240" s="42">
        <f t="shared" si="86"/>
        <v>5718.9695337330459</v>
      </c>
      <c r="AL240" s="31">
        <f t="shared" si="87"/>
        <v>-88.963562944151107</v>
      </c>
      <c r="AM240" s="53">
        <f t="shared" si="88"/>
        <v>5.7189695337330457</v>
      </c>
      <c r="AN240" s="14"/>
    </row>
    <row r="241" spans="8:40">
      <c r="H241" s="32">
        <f t="shared" si="71"/>
        <v>970</v>
      </c>
      <c r="I241" s="23">
        <f t="shared" si="72"/>
        <v>970000</v>
      </c>
      <c r="J241" s="22">
        <f t="shared" si="73"/>
        <v>175000</v>
      </c>
      <c r="K241" s="42" t="s">
        <v>13</v>
      </c>
      <c r="L241" s="42">
        <v>0</v>
      </c>
      <c r="M241" s="32">
        <v>0</v>
      </c>
      <c r="N241" s="30" t="s">
        <v>13</v>
      </c>
      <c r="O241" s="31">
        <f>6.283*I241*E$7</f>
        <v>1279.8471</v>
      </c>
      <c r="P241" s="42">
        <v>0</v>
      </c>
      <c r="Q241" s="23" t="s">
        <v>13</v>
      </c>
      <c r="R241" s="24">
        <f>-1/(6.283*I241*E$8)</f>
        <v>-1640.8210011961585</v>
      </c>
      <c r="S241" s="42">
        <f t="shared" si="74"/>
        <v>0</v>
      </c>
      <c r="T241" s="23" t="s">
        <v>13</v>
      </c>
      <c r="U241" s="23">
        <f t="shared" si="75"/>
        <v>223973242.5</v>
      </c>
      <c r="V241" s="23">
        <f t="shared" si="76"/>
        <v>175000</v>
      </c>
      <c r="W241" s="23" t="s">
        <v>13</v>
      </c>
      <c r="X241" s="23">
        <f t="shared" si="77"/>
        <v>1279.8471</v>
      </c>
      <c r="Y241" s="22">
        <f t="shared" si="78"/>
        <v>-9.3595485345383143</v>
      </c>
      <c r="Z241" s="23" t="s">
        <v>13</v>
      </c>
      <c r="AA241" s="31">
        <f t="shared" si="79"/>
        <v>1279.7786497654331</v>
      </c>
      <c r="AB241" s="23">
        <f t="shared" si="80"/>
        <v>2099887.685417586</v>
      </c>
      <c r="AC241" s="42" t="s">
        <v>13</v>
      </c>
      <c r="AD241" s="23">
        <f t="shared" si="81"/>
        <v>15357.343797185194</v>
      </c>
      <c r="AE241" s="42">
        <f t="shared" si="82"/>
        <v>-9.3595485345383143</v>
      </c>
      <c r="AF241" s="42" t="s">
        <v>13</v>
      </c>
      <c r="AG241" s="42">
        <f t="shared" si="83"/>
        <v>-361.04235143072538</v>
      </c>
      <c r="AH241" s="32">
        <f t="shared" si="84"/>
        <v>-108.16802987739545</v>
      </c>
      <c r="AI241" s="42" t="s">
        <v>13</v>
      </c>
      <c r="AJ241" s="42">
        <f t="shared" si="85"/>
        <v>-5813.3769436597049</v>
      </c>
      <c r="AK241" s="42">
        <f t="shared" si="86"/>
        <v>5814.3831841186566</v>
      </c>
      <c r="AL241" s="31">
        <f t="shared" si="87"/>
        <v>-88.934034972046248</v>
      </c>
      <c r="AM241" s="53">
        <f t="shared" si="88"/>
        <v>5.8143831841186566</v>
      </c>
      <c r="AN241" s="14"/>
    </row>
    <row r="242" spans="8:40">
      <c r="H242" s="32">
        <f t="shared" si="71"/>
        <v>972</v>
      </c>
      <c r="I242" s="23">
        <f t="shared" si="72"/>
        <v>972000</v>
      </c>
      <c r="J242" s="22">
        <f t="shared" si="73"/>
        <v>175000</v>
      </c>
      <c r="K242" s="42" t="s">
        <v>13</v>
      </c>
      <c r="L242" s="42">
        <v>0</v>
      </c>
      <c r="M242" s="32">
        <v>0</v>
      </c>
      <c r="N242" s="30" t="s">
        <v>13</v>
      </c>
      <c r="O242" s="31">
        <f>6.283*I242*E$7</f>
        <v>1282.48596</v>
      </c>
      <c r="P242" s="42">
        <v>0</v>
      </c>
      <c r="Q242" s="23" t="s">
        <v>13</v>
      </c>
      <c r="R242" s="24">
        <f>-1/(6.283*I242*E$8)</f>
        <v>-1637.444826296578</v>
      </c>
      <c r="S242" s="42">
        <f t="shared" si="74"/>
        <v>0</v>
      </c>
      <c r="T242" s="23" t="s">
        <v>13</v>
      </c>
      <c r="U242" s="23">
        <f t="shared" si="75"/>
        <v>224435043</v>
      </c>
      <c r="V242" s="23">
        <f t="shared" si="76"/>
        <v>175000</v>
      </c>
      <c r="W242" s="23" t="s">
        <v>13</v>
      </c>
      <c r="X242" s="23">
        <f t="shared" si="77"/>
        <v>1282.48596</v>
      </c>
      <c r="Y242" s="22">
        <f t="shared" si="78"/>
        <v>-9.3981823258422601</v>
      </c>
      <c r="Z242" s="23" t="s">
        <v>13</v>
      </c>
      <c r="AA242" s="31">
        <f t="shared" si="79"/>
        <v>1282.4170855035291</v>
      </c>
      <c r="AB242" s="23">
        <f t="shared" si="80"/>
        <v>2099887.2218120899</v>
      </c>
      <c r="AC242" s="42" t="s">
        <v>13</v>
      </c>
      <c r="AD242" s="23">
        <f t="shared" si="81"/>
        <v>15389.005026042349</v>
      </c>
      <c r="AE242" s="42">
        <f t="shared" si="82"/>
        <v>-9.3981823258422601</v>
      </c>
      <c r="AF242" s="42" t="s">
        <v>13</v>
      </c>
      <c r="AG242" s="42">
        <f t="shared" si="83"/>
        <v>-355.02774079304891</v>
      </c>
      <c r="AH242" s="32">
        <f t="shared" si="84"/>
        <v>-113.14720758115757</v>
      </c>
      <c r="AI242" s="42" t="s">
        <v>13</v>
      </c>
      <c r="AJ242" s="42">
        <f t="shared" si="85"/>
        <v>-5911.7178816429969</v>
      </c>
      <c r="AK242" s="42">
        <f t="shared" si="86"/>
        <v>5912.8005718712493</v>
      </c>
      <c r="AL242" s="31">
        <f t="shared" si="87"/>
        <v>-88.903522434200809</v>
      </c>
      <c r="AM242" s="53">
        <f t="shared" si="88"/>
        <v>5.9128005718712497</v>
      </c>
      <c r="AN242" s="14"/>
    </row>
    <row r="243" spans="8:40">
      <c r="H243" s="32">
        <f t="shared" si="71"/>
        <v>974</v>
      </c>
      <c r="I243" s="23">
        <f t="shared" si="72"/>
        <v>974000</v>
      </c>
      <c r="J243" s="22">
        <f t="shared" si="73"/>
        <v>175000</v>
      </c>
      <c r="K243" s="42" t="s">
        <v>13</v>
      </c>
      <c r="L243" s="42">
        <v>0</v>
      </c>
      <c r="M243" s="32">
        <v>0</v>
      </c>
      <c r="N243" s="30" t="s">
        <v>13</v>
      </c>
      <c r="O243" s="31">
        <f>6.283*I243*E$7</f>
        <v>1285.12482</v>
      </c>
      <c r="P243" s="42">
        <v>0</v>
      </c>
      <c r="Q243" s="23" t="s">
        <v>13</v>
      </c>
      <c r="R243" s="24">
        <f>-1/(6.283*I243*E$8)</f>
        <v>-1634.0825165916567</v>
      </c>
      <c r="S243" s="42">
        <f t="shared" si="74"/>
        <v>0</v>
      </c>
      <c r="T243" s="23" t="s">
        <v>13</v>
      </c>
      <c r="U243" s="23">
        <f t="shared" si="75"/>
        <v>224896843.5</v>
      </c>
      <c r="V243" s="23">
        <f t="shared" si="76"/>
        <v>175000</v>
      </c>
      <c r="W243" s="23" t="s">
        <v>13</v>
      </c>
      <c r="X243" s="23">
        <f t="shared" si="77"/>
        <v>1285.12482</v>
      </c>
      <c r="Y243" s="22">
        <f t="shared" si="78"/>
        <v>-9.4368956752999171</v>
      </c>
      <c r="Z243" s="23" t="s">
        <v>13</v>
      </c>
      <c r="AA243" s="31">
        <f t="shared" si="79"/>
        <v>1285.0555194922511</v>
      </c>
      <c r="AB243" s="23">
        <f t="shared" si="80"/>
        <v>2099886.7572518964</v>
      </c>
      <c r="AC243" s="42" t="s">
        <v>13</v>
      </c>
      <c r="AD243" s="23">
        <f t="shared" si="81"/>
        <v>15420.66623390701</v>
      </c>
      <c r="AE243" s="42">
        <f t="shared" si="82"/>
        <v>-9.4368956752999171</v>
      </c>
      <c r="AF243" s="42" t="s">
        <v>13</v>
      </c>
      <c r="AG243" s="42">
        <f t="shared" si="83"/>
        <v>-349.02699709940566</v>
      </c>
      <c r="AH243" s="32">
        <f t="shared" si="84"/>
        <v>-118.40139205799231</v>
      </c>
      <c r="AI243" s="42" t="s">
        <v>13</v>
      </c>
      <c r="AJ243" s="42">
        <f t="shared" si="85"/>
        <v>-6013.2007928013918</v>
      </c>
      <c r="AK243" s="42">
        <f t="shared" si="86"/>
        <v>6014.3663560003188</v>
      </c>
      <c r="AL243" s="31">
        <f t="shared" si="87"/>
        <v>-88.871977874668602</v>
      </c>
      <c r="AM243" s="53">
        <f t="shared" si="88"/>
        <v>6.0143663560003189</v>
      </c>
      <c r="AN243" s="14"/>
    </row>
    <row r="244" spans="8:40">
      <c r="H244" s="32">
        <f t="shared" si="71"/>
        <v>976</v>
      </c>
      <c r="I244" s="23">
        <f t="shared" si="72"/>
        <v>976000</v>
      </c>
      <c r="J244" s="22">
        <f t="shared" si="73"/>
        <v>175000</v>
      </c>
      <c r="K244" s="42" t="s">
        <v>13</v>
      </c>
      <c r="L244" s="42">
        <v>0</v>
      </c>
      <c r="M244" s="32">
        <v>0</v>
      </c>
      <c r="N244" s="30" t="s">
        <v>13</v>
      </c>
      <c r="O244" s="31">
        <f>6.283*I244*E$7</f>
        <v>1287.76368</v>
      </c>
      <c r="P244" s="42">
        <v>0</v>
      </c>
      <c r="Q244" s="23" t="s">
        <v>13</v>
      </c>
      <c r="R244" s="24">
        <f>-1/(6.283*I244*E$8)</f>
        <v>-1630.7339868445429</v>
      </c>
      <c r="S244" s="42">
        <f t="shared" si="74"/>
        <v>0</v>
      </c>
      <c r="T244" s="23" t="s">
        <v>13</v>
      </c>
      <c r="U244" s="23">
        <f t="shared" si="75"/>
        <v>225358644</v>
      </c>
      <c r="V244" s="23">
        <f t="shared" si="76"/>
        <v>175000</v>
      </c>
      <c r="W244" s="23" t="s">
        <v>13</v>
      </c>
      <c r="X244" s="23">
        <f t="shared" si="77"/>
        <v>1287.76368</v>
      </c>
      <c r="Y244" s="22">
        <f t="shared" si="78"/>
        <v>-9.4756885828056703</v>
      </c>
      <c r="Z244" s="23" t="s">
        <v>13</v>
      </c>
      <c r="AA244" s="31">
        <f t="shared" si="79"/>
        <v>1287.6939517280005</v>
      </c>
      <c r="AB244" s="23">
        <f t="shared" si="80"/>
        <v>2099886.2917370065</v>
      </c>
      <c r="AC244" s="42" t="s">
        <v>13</v>
      </c>
      <c r="AD244" s="23">
        <f t="shared" si="81"/>
        <v>15452.327420736006</v>
      </c>
      <c r="AE244" s="42">
        <f t="shared" si="82"/>
        <v>-9.4756885828056703</v>
      </c>
      <c r="AF244" s="42" t="s">
        <v>13</v>
      </c>
      <c r="AG244" s="42">
        <f t="shared" si="83"/>
        <v>-343.04003511654241</v>
      </c>
      <c r="AH244" s="32">
        <f t="shared" si="84"/>
        <v>-123.94978253521234</v>
      </c>
      <c r="AI244" s="42" t="s">
        <v>13</v>
      </c>
      <c r="AJ244" s="42">
        <f t="shared" si="85"/>
        <v>-6117.9791492406785</v>
      </c>
      <c r="AK244" s="42">
        <f t="shared" si="86"/>
        <v>6119.2346269067202</v>
      </c>
      <c r="AL244" s="31">
        <f t="shared" si="87"/>
        <v>-88.839350740152923</v>
      </c>
      <c r="AM244" s="53">
        <f t="shared" si="88"/>
        <v>6.1192346269067199</v>
      </c>
      <c r="AN244" s="14"/>
    </row>
    <row r="245" spans="8:40">
      <c r="H245" s="32">
        <f t="shared" si="71"/>
        <v>978</v>
      </c>
      <c r="I245" s="23">
        <f t="shared" si="72"/>
        <v>978000</v>
      </c>
      <c r="J245" s="22">
        <f t="shared" si="73"/>
        <v>175000</v>
      </c>
      <c r="K245" s="42" t="s">
        <v>13</v>
      </c>
      <c r="L245" s="42">
        <v>0</v>
      </c>
      <c r="M245" s="32">
        <v>0</v>
      </c>
      <c r="N245" s="30" t="s">
        <v>13</v>
      </c>
      <c r="O245" s="31">
        <f>6.283*I245*E$7</f>
        <v>1290.40254</v>
      </c>
      <c r="P245" s="42">
        <v>0</v>
      </c>
      <c r="Q245" s="23" t="s">
        <v>13</v>
      </c>
      <c r="R245" s="24">
        <f>-1/(6.283*I245*E$8)</f>
        <v>-1627.3991525156173</v>
      </c>
      <c r="S245" s="42">
        <f t="shared" si="74"/>
        <v>0</v>
      </c>
      <c r="T245" s="23" t="s">
        <v>13</v>
      </c>
      <c r="U245" s="23">
        <f t="shared" si="75"/>
        <v>225820444.5</v>
      </c>
      <c r="V245" s="23">
        <f t="shared" si="76"/>
        <v>175000</v>
      </c>
      <c r="W245" s="23" t="s">
        <v>13</v>
      </c>
      <c r="X245" s="23">
        <f t="shared" si="77"/>
        <v>1290.40254</v>
      </c>
      <c r="Y245" s="22">
        <f t="shared" si="78"/>
        <v>-9.514561048253686</v>
      </c>
      <c r="Z245" s="23" t="s">
        <v>13</v>
      </c>
      <c r="AA245" s="31">
        <f t="shared" si="79"/>
        <v>1290.3323822071793</v>
      </c>
      <c r="AB245" s="23">
        <f t="shared" si="80"/>
        <v>2099885.8252674211</v>
      </c>
      <c r="AC245" s="42" t="s">
        <v>13</v>
      </c>
      <c r="AD245" s="23">
        <f t="shared" si="81"/>
        <v>15483.988586486152</v>
      </c>
      <c r="AE245" s="42">
        <f t="shared" si="82"/>
        <v>-9.514561048253686</v>
      </c>
      <c r="AF245" s="42" t="s">
        <v>13</v>
      </c>
      <c r="AG245" s="42">
        <f t="shared" si="83"/>
        <v>-337.06677030843798</v>
      </c>
      <c r="AH245" s="32">
        <f t="shared" si="84"/>
        <v>-129.81323847009759</v>
      </c>
      <c r="AI245" s="42" t="s">
        <v>13</v>
      </c>
      <c r="AJ245" s="42">
        <f t="shared" si="85"/>
        <v>-6226.2165664230979</v>
      </c>
      <c r="AK245" s="42">
        <f t="shared" si="86"/>
        <v>6227.5696871960836</v>
      </c>
      <c r="AL245" s="31">
        <f t="shared" si="87"/>
        <v>-88.805587123232158</v>
      </c>
      <c r="AM245" s="53">
        <f t="shared" si="88"/>
        <v>6.2275696871960839</v>
      </c>
      <c r="AN245" s="14"/>
    </row>
    <row r="246" spans="8:40">
      <c r="H246" s="32">
        <f t="shared" si="71"/>
        <v>980</v>
      </c>
      <c r="I246" s="23">
        <f t="shared" si="72"/>
        <v>980000</v>
      </c>
      <c r="J246" s="22">
        <f t="shared" si="73"/>
        <v>175000</v>
      </c>
      <c r="K246" s="42" t="s">
        <v>13</v>
      </c>
      <c r="L246" s="42">
        <v>0</v>
      </c>
      <c r="M246" s="32">
        <v>0</v>
      </c>
      <c r="N246" s="30" t="s">
        <v>13</v>
      </c>
      <c r="O246" s="31">
        <f>6.283*I246*E$7</f>
        <v>1293.0414000000001</v>
      </c>
      <c r="P246" s="42">
        <v>0</v>
      </c>
      <c r="Q246" s="23" t="s">
        <v>13</v>
      </c>
      <c r="R246" s="24">
        <f>-1/(6.283*I246*E$8)</f>
        <v>-1624.0779297553813</v>
      </c>
      <c r="S246" s="42">
        <f t="shared" si="74"/>
        <v>0</v>
      </c>
      <c r="T246" s="23" t="s">
        <v>13</v>
      </c>
      <c r="U246" s="23">
        <f t="shared" si="75"/>
        <v>226282245</v>
      </c>
      <c r="V246" s="23">
        <f t="shared" si="76"/>
        <v>175000</v>
      </c>
      <c r="W246" s="23" t="s">
        <v>13</v>
      </c>
      <c r="X246" s="23">
        <f t="shared" si="77"/>
        <v>1293.0414000000001</v>
      </c>
      <c r="Y246" s="22">
        <f t="shared" si="78"/>
        <v>-9.5535130715379122</v>
      </c>
      <c r="Z246" s="23" t="s">
        <v>13</v>
      </c>
      <c r="AA246" s="31">
        <f t="shared" si="79"/>
        <v>1292.970810926189</v>
      </c>
      <c r="AB246" s="23">
        <f t="shared" si="80"/>
        <v>2099885.3578431415</v>
      </c>
      <c r="AC246" s="42" t="s">
        <v>13</v>
      </c>
      <c r="AD246" s="23">
        <f t="shared" si="81"/>
        <v>15515.649731114267</v>
      </c>
      <c r="AE246" s="42">
        <f t="shared" si="82"/>
        <v>-9.5535130715379122</v>
      </c>
      <c r="AF246" s="42" t="s">
        <v>13</v>
      </c>
      <c r="AG246" s="42">
        <f t="shared" si="83"/>
        <v>-331.10711882919236</v>
      </c>
      <c r="AH246" s="32">
        <f t="shared" si="84"/>
        <v>-136.01445260032864</v>
      </c>
      <c r="AI246" s="42" t="s">
        <v>13</v>
      </c>
      <c r="AJ246" s="42">
        <f t="shared" si="85"/>
        <v>-6338.0876539682613</v>
      </c>
      <c r="AK246" s="42">
        <f t="shared" si="86"/>
        <v>6339.5469113100717</v>
      </c>
      <c r="AL246" s="31">
        <f t="shared" si="87"/>
        <v>-88.77062947962834</v>
      </c>
      <c r="AM246" s="53">
        <f t="shared" si="88"/>
        <v>6.3395469113100713</v>
      </c>
      <c r="AN246" s="14"/>
    </row>
    <row r="247" spans="8:40">
      <c r="H247" s="32">
        <f t="shared" si="71"/>
        <v>982</v>
      </c>
      <c r="I247" s="23">
        <f t="shared" si="72"/>
        <v>982000</v>
      </c>
      <c r="J247" s="22">
        <f t="shared" si="73"/>
        <v>175000</v>
      </c>
      <c r="K247" s="42" t="s">
        <v>13</v>
      </c>
      <c r="L247" s="42">
        <v>0</v>
      </c>
      <c r="M247" s="32">
        <v>0</v>
      </c>
      <c r="N247" s="30" t="s">
        <v>13</v>
      </c>
      <c r="O247" s="31">
        <f>6.283*I247*E$7</f>
        <v>1295.6802600000001</v>
      </c>
      <c r="P247" s="42">
        <v>0</v>
      </c>
      <c r="Q247" s="23" t="s">
        <v>13</v>
      </c>
      <c r="R247" s="24">
        <f>-1/(6.283*I247*E$8)</f>
        <v>-1620.7702353974275</v>
      </c>
      <c r="S247" s="42">
        <f t="shared" si="74"/>
        <v>0</v>
      </c>
      <c r="T247" s="23" t="s">
        <v>13</v>
      </c>
      <c r="U247" s="23">
        <f t="shared" si="75"/>
        <v>226744045.50000003</v>
      </c>
      <c r="V247" s="23">
        <f t="shared" si="76"/>
        <v>175000</v>
      </c>
      <c r="W247" s="23" t="s">
        <v>13</v>
      </c>
      <c r="X247" s="23">
        <f t="shared" si="77"/>
        <v>1295.6802600000001</v>
      </c>
      <c r="Y247" s="22">
        <f t="shared" si="78"/>
        <v>-9.592544652552089</v>
      </c>
      <c r="Z247" s="23" t="s">
        <v>13</v>
      </c>
      <c r="AA247" s="31">
        <f t="shared" si="79"/>
        <v>1295.6092378814317</v>
      </c>
      <c r="AB247" s="23">
        <f t="shared" si="80"/>
        <v>2099884.8894641697</v>
      </c>
      <c r="AC247" s="42" t="s">
        <v>13</v>
      </c>
      <c r="AD247" s="23">
        <f t="shared" si="81"/>
        <v>15547.310854577185</v>
      </c>
      <c r="AE247" s="42">
        <f t="shared" si="82"/>
        <v>-9.592544652552089</v>
      </c>
      <c r="AF247" s="42" t="s">
        <v>13</v>
      </c>
      <c r="AG247" s="42">
        <f t="shared" si="83"/>
        <v>-325.16099751599586</v>
      </c>
      <c r="AH247" s="32">
        <f t="shared" si="84"/>
        <v>-142.57814525080977</v>
      </c>
      <c r="AI247" s="42" t="s">
        <v>13</v>
      </c>
      <c r="AJ247" s="42">
        <f t="shared" si="85"/>
        <v>-6453.7789534125768</v>
      </c>
      <c r="AK247" s="42">
        <f t="shared" si="86"/>
        <v>6455.3536934093936</v>
      </c>
      <c r="AL247" s="31">
        <f t="shared" si="87"/>
        <v>-88.734416316402587</v>
      </c>
      <c r="AM247" s="53">
        <f t="shared" si="88"/>
        <v>6.4553536934093936</v>
      </c>
      <c r="AN247" s="14"/>
    </row>
    <row r="248" spans="8:40">
      <c r="H248" s="32">
        <f t="shared" si="71"/>
        <v>984</v>
      </c>
      <c r="I248" s="23">
        <f t="shared" si="72"/>
        <v>984000</v>
      </c>
      <c r="J248" s="22">
        <f t="shared" si="73"/>
        <v>175000</v>
      </c>
      <c r="K248" s="42" t="s">
        <v>13</v>
      </c>
      <c r="L248" s="42">
        <v>0</v>
      </c>
      <c r="M248" s="32">
        <v>0</v>
      </c>
      <c r="N248" s="30" t="s">
        <v>13</v>
      </c>
      <c r="O248" s="31">
        <f>6.283*I248*E$7</f>
        <v>1298.3191200000001</v>
      </c>
      <c r="P248" s="42">
        <v>0</v>
      </c>
      <c r="Q248" s="23" t="s">
        <v>13</v>
      </c>
      <c r="R248" s="24">
        <f>-1/(6.283*I248*E$8)</f>
        <v>-1617.4759869514978</v>
      </c>
      <c r="S248" s="42">
        <f t="shared" si="74"/>
        <v>0</v>
      </c>
      <c r="T248" s="23" t="s">
        <v>13</v>
      </c>
      <c r="U248" s="23">
        <f t="shared" si="75"/>
        <v>227205846.00000003</v>
      </c>
      <c r="V248" s="23">
        <f t="shared" si="76"/>
        <v>175000</v>
      </c>
      <c r="W248" s="23" t="s">
        <v>13</v>
      </c>
      <c r="X248" s="23">
        <f t="shared" si="77"/>
        <v>1298.3191200000001</v>
      </c>
      <c r="Y248" s="22">
        <f t="shared" si="78"/>
        <v>-9.6316557911897238</v>
      </c>
      <c r="Z248" s="23" t="s">
        <v>13</v>
      </c>
      <c r="AA248" s="31">
        <f t="shared" si="79"/>
        <v>1298.2476630693091</v>
      </c>
      <c r="AB248" s="23">
        <f t="shared" si="80"/>
        <v>2099884.4201305062</v>
      </c>
      <c r="AC248" s="42" t="s">
        <v>13</v>
      </c>
      <c r="AD248" s="23">
        <f t="shared" si="81"/>
        <v>15578.971956831709</v>
      </c>
      <c r="AE248" s="42">
        <f t="shared" si="82"/>
        <v>-9.6316557911897238</v>
      </c>
      <c r="AF248" s="42" t="s">
        <v>13</v>
      </c>
      <c r="AG248" s="42">
        <f t="shared" si="83"/>
        <v>-319.22832388218876</v>
      </c>
      <c r="AH248" s="32">
        <f t="shared" si="84"/>
        <v>-149.53128291952652</v>
      </c>
      <c r="AI248" s="42" t="s">
        <v>13</v>
      </c>
      <c r="AJ248" s="42">
        <f t="shared" si="85"/>
        <v>-6573.4899734581231</v>
      </c>
      <c r="AK248" s="42">
        <f t="shared" si="86"/>
        <v>6575.1904942538386</v>
      </c>
      <c r="AL248" s="31">
        <f t="shared" si="87"/>
        <v>-88.696881847525077</v>
      </c>
      <c r="AM248" s="53">
        <f t="shared" si="88"/>
        <v>6.5751904942538388</v>
      </c>
      <c r="AN248" s="14"/>
    </row>
    <row r="249" spans="8:40">
      <c r="H249" s="32">
        <f t="shared" si="71"/>
        <v>986</v>
      </c>
      <c r="I249" s="23">
        <f t="shared" si="72"/>
        <v>986000</v>
      </c>
      <c r="J249" s="22">
        <f t="shared" si="73"/>
        <v>175000</v>
      </c>
      <c r="K249" s="42" t="s">
        <v>13</v>
      </c>
      <c r="L249" s="42">
        <v>0</v>
      </c>
      <c r="M249" s="32">
        <v>0</v>
      </c>
      <c r="N249" s="30" t="s">
        <v>13</v>
      </c>
      <c r="O249" s="31">
        <f>6.283*I249*E$7</f>
        <v>1300.9579800000001</v>
      </c>
      <c r="P249" s="42">
        <v>0</v>
      </c>
      <c r="Q249" s="23" t="s">
        <v>13</v>
      </c>
      <c r="R249" s="24">
        <f>-1/(6.283*I249*E$8)</f>
        <v>-1614.1951025966264</v>
      </c>
      <c r="S249" s="42">
        <f t="shared" si="74"/>
        <v>0</v>
      </c>
      <c r="T249" s="23" t="s">
        <v>13</v>
      </c>
      <c r="U249" s="23">
        <f t="shared" si="75"/>
        <v>227667646.50000003</v>
      </c>
      <c r="V249" s="23">
        <f t="shared" si="76"/>
        <v>175000</v>
      </c>
      <c r="W249" s="23" t="s">
        <v>13</v>
      </c>
      <c r="X249" s="23">
        <f t="shared" si="77"/>
        <v>1300.9579800000001</v>
      </c>
      <c r="Y249" s="22">
        <f t="shared" si="78"/>
        <v>-9.6708464873441233</v>
      </c>
      <c r="Z249" s="23" t="s">
        <v>13</v>
      </c>
      <c r="AA249" s="31">
        <f t="shared" si="79"/>
        <v>1300.8860864862227</v>
      </c>
      <c r="AB249" s="23">
        <f t="shared" si="80"/>
        <v>2099883.9498421522</v>
      </c>
      <c r="AC249" s="42" t="s">
        <v>13</v>
      </c>
      <c r="AD249" s="23">
        <f t="shared" si="81"/>
        <v>15610.63303783467</v>
      </c>
      <c r="AE249" s="42">
        <f t="shared" si="82"/>
        <v>-9.6708464873441233</v>
      </c>
      <c r="AF249" s="42" t="s">
        <v>13</v>
      </c>
      <c r="AG249" s="42">
        <f t="shared" si="83"/>
        <v>-313.30901611040372</v>
      </c>
      <c r="AH249" s="32">
        <f t="shared" si="84"/>
        <v>-156.90332465572908</v>
      </c>
      <c r="AI249" s="42" t="s">
        <v>13</v>
      </c>
      <c r="AJ249" s="42">
        <f t="shared" si="85"/>
        <v>-6697.4343347228505</v>
      </c>
      <c r="AK249" s="42">
        <f t="shared" si="86"/>
        <v>6699.271999345342</v>
      </c>
      <c r="AL249" s="31">
        <f t="shared" si="87"/>
        <v>-88.657955612775453</v>
      </c>
      <c r="AM249" s="53">
        <f t="shared" si="88"/>
        <v>6.699271999345342</v>
      </c>
      <c r="AN249" s="14"/>
    </row>
    <row r="250" spans="8:40">
      <c r="H250" s="32">
        <f t="shared" si="71"/>
        <v>988</v>
      </c>
      <c r="I250" s="23">
        <f t="shared" si="72"/>
        <v>988000</v>
      </c>
      <c r="J250" s="22">
        <f t="shared" si="73"/>
        <v>175000</v>
      </c>
      <c r="K250" s="42" t="s">
        <v>13</v>
      </c>
      <c r="L250" s="42">
        <v>0</v>
      </c>
      <c r="M250" s="32">
        <v>0</v>
      </c>
      <c r="N250" s="30" t="s">
        <v>13</v>
      </c>
      <c r="O250" s="31">
        <f>6.283*I250*E$7</f>
        <v>1303.5968400000002</v>
      </c>
      <c r="P250" s="42">
        <v>0</v>
      </c>
      <c r="Q250" s="23" t="s">
        <v>13</v>
      </c>
      <c r="R250" s="24">
        <f>-1/(6.283*I250*E$8)</f>
        <v>-1610.9275011743659</v>
      </c>
      <c r="S250" s="42">
        <f t="shared" si="74"/>
        <v>0</v>
      </c>
      <c r="T250" s="23" t="s">
        <v>13</v>
      </c>
      <c r="U250" s="23">
        <f t="shared" si="75"/>
        <v>228129447.00000003</v>
      </c>
      <c r="V250" s="23">
        <f t="shared" si="76"/>
        <v>175000</v>
      </c>
      <c r="W250" s="23" t="s">
        <v>13</v>
      </c>
      <c r="X250" s="23">
        <f t="shared" si="77"/>
        <v>1303.5968400000002</v>
      </c>
      <c r="Y250" s="22">
        <f t="shared" si="78"/>
        <v>-9.7101167409083686</v>
      </c>
      <c r="Z250" s="23" t="s">
        <v>13</v>
      </c>
      <c r="AA250" s="31">
        <f t="shared" si="79"/>
        <v>1303.5245081285748</v>
      </c>
      <c r="AB250" s="23">
        <f t="shared" si="80"/>
        <v>2099883.4785991092</v>
      </c>
      <c r="AC250" s="42" t="s">
        <v>13</v>
      </c>
      <c r="AD250" s="23">
        <f t="shared" si="81"/>
        <v>15642.294097542896</v>
      </c>
      <c r="AE250" s="42">
        <f t="shared" si="82"/>
        <v>-9.7101167409083686</v>
      </c>
      <c r="AF250" s="42" t="s">
        <v>13</v>
      </c>
      <c r="AG250" s="42">
        <f t="shared" si="83"/>
        <v>-307.40299304579116</v>
      </c>
      <c r="AH250" s="32">
        <f t="shared" si="84"/>
        <v>-164.72650032422175</v>
      </c>
      <c r="AI250" s="42" t="s">
        <v>13</v>
      </c>
      <c r="AJ250" s="42">
        <f t="shared" si="85"/>
        <v>-6825.8410377223508</v>
      </c>
      <c r="AK250" s="42">
        <f t="shared" si="86"/>
        <v>6827.8284023665683</v>
      </c>
      <c r="AL250" s="31">
        <f t="shared" si="87"/>
        <v>-88.617562055337658</v>
      </c>
      <c r="AM250" s="53">
        <f t="shared" si="88"/>
        <v>6.8278284023665687</v>
      </c>
      <c r="AN250" s="14"/>
    </row>
    <row r="251" spans="8:40">
      <c r="H251" s="32">
        <f t="shared" si="71"/>
        <v>990</v>
      </c>
      <c r="I251" s="23">
        <f t="shared" si="72"/>
        <v>990000</v>
      </c>
      <c r="J251" s="22">
        <f t="shared" si="73"/>
        <v>175000</v>
      </c>
      <c r="K251" s="42" t="s">
        <v>13</v>
      </c>
      <c r="L251" s="42">
        <v>0</v>
      </c>
      <c r="M251" s="32">
        <v>0</v>
      </c>
      <c r="N251" s="30" t="s">
        <v>13</v>
      </c>
      <c r="O251" s="31">
        <f>6.283*I251*E$7</f>
        <v>1306.2357</v>
      </c>
      <c r="P251" s="42">
        <v>0</v>
      </c>
      <c r="Q251" s="23" t="s">
        <v>13</v>
      </c>
      <c r="R251" s="24">
        <f>-1/(6.283*I251*E$8)</f>
        <v>-1607.6731021820947</v>
      </c>
      <c r="S251" s="42">
        <f t="shared" si="74"/>
        <v>0</v>
      </c>
      <c r="T251" s="23" t="s">
        <v>13</v>
      </c>
      <c r="U251" s="23">
        <f t="shared" si="75"/>
        <v>228591247.5</v>
      </c>
      <c r="V251" s="23">
        <f t="shared" si="76"/>
        <v>175000</v>
      </c>
      <c r="W251" s="23" t="s">
        <v>13</v>
      </c>
      <c r="X251" s="23">
        <f t="shared" si="77"/>
        <v>1306.2357</v>
      </c>
      <c r="Y251" s="22">
        <f t="shared" si="78"/>
        <v>-9.7494665517753205</v>
      </c>
      <c r="Z251" s="23" t="s">
        <v>13</v>
      </c>
      <c r="AA251" s="31">
        <f t="shared" si="79"/>
        <v>1306.1629279927665</v>
      </c>
      <c r="AB251" s="23">
        <f t="shared" si="80"/>
        <v>2099883.0064013791</v>
      </c>
      <c r="AC251" s="42" t="s">
        <v>13</v>
      </c>
      <c r="AD251" s="23">
        <f t="shared" si="81"/>
        <v>15673.955135913198</v>
      </c>
      <c r="AE251" s="42">
        <f t="shared" si="82"/>
        <v>-9.7494665517753205</v>
      </c>
      <c r="AF251" s="42" t="s">
        <v>13</v>
      </c>
      <c r="AG251" s="42">
        <f t="shared" si="83"/>
        <v>-301.51017418932815</v>
      </c>
      <c r="AH251" s="32">
        <f t="shared" si="84"/>
        <v>-173.03612553833591</v>
      </c>
      <c r="AI251" s="42" t="s">
        <v>13</v>
      </c>
      <c r="AJ251" s="42">
        <f t="shared" si="85"/>
        <v>-6958.9558698130959</v>
      </c>
      <c r="AK251" s="42">
        <f t="shared" si="86"/>
        <v>6961.106830005373</v>
      </c>
      <c r="AL251" s="31">
        <f t="shared" si="87"/>
        <v>-88.575620052767505</v>
      </c>
      <c r="AM251" s="53">
        <f t="shared" si="88"/>
        <v>6.9611068300053729</v>
      </c>
      <c r="AN251" s="14"/>
    </row>
    <row r="252" spans="8:40">
      <c r="H252" s="32">
        <f t="shared" si="71"/>
        <v>992</v>
      </c>
      <c r="I252" s="23">
        <f t="shared" si="72"/>
        <v>992000</v>
      </c>
      <c r="J252" s="22">
        <f t="shared" si="73"/>
        <v>175000</v>
      </c>
      <c r="K252" s="42" t="s">
        <v>13</v>
      </c>
      <c r="L252" s="42">
        <v>0</v>
      </c>
      <c r="M252" s="32">
        <v>0</v>
      </c>
      <c r="N252" s="30" t="s">
        <v>13</v>
      </c>
      <c r="O252" s="31">
        <f>6.283*I252*E$7</f>
        <v>1308.87456</v>
      </c>
      <c r="P252" s="42">
        <v>0</v>
      </c>
      <c r="Q252" s="23" t="s">
        <v>13</v>
      </c>
      <c r="R252" s="24">
        <f>-1/(6.283*I252*E$8)</f>
        <v>-1604.4318257664049</v>
      </c>
      <c r="S252" s="42">
        <f t="shared" si="74"/>
        <v>0</v>
      </c>
      <c r="T252" s="23" t="s">
        <v>13</v>
      </c>
      <c r="U252" s="23">
        <f t="shared" si="75"/>
        <v>229053048</v>
      </c>
      <c r="V252" s="23">
        <f t="shared" si="76"/>
        <v>175000</v>
      </c>
      <c r="W252" s="23" t="s">
        <v>13</v>
      </c>
      <c r="X252" s="23">
        <f t="shared" si="77"/>
        <v>1308.87456</v>
      </c>
      <c r="Y252" s="22">
        <f t="shared" si="78"/>
        <v>-9.7888959198376302</v>
      </c>
      <c r="Z252" s="23" t="s">
        <v>13</v>
      </c>
      <c r="AA252" s="31">
        <f t="shared" si="79"/>
        <v>1308.8013460752002</v>
      </c>
      <c r="AB252" s="23">
        <f t="shared" si="80"/>
        <v>2099882.5332489619</v>
      </c>
      <c r="AC252" s="42" t="s">
        <v>13</v>
      </c>
      <c r="AD252" s="23">
        <f t="shared" si="81"/>
        <v>15705.616152902401</v>
      </c>
      <c r="AE252" s="42">
        <f t="shared" si="82"/>
        <v>-9.7888959198376302</v>
      </c>
      <c r="AF252" s="42" t="s">
        <v>13</v>
      </c>
      <c r="AG252" s="42">
        <f t="shared" si="83"/>
        <v>-295.63047969120475</v>
      </c>
      <c r="AH252" s="32">
        <f t="shared" si="84"/>
        <v>-181.87095886384637</v>
      </c>
      <c r="AI252" s="42" t="s">
        <v>13</v>
      </c>
      <c r="AJ252" s="42">
        <f t="shared" si="85"/>
        <v>-7097.0429691597956</v>
      </c>
      <c r="AK252" s="42">
        <f t="shared" si="86"/>
        <v>7099.3729266589835</v>
      </c>
      <c r="AL252" s="31">
        <f t="shared" si="87"/>
        <v>-88.532042395229965</v>
      </c>
      <c r="AM252" s="53">
        <f t="shared" si="88"/>
        <v>7.0993729266589831</v>
      </c>
      <c r="AN252" s="14"/>
    </row>
    <row r="253" spans="8:40">
      <c r="H253" s="32">
        <f t="shared" si="71"/>
        <v>994</v>
      </c>
      <c r="I253" s="23">
        <f t="shared" si="72"/>
        <v>994000</v>
      </c>
      <c r="J253" s="22">
        <f t="shared" si="73"/>
        <v>175000</v>
      </c>
      <c r="K253" s="42" t="s">
        <v>13</v>
      </c>
      <c r="L253" s="42">
        <v>0</v>
      </c>
      <c r="M253" s="32">
        <v>0</v>
      </c>
      <c r="N253" s="30" t="s">
        <v>13</v>
      </c>
      <c r="O253" s="31">
        <f>6.283*I253*E$7</f>
        <v>1311.51342</v>
      </c>
      <c r="P253" s="42">
        <v>0</v>
      </c>
      <c r="Q253" s="23" t="s">
        <v>13</v>
      </c>
      <c r="R253" s="24">
        <f>-1/(6.283*I253*E$8)</f>
        <v>-1601.203592716573</v>
      </c>
      <c r="S253" s="42">
        <f t="shared" si="74"/>
        <v>0</v>
      </c>
      <c r="T253" s="23" t="s">
        <v>13</v>
      </c>
      <c r="U253" s="23">
        <f t="shared" si="75"/>
        <v>229514848.5</v>
      </c>
      <c r="V253" s="23">
        <f t="shared" si="76"/>
        <v>175000</v>
      </c>
      <c r="W253" s="23" t="s">
        <v>13</v>
      </c>
      <c r="X253" s="23">
        <f t="shared" si="77"/>
        <v>1311.51342</v>
      </c>
      <c r="Y253" s="22">
        <f t="shared" si="78"/>
        <v>-9.8284048449877321</v>
      </c>
      <c r="Z253" s="23" t="s">
        <v>13</v>
      </c>
      <c r="AA253" s="31">
        <f t="shared" si="79"/>
        <v>1311.4397623722778</v>
      </c>
      <c r="AB253" s="23">
        <f t="shared" si="80"/>
        <v>2099882.0591418599</v>
      </c>
      <c r="AC253" s="42" t="s">
        <v>13</v>
      </c>
      <c r="AD253" s="23">
        <f t="shared" si="81"/>
        <v>15737.277148467329</v>
      </c>
      <c r="AE253" s="42">
        <f t="shared" si="82"/>
        <v>-9.8284048449877321</v>
      </c>
      <c r="AF253" s="42" t="s">
        <v>13</v>
      </c>
      <c r="AG253" s="42">
        <f t="shared" si="83"/>
        <v>-289.76383034429523</v>
      </c>
      <c r="AH253" s="32">
        <f t="shared" si="84"/>
        <v>-191.27360787446574</v>
      </c>
      <c r="AI253" s="42" t="s">
        <v>13</v>
      </c>
      <c r="AJ253" s="42">
        <f t="shared" si="85"/>
        <v>-7240.3865665175581</v>
      </c>
      <c r="AK253" s="42">
        <f t="shared" si="86"/>
        <v>7242.9126203259711</v>
      </c>
      <c r="AL253" s="31">
        <f t="shared" si="87"/>
        <v>-88.486735203953799</v>
      </c>
      <c r="AM253" s="53">
        <f t="shared" si="88"/>
        <v>7.2429126203259715</v>
      </c>
      <c r="AN253" s="14"/>
    </row>
    <row r="254" spans="8:40">
      <c r="H254" s="32">
        <f t="shared" si="71"/>
        <v>996</v>
      </c>
      <c r="I254" s="23">
        <f t="shared" si="72"/>
        <v>996000</v>
      </c>
      <c r="J254" s="22">
        <f t="shared" si="73"/>
        <v>175000</v>
      </c>
      <c r="K254" s="42" t="s">
        <v>13</v>
      </c>
      <c r="L254" s="42">
        <v>0</v>
      </c>
      <c r="M254" s="32">
        <v>0</v>
      </c>
      <c r="N254" s="30" t="s">
        <v>13</v>
      </c>
      <c r="O254" s="31">
        <f>6.283*I254*E$7</f>
        <v>1314.15228</v>
      </c>
      <c r="P254" s="42">
        <v>0</v>
      </c>
      <c r="Q254" s="23" t="s">
        <v>13</v>
      </c>
      <c r="R254" s="24">
        <f>-1/(6.283*I254*E$8)</f>
        <v>-1597.9883244581063</v>
      </c>
      <c r="S254" s="42">
        <f t="shared" si="74"/>
        <v>0</v>
      </c>
      <c r="T254" s="23" t="s">
        <v>13</v>
      </c>
      <c r="U254" s="23">
        <f t="shared" si="75"/>
        <v>229976649</v>
      </c>
      <c r="V254" s="23">
        <f t="shared" si="76"/>
        <v>175000</v>
      </c>
      <c r="W254" s="23" t="s">
        <v>13</v>
      </c>
      <c r="X254" s="23">
        <f t="shared" si="77"/>
        <v>1314.15228</v>
      </c>
      <c r="Y254" s="22">
        <f t="shared" si="78"/>
        <v>-9.8679933271178406</v>
      </c>
      <c r="Z254" s="23" t="s">
        <v>13</v>
      </c>
      <c r="AA254" s="31">
        <f t="shared" si="79"/>
        <v>1314.0781768804009</v>
      </c>
      <c r="AB254" s="23">
        <f t="shared" si="80"/>
        <v>2099881.5840800749</v>
      </c>
      <c r="AC254" s="42" t="s">
        <v>13</v>
      </c>
      <c r="AD254" s="23">
        <f t="shared" si="81"/>
        <v>15768.938122564812</v>
      </c>
      <c r="AE254" s="42">
        <f t="shared" si="82"/>
        <v>-9.8679933271178406</v>
      </c>
      <c r="AF254" s="42" t="s">
        <v>13</v>
      </c>
      <c r="AG254" s="42">
        <f t="shared" si="83"/>
        <v>-283.9101475777054</v>
      </c>
      <c r="AH254" s="32">
        <f t="shared" si="84"/>
        <v>-201.29099181107955</v>
      </c>
      <c r="AI254" s="42" t="s">
        <v>13</v>
      </c>
      <c r="AJ254" s="42">
        <f t="shared" si="85"/>
        <v>-7389.2929288196237</v>
      </c>
      <c r="AK254" s="42">
        <f t="shared" si="86"/>
        <v>7392.0340942996181</v>
      </c>
      <c r="AL254" s="31">
        <f t="shared" si="87"/>
        <v>-88.439597281762843</v>
      </c>
      <c r="AM254" s="53">
        <f t="shared" si="88"/>
        <v>7.3920340942996186</v>
      </c>
      <c r="AN254" s="14"/>
    </row>
    <row r="255" spans="8:40">
      <c r="H255" s="32">
        <f t="shared" si="71"/>
        <v>998</v>
      </c>
      <c r="I255" s="23">
        <f t="shared" si="72"/>
        <v>998000</v>
      </c>
      <c r="J255" s="22">
        <f t="shared" si="73"/>
        <v>175000</v>
      </c>
      <c r="K255" s="42" t="s">
        <v>13</v>
      </c>
      <c r="L255" s="42">
        <v>0</v>
      </c>
      <c r="M255" s="32">
        <v>0</v>
      </c>
      <c r="N255" s="30" t="s">
        <v>13</v>
      </c>
      <c r="O255" s="31">
        <f>6.283*I255*E$7</f>
        <v>1316.79114</v>
      </c>
      <c r="P255" s="42">
        <v>0</v>
      </c>
      <c r="Q255" s="23" t="s">
        <v>13</v>
      </c>
      <c r="R255" s="24">
        <f>-1/(6.283*I255*E$8)</f>
        <v>-1594.7859430463664</v>
      </c>
      <c r="S255" s="42">
        <f t="shared" si="74"/>
        <v>0</v>
      </c>
      <c r="T255" s="23" t="s">
        <v>13</v>
      </c>
      <c r="U255" s="23">
        <f t="shared" si="75"/>
        <v>230438449.5</v>
      </c>
      <c r="V255" s="23">
        <f t="shared" si="76"/>
        <v>175000</v>
      </c>
      <c r="W255" s="23" t="s">
        <v>13</v>
      </c>
      <c r="X255" s="23">
        <f t="shared" si="77"/>
        <v>1316.79114</v>
      </c>
      <c r="Y255" s="22">
        <f t="shared" si="78"/>
        <v>-9.9076613661199495</v>
      </c>
      <c r="Z255" s="23" t="s">
        <v>13</v>
      </c>
      <c r="AA255" s="31">
        <f t="shared" si="79"/>
        <v>1316.7165895959713</v>
      </c>
      <c r="AB255" s="23">
        <f t="shared" si="80"/>
        <v>2099881.1080636065</v>
      </c>
      <c r="AC255" s="42" t="s">
        <v>13</v>
      </c>
      <c r="AD255" s="23">
        <f t="shared" si="81"/>
        <v>15800.599075151655</v>
      </c>
      <c r="AE255" s="42">
        <f t="shared" si="82"/>
        <v>-9.9076613661199495</v>
      </c>
      <c r="AF255" s="42" t="s">
        <v>13</v>
      </c>
      <c r="AG255" s="42">
        <f t="shared" si="83"/>
        <v>-278.06935345039506</v>
      </c>
      <c r="AH255" s="32">
        <f t="shared" si="84"/>
        <v>-211.97487000418622</v>
      </c>
      <c r="AI255" s="42" t="s">
        <v>13</v>
      </c>
      <c r="AJ255" s="42">
        <f t="shared" si="85"/>
        <v>-7544.0925323246802</v>
      </c>
      <c r="AK255" s="42">
        <f t="shared" si="86"/>
        <v>7547.0699931688914</v>
      </c>
      <c r="AL255" s="31">
        <f t="shared" si="87"/>
        <v>-88.390519386253743</v>
      </c>
      <c r="AM255" s="53">
        <f t="shared" si="88"/>
        <v>7.5470699931688916</v>
      </c>
      <c r="AN255" s="14"/>
    </row>
    <row r="256" spans="8:40">
      <c r="H256" s="32">
        <f t="shared" si="71"/>
        <v>1000</v>
      </c>
      <c r="I256" s="23">
        <f t="shared" si="72"/>
        <v>1000000</v>
      </c>
      <c r="J256" s="22">
        <f t="shared" si="73"/>
        <v>175000</v>
      </c>
      <c r="K256" s="42" t="s">
        <v>13</v>
      </c>
      <c r="L256" s="42">
        <v>0</v>
      </c>
      <c r="M256" s="32">
        <v>0</v>
      </c>
      <c r="N256" s="30" t="s">
        <v>13</v>
      </c>
      <c r="O256" s="31">
        <f>6.283*I256*E$7</f>
        <v>1319.43</v>
      </c>
      <c r="P256" s="42">
        <v>0</v>
      </c>
      <c r="Q256" s="23" t="s">
        <v>13</v>
      </c>
      <c r="R256" s="24">
        <f>-1/(6.283*I256*E$8)</f>
        <v>-1591.5963711602737</v>
      </c>
      <c r="S256" s="42">
        <f t="shared" si="74"/>
        <v>0</v>
      </c>
      <c r="T256" s="23" t="s">
        <v>13</v>
      </c>
      <c r="U256" s="23">
        <f t="shared" si="75"/>
        <v>230900250</v>
      </c>
      <c r="V256" s="23">
        <f t="shared" si="76"/>
        <v>175000</v>
      </c>
      <c r="W256" s="23" t="s">
        <v>13</v>
      </c>
      <c r="X256" s="23">
        <f t="shared" si="77"/>
        <v>1319.43</v>
      </c>
      <c r="Y256" s="22">
        <f t="shared" si="78"/>
        <v>-9.9474089618858414</v>
      </c>
      <c r="Z256" s="23" t="s">
        <v>13</v>
      </c>
      <c r="AA256" s="31">
        <f t="shared" si="79"/>
        <v>1319.3550005153911</v>
      </c>
      <c r="AB256" s="23">
        <f t="shared" si="80"/>
        <v>2099880.6310924576</v>
      </c>
      <c r="AC256" s="42" t="s">
        <v>13</v>
      </c>
      <c r="AD256" s="23">
        <f t="shared" si="81"/>
        <v>15832.260006184692</v>
      </c>
      <c r="AE256" s="42">
        <f t="shared" si="82"/>
        <v>-9.9474089618858414</v>
      </c>
      <c r="AF256" s="42" t="s">
        <v>13</v>
      </c>
      <c r="AG256" s="42">
        <f t="shared" si="83"/>
        <v>-272.24137064488264</v>
      </c>
      <c r="AH256" s="32">
        <f t="shared" si="84"/>
        <v>-223.38244691526887</v>
      </c>
      <c r="AI256" s="42" t="s">
        <v>13</v>
      </c>
      <c r="AJ256" s="42">
        <f t="shared" si="85"/>
        <v>-7705.1424975167138</v>
      </c>
      <c r="AK256" s="42">
        <f t="shared" si="86"/>
        <v>7708.3798962316296</v>
      </c>
      <c r="AL256" s="31">
        <f t="shared" si="87"/>
        <v>-88.33938341466741</v>
      </c>
      <c r="AM256" s="53">
        <f t="shared" si="88"/>
        <v>7.7083798962316292</v>
      </c>
      <c r="AN256" s="14"/>
    </row>
    <row r="257" spans="2:40">
      <c r="H257" s="32">
        <f t="shared" si="71"/>
        <v>1002</v>
      </c>
      <c r="I257" s="23">
        <f t="shared" si="72"/>
        <v>1002000</v>
      </c>
      <c r="J257" s="22">
        <f t="shared" si="73"/>
        <v>175000</v>
      </c>
      <c r="K257" s="42" t="s">
        <v>13</v>
      </c>
      <c r="L257" s="42">
        <v>0</v>
      </c>
      <c r="M257" s="32">
        <v>0</v>
      </c>
      <c r="N257" s="30" t="s">
        <v>13</v>
      </c>
      <c r="O257" s="31">
        <f>6.283*I257*E$7</f>
        <v>1322.0688600000001</v>
      </c>
      <c r="P257" s="42">
        <v>0</v>
      </c>
      <c r="Q257" s="23" t="s">
        <v>13</v>
      </c>
      <c r="R257" s="24">
        <f>-1/(6.283*I257*E$8)</f>
        <v>-1588.4195320960814</v>
      </c>
      <c r="S257" s="42">
        <f t="shared" si="74"/>
        <v>0</v>
      </c>
      <c r="T257" s="23" t="s">
        <v>13</v>
      </c>
      <c r="U257" s="23">
        <f t="shared" si="75"/>
        <v>231362050.50000003</v>
      </c>
      <c r="V257" s="23">
        <f t="shared" si="76"/>
        <v>175000</v>
      </c>
      <c r="W257" s="23" t="s">
        <v>13</v>
      </c>
      <c r="X257" s="23">
        <f t="shared" si="77"/>
        <v>1322.0688600000001</v>
      </c>
      <c r="Y257" s="22">
        <f t="shared" si="78"/>
        <v>-9.9872361143070822</v>
      </c>
      <c r="Z257" s="23" t="s">
        <v>13</v>
      </c>
      <c r="AA257" s="31">
        <f t="shared" si="79"/>
        <v>1321.9934096350619</v>
      </c>
      <c r="AB257" s="23">
        <f t="shared" si="80"/>
        <v>2099880.1531666284</v>
      </c>
      <c r="AC257" s="42" t="s">
        <v>13</v>
      </c>
      <c r="AD257" s="23">
        <f t="shared" si="81"/>
        <v>15863.920915620742</v>
      </c>
      <c r="AE257" s="42">
        <f t="shared" si="82"/>
        <v>-9.9872361143070822</v>
      </c>
      <c r="AF257" s="42" t="s">
        <v>13</v>
      </c>
      <c r="AG257" s="42">
        <f t="shared" si="83"/>
        <v>-266.42612246101953</v>
      </c>
      <c r="AH257" s="32">
        <f t="shared" si="84"/>
        <v>-235.57706670459427</v>
      </c>
      <c r="AI257" s="42" t="s">
        <v>13</v>
      </c>
      <c r="AJ257" s="42">
        <f t="shared" si="85"/>
        <v>-7872.8293232027954</v>
      </c>
      <c r="AK257" s="42">
        <f t="shared" si="86"/>
        <v>7876.3530968741452</v>
      </c>
      <c r="AL257" s="31">
        <f t="shared" si="87"/>
        <v>-88.286061487671262</v>
      </c>
      <c r="AM257" s="53">
        <f t="shared" si="88"/>
        <v>7.8763530968741451</v>
      </c>
      <c r="AN257" s="14"/>
    </row>
    <row r="258" spans="2:40">
      <c r="H258" s="32">
        <f t="shared" si="71"/>
        <v>1004</v>
      </c>
      <c r="I258" s="23">
        <f t="shared" si="72"/>
        <v>1004000</v>
      </c>
      <c r="J258" s="22">
        <f t="shared" si="73"/>
        <v>175000</v>
      </c>
      <c r="K258" s="42" t="s">
        <v>13</v>
      </c>
      <c r="L258" s="42">
        <v>0</v>
      </c>
      <c r="M258" s="32">
        <v>0</v>
      </c>
      <c r="N258" s="30" t="s">
        <v>13</v>
      </c>
      <c r="O258" s="31">
        <f>6.283*I258*E$7</f>
        <v>1324.7077200000001</v>
      </c>
      <c r="P258" s="42">
        <v>0</v>
      </c>
      <c r="Q258" s="23" t="s">
        <v>13</v>
      </c>
      <c r="R258" s="24">
        <f>-1/(6.283*I258*E$8)</f>
        <v>-1585.2553497612289</v>
      </c>
      <c r="S258" s="42">
        <f t="shared" si="74"/>
        <v>0</v>
      </c>
      <c r="T258" s="23" t="s">
        <v>13</v>
      </c>
      <c r="U258" s="23">
        <f t="shared" si="75"/>
        <v>231823851.00000003</v>
      </c>
      <c r="V258" s="23">
        <f t="shared" si="76"/>
        <v>175000</v>
      </c>
      <c r="W258" s="23" t="s">
        <v>13</v>
      </c>
      <c r="X258" s="23">
        <f t="shared" si="77"/>
        <v>1324.7077200000001</v>
      </c>
      <c r="Y258" s="22">
        <f t="shared" si="78"/>
        <v>-10.027142823275016</v>
      </c>
      <c r="Z258" s="23" t="s">
        <v>13</v>
      </c>
      <c r="AA258" s="31">
        <f t="shared" si="79"/>
        <v>1324.6318169513859</v>
      </c>
      <c r="AB258" s="23">
        <f t="shared" si="80"/>
        <v>2099879.6742861215</v>
      </c>
      <c r="AC258" s="42" t="s">
        <v>13</v>
      </c>
      <c r="AD258" s="23">
        <f t="shared" si="81"/>
        <v>15895.581803416631</v>
      </c>
      <c r="AE258" s="42">
        <f t="shared" si="82"/>
        <v>-10.027142823275016</v>
      </c>
      <c r="AF258" s="42" t="s">
        <v>13</v>
      </c>
      <c r="AG258" s="42">
        <f t="shared" si="83"/>
        <v>-260.62353280984303</v>
      </c>
      <c r="AH258" s="32">
        <f t="shared" si="84"/>
        <v>-248.62901272362782</v>
      </c>
      <c r="AI258" s="42" t="s">
        <v>13</v>
      </c>
      <c r="AJ258" s="42">
        <f t="shared" si="85"/>
        <v>-8047.5719634874031</v>
      </c>
      <c r="AK258" s="42">
        <f t="shared" si="86"/>
        <v>8051.411732949472</v>
      </c>
      <c r="AL258" s="31">
        <f t="shared" si="87"/>
        <v>-88.230414917150412</v>
      </c>
      <c r="AM258" s="53">
        <f t="shared" si="88"/>
        <v>8.0514117329494717</v>
      </c>
      <c r="AN258" s="14"/>
    </row>
    <row r="259" spans="2:40">
      <c r="H259" s="32">
        <f t="shared" si="71"/>
        <v>1006</v>
      </c>
      <c r="I259" s="23">
        <f t="shared" si="72"/>
        <v>1006000</v>
      </c>
      <c r="J259" s="22">
        <f t="shared" si="73"/>
        <v>175000</v>
      </c>
      <c r="K259" s="42" t="s">
        <v>13</v>
      </c>
      <c r="L259" s="42">
        <v>0</v>
      </c>
      <c r="M259" s="32">
        <v>0</v>
      </c>
      <c r="N259" s="30" t="s">
        <v>13</v>
      </c>
      <c r="O259" s="31">
        <f>6.283*I259*E$7</f>
        <v>1327.3465800000001</v>
      </c>
      <c r="P259" s="42">
        <v>0</v>
      </c>
      <c r="Q259" s="23" t="s">
        <v>13</v>
      </c>
      <c r="R259" s="24">
        <f>-1/(6.283*I259*E$8)</f>
        <v>-1582.1037486682642</v>
      </c>
      <c r="S259" s="42">
        <f t="shared" si="74"/>
        <v>0</v>
      </c>
      <c r="T259" s="23" t="s">
        <v>13</v>
      </c>
      <c r="U259" s="23">
        <f t="shared" si="75"/>
        <v>232285651.50000003</v>
      </c>
      <c r="V259" s="23">
        <f t="shared" si="76"/>
        <v>175000</v>
      </c>
      <c r="W259" s="23" t="s">
        <v>13</v>
      </c>
      <c r="X259" s="23">
        <f t="shared" si="77"/>
        <v>1327.3465800000001</v>
      </c>
      <c r="Y259" s="22">
        <f t="shared" si="78"/>
        <v>-10.067129088680769</v>
      </c>
      <c r="Z259" s="23" t="s">
        <v>13</v>
      </c>
      <c r="AA259" s="31">
        <f t="shared" si="79"/>
        <v>1327.2702224607642</v>
      </c>
      <c r="AB259" s="23">
        <f t="shared" si="80"/>
        <v>2099879.1944509358</v>
      </c>
      <c r="AC259" s="42" t="s">
        <v>13</v>
      </c>
      <c r="AD259" s="23">
        <f t="shared" si="81"/>
        <v>15927.242669529171</v>
      </c>
      <c r="AE259" s="42">
        <f t="shared" si="82"/>
        <v>-10.067129088680769</v>
      </c>
      <c r="AF259" s="42" t="s">
        <v>13</v>
      </c>
      <c r="AG259" s="42">
        <f t="shared" si="83"/>
        <v>-254.83352620749997</v>
      </c>
      <c r="AH259" s="32">
        <f t="shared" si="84"/>
        <v>-262.61643036531848</v>
      </c>
      <c r="AI259" s="42" t="s">
        <v>13</v>
      </c>
      <c r="AJ259" s="42">
        <f t="shared" si="85"/>
        <v>-8229.8252987244341</v>
      </c>
      <c r="AK259" s="42">
        <f t="shared" si="86"/>
        <v>8234.0143209143462</v>
      </c>
      <c r="AL259" s="31">
        <f t="shared" si="87"/>
        <v>-88.172293040499497</v>
      </c>
      <c r="AM259" s="53">
        <f t="shared" si="88"/>
        <v>8.2340143209143459</v>
      </c>
      <c r="AN259" s="14"/>
    </row>
    <row r="260" spans="2:40">
      <c r="H260" s="32">
        <f t="shared" si="71"/>
        <v>1008</v>
      </c>
      <c r="I260" s="23">
        <f t="shared" si="72"/>
        <v>1008000</v>
      </c>
      <c r="J260" s="22">
        <f t="shared" si="73"/>
        <v>175000</v>
      </c>
      <c r="K260" s="42" t="s">
        <v>13</v>
      </c>
      <c r="L260" s="42">
        <v>0</v>
      </c>
      <c r="M260" s="32">
        <v>0</v>
      </c>
      <c r="N260" s="30" t="s">
        <v>13</v>
      </c>
      <c r="O260" s="31">
        <f>6.283*I260*E$7</f>
        <v>1329.9854400000002</v>
      </c>
      <c r="P260" s="42">
        <v>0</v>
      </c>
      <c r="Q260" s="23" t="s">
        <v>13</v>
      </c>
      <c r="R260" s="24">
        <f>-1/(6.283*I260*E$8)</f>
        <v>-1578.9646539288428</v>
      </c>
      <c r="S260" s="42">
        <f t="shared" si="74"/>
        <v>0</v>
      </c>
      <c r="T260" s="23" t="s">
        <v>13</v>
      </c>
      <c r="U260" s="23">
        <f t="shared" si="75"/>
        <v>232747452.00000003</v>
      </c>
      <c r="V260" s="23">
        <f t="shared" si="76"/>
        <v>175000</v>
      </c>
      <c r="W260" s="23" t="s">
        <v>13</v>
      </c>
      <c r="X260" s="23">
        <f t="shared" si="77"/>
        <v>1329.9854400000002</v>
      </c>
      <c r="Y260" s="22">
        <f t="shared" si="78"/>
        <v>-10.107194910415261</v>
      </c>
      <c r="Z260" s="23" t="s">
        <v>13</v>
      </c>
      <c r="AA260" s="31">
        <f t="shared" si="79"/>
        <v>1329.9086261595999</v>
      </c>
      <c r="AB260" s="23">
        <f t="shared" si="80"/>
        <v>2099878.7136610756</v>
      </c>
      <c r="AC260" s="42" t="s">
        <v>13</v>
      </c>
      <c r="AD260" s="23">
        <f t="shared" si="81"/>
        <v>15958.903513915195</v>
      </c>
      <c r="AE260" s="42">
        <f t="shared" si="82"/>
        <v>-10.107194910415261</v>
      </c>
      <c r="AF260" s="42" t="s">
        <v>13</v>
      </c>
      <c r="AG260" s="42">
        <f t="shared" si="83"/>
        <v>-249.05602776924297</v>
      </c>
      <c r="AH260" s="32">
        <f t="shared" si="84"/>
        <v>-277.62639541835722</v>
      </c>
      <c r="AI260" s="42" t="s">
        <v>13</v>
      </c>
      <c r="AJ260" s="42">
        <f t="shared" si="85"/>
        <v>-8420.0840604159148</v>
      </c>
      <c r="AK260" s="42">
        <f t="shared" si="86"/>
        <v>8424.6597557351324</v>
      </c>
      <c r="AL260" s="31">
        <f t="shared" si="87"/>
        <v>-88.111531900867007</v>
      </c>
      <c r="AM260" s="53">
        <f t="shared" si="88"/>
        <v>8.4246597557351333</v>
      </c>
      <c r="AN260" s="14"/>
    </row>
    <row r="261" spans="2:40">
      <c r="H261" s="32">
        <f t="shared" si="71"/>
        <v>1010</v>
      </c>
      <c r="I261" s="23">
        <f t="shared" si="72"/>
        <v>1010000</v>
      </c>
      <c r="J261" s="22">
        <f t="shared" si="73"/>
        <v>175000</v>
      </c>
      <c r="K261" s="42" t="s">
        <v>13</v>
      </c>
      <c r="L261" s="42">
        <v>0</v>
      </c>
      <c r="M261" s="32">
        <v>0</v>
      </c>
      <c r="N261" s="30" t="s">
        <v>13</v>
      </c>
      <c r="O261" s="31">
        <f>6.283*I261*E$7</f>
        <v>1332.6242999999999</v>
      </c>
      <c r="P261" s="42">
        <v>0</v>
      </c>
      <c r="Q261" s="23" t="s">
        <v>13</v>
      </c>
      <c r="R261" s="24">
        <f>-1/(6.283*I261*E$8)</f>
        <v>-1575.8379912477958</v>
      </c>
      <c r="S261" s="42">
        <f t="shared" si="74"/>
        <v>0</v>
      </c>
      <c r="T261" s="23" t="s">
        <v>13</v>
      </c>
      <c r="U261" s="23">
        <f t="shared" si="75"/>
        <v>233209252.5</v>
      </c>
      <c r="V261" s="23">
        <f t="shared" si="76"/>
        <v>175000</v>
      </c>
      <c r="W261" s="23" t="s">
        <v>13</v>
      </c>
      <c r="X261" s="23">
        <f t="shared" si="77"/>
        <v>1332.6242999999999</v>
      </c>
      <c r="Y261" s="22">
        <f t="shared" si="78"/>
        <v>-10.147340288369183</v>
      </c>
      <c r="Z261" s="23" t="s">
        <v>13</v>
      </c>
      <c r="AA261" s="31">
        <f t="shared" si="79"/>
        <v>1332.5470280442933</v>
      </c>
      <c r="AB261" s="23">
        <f t="shared" si="80"/>
        <v>2099878.2319165394</v>
      </c>
      <c r="AC261" s="42" t="s">
        <v>13</v>
      </c>
      <c r="AD261" s="23">
        <f t="shared" si="81"/>
        <v>15990.564336531521</v>
      </c>
      <c r="AE261" s="42">
        <f t="shared" si="82"/>
        <v>-10.147340288369183</v>
      </c>
      <c r="AF261" s="42" t="s">
        <v>13</v>
      </c>
      <c r="AG261" s="42">
        <f t="shared" si="83"/>
        <v>-243.29096320350254</v>
      </c>
      <c r="AH261" s="32">
        <f t="shared" si="84"/>
        <v>-293.75615463210312</v>
      </c>
      <c r="AI261" s="42" t="s">
        <v>13</v>
      </c>
      <c r="AJ261" s="42">
        <f t="shared" si="85"/>
        <v>-8618.8872806579293</v>
      </c>
      <c r="AK261" s="42">
        <f t="shared" si="86"/>
        <v>8623.8918496854585</v>
      </c>
      <c r="AL261" s="31">
        <f t="shared" si="87"/>
        <v>-88.047952749071399</v>
      </c>
      <c r="AM261" s="53">
        <f t="shared" si="88"/>
        <v>8.6238918496854584</v>
      </c>
      <c r="AN261" s="14"/>
    </row>
    <row r="262" spans="2:40">
      <c r="H262" s="32">
        <f t="shared" si="71"/>
        <v>1012</v>
      </c>
      <c r="I262" s="23">
        <f t="shared" si="72"/>
        <v>1012000</v>
      </c>
      <c r="J262" s="22">
        <f t="shared" si="73"/>
        <v>175000</v>
      </c>
      <c r="K262" s="42" t="s">
        <v>13</v>
      </c>
      <c r="L262" s="42">
        <v>0</v>
      </c>
      <c r="M262" s="32">
        <v>0</v>
      </c>
      <c r="N262" s="30" t="s">
        <v>13</v>
      </c>
      <c r="O262" s="31">
        <f>6.283*I262*E$7</f>
        <v>1335.26316</v>
      </c>
      <c r="P262" s="42">
        <v>0</v>
      </c>
      <c r="Q262" s="23" t="s">
        <v>13</v>
      </c>
      <c r="R262" s="24">
        <f>-1/(6.283*I262*E$8)</f>
        <v>-1572.7236869172666</v>
      </c>
      <c r="S262" s="42">
        <f t="shared" si="74"/>
        <v>0</v>
      </c>
      <c r="T262" s="23" t="s">
        <v>13</v>
      </c>
      <c r="U262" s="23">
        <f t="shared" si="75"/>
        <v>233671053</v>
      </c>
      <c r="V262" s="23">
        <f t="shared" si="76"/>
        <v>175000</v>
      </c>
      <c r="W262" s="23" t="s">
        <v>13</v>
      </c>
      <c r="X262" s="23">
        <f t="shared" si="77"/>
        <v>1335.26316</v>
      </c>
      <c r="Y262" s="22">
        <f t="shared" si="78"/>
        <v>-10.187565222433017</v>
      </c>
      <c r="Z262" s="23" t="s">
        <v>13</v>
      </c>
      <c r="AA262" s="31">
        <f t="shared" si="79"/>
        <v>1335.185428111248</v>
      </c>
      <c r="AB262" s="23">
        <f t="shared" si="80"/>
        <v>2099877.7492173309</v>
      </c>
      <c r="AC262" s="42" t="s">
        <v>13</v>
      </c>
      <c r="AD262" s="23">
        <f t="shared" si="81"/>
        <v>16022.225137334977</v>
      </c>
      <c r="AE262" s="42">
        <f t="shared" si="82"/>
        <v>-10.187565222433017</v>
      </c>
      <c r="AF262" s="42" t="s">
        <v>13</v>
      </c>
      <c r="AG262" s="42">
        <f t="shared" si="83"/>
        <v>-237.53825880601858</v>
      </c>
      <c r="AH262" s="32">
        <f t="shared" si="84"/>
        <v>-311.11457082471867</v>
      </c>
      <c r="AI262" s="42" t="s">
        <v>13</v>
      </c>
      <c r="AJ262" s="42">
        <f t="shared" si="85"/>
        <v>-8826.8233495289041</v>
      </c>
      <c r="AK262" s="42">
        <f t="shared" si="86"/>
        <v>8832.3044965607987</v>
      </c>
      <c r="AL262" s="31">
        <f t="shared" si="87"/>
        <v>-87.981360338468264</v>
      </c>
      <c r="AM262" s="53">
        <f t="shared" si="88"/>
        <v>8.8323044965607984</v>
      </c>
      <c r="AN262" s="14"/>
    </row>
    <row r="263" spans="2:40">
      <c r="H263" s="32">
        <f t="shared" si="71"/>
        <v>1014</v>
      </c>
      <c r="I263" s="23">
        <f t="shared" si="72"/>
        <v>1014000</v>
      </c>
      <c r="J263" s="22">
        <f t="shared" si="73"/>
        <v>175000</v>
      </c>
      <c r="K263" s="42" t="s">
        <v>13</v>
      </c>
      <c r="L263" s="42">
        <v>0</v>
      </c>
      <c r="M263" s="32">
        <v>0</v>
      </c>
      <c r="N263" s="30" t="s">
        <v>13</v>
      </c>
      <c r="O263" s="31">
        <f>6.283*I263*E$7</f>
        <v>1337.90202</v>
      </c>
      <c r="P263" s="42">
        <v>0</v>
      </c>
      <c r="Q263" s="23" t="s">
        <v>13</v>
      </c>
      <c r="R263" s="24">
        <f>-1/(6.283*I263*E$8)</f>
        <v>-1569.6216678109208</v>
      </c>
      <c r="S263" s="42">
        <f t="shared" si="74"/>
        <v>0</v>
      </c>
      <c r="T263" s="23" t="s">
        <v>13</v>
      </c>
      <c r="U263" s="23">
        <f t="shared" si="75"/>
        <v>234132853.5</v>
      </c>
      <c r="V263" s="23">
        <f t="shared" si="76"/>
        <v>175000</v>
      </c>
      <c r="W263" s="23" t="s">
        <v>13</v>
      </c>
      <c r="X263" s="23">
        <f t="shared" si="77"/>
        <v>1337.90202</v>
      </c>
      <c r="Y263" s="22">
        <f t="shared" si="78"/>
        <v>-10.22786971249702</v>
      </c>
      <c r="Z263" s="23" t="s">
        <v>13</v>
      </c>
      <c r="AA263" s="31">
        <f t="shared" si="79"/>
        <v>1337.8238263568649</v>
      </c>
      <c r="AB263" s="23">
        <f t="shared" si="80"/>
        <v>2099877.2655634498</v>
      </c>
      <c r="AC263" s="42" t="s">
        <v>13</v>
      </c>
      <c r="AD263" s="23">
        <f t="shared" si="81"/>
        <v>16053.885916282376</v>
      </c>
      <c r="AE263" s="42">
        <f t="shared" si="82"/>
        <v>-10.22786971249702</v>
      </c>
      <c r="AF263" s="42" t="s">
        <v>13</v>
      </c>
      <c r="AG263" s="42">
        <f t="shared" si="83"/>
        <v>-231.79784145405597</v>
      </c>
      <c r="AH263" s="32">
        <f t="shared" si="84"/>
        <v>-329.82381183745434</v>
      </c>
      <c r="AI263" s="42" t="s">
        <v>13</v>
      </c>
      <c r="AJ263" s="42">
        <f t="shared" si="85"/>
        <v>-9044.5357792662599</v>
      </c>
      <c r="AK263" s="42">
        <f t="shared" si="86"/>
        <v>9050.54756405835</v>
      </c>
      <c r="AL263" s="31">
        <f t="shared" si="87"/>
        <v>-87.91154097861569</v>
      </c>
      <c r="AM263" s="53">
        <f t="shared" si="88"/>
        <v>9.0505475640583501</v>
      </c>
      <c r="AN263" s="14"/>
    </row>
    <row r="264" spans="2:40">
      <c r="H264" s="32">
        <f t="shared" ref="H264:H327" si="89">H263+H$4</f>
        <v>1016</v>
      </c>
      <c r="I264" s="23">
        <f t="shared" ref="I264:I327" si="90">H264*1000</f>
        <v>1016000</v>
      </c>
      <c r="J264" s="22">
        <f t="shared" ref="J264:J327" si="91">E$6</f>
        <v>175000</v>
      </c>
      <c r="K264" s="42" t="s">
        <v>13</v>
      </c>
      <c r="L264" s="42">
        <v>0</v>
      </c>
      <c r="M264" s="32">
        <v>0</v>
      </c>
      <c r="N264" s="30" t="s">
        <v>13</v>
      </c>
      <c r="O264" s="31">
        <f>6.283*I264*E$7</f>
        <v>1340.54088</v>
      </c>
      <c r="P264" s="42">
        <v>0</v>
      </c>
      <c r="Q264" s="23" t="s">
        <v>13</v>
      </c>
      <c r="R264" s="24">
        <f>-1/(6.283*I264*E$8)</f>
        <v>-1566.5318613782219</v>
      </c>
      <c r="S264" s="42">
        <f t="shared" ref="S264:S327" si="92">(J264*M264-L264*O264)</f>
        <v>0</v>
      </c>
      <c r="T264" s="23" t="s">
        <v>13</v>
      </c>
      <c r="U264" s="23">
        <f t="shared" ref="U264:U327" si="93">(J264*O264+L264*M264)</f>
        <v>234594654</v>
      </c>
      <c r="V264" s="23">
        <f t="shared" ref="V264:V327" si="94">J264+M264</f>
        <v>175000</v>
      </c>
      <c r="W264" s="23" t="s">
        <v>13</v>
      </c>
      <c r="X264" s="23">
        <f t="shared" ref="X264:X327" si="95">L264+O264</f>
        <v>1340.54088</v>
      </c>
      <c r="Y264" s="22">
        <f t="shared" ref="Y264:Y327" si="96">(S264*V264-U264*X264)/(V264^2+X264^2)</f>
        <v>-10.268253758451245</v>
      </c>
      <c r="Z264" s="23" t="s">
        <v>13</v>
      </c>
      <c r="AA264" s="31">
        <f t="shared" ref="AA264:AA327" si="97">(S264*X264+U264*V264)/(V264^2+X264^2)</f>
        <v>1340.4622227775462</v>
      </c>
      <c r="AB264" s="23">
        <f t="shared" ref="AB264:AB327" si="98">(P264*Y264-R264*AA264)</f>
        <v>2099876.7809548983</v>
      </c>
      <c r="AC264" s="42" t="s">
        <v>13</v>
      </c>
      <c r="AD264" s="23">
        <f t="shared" ref="AD264:AD327" si="99">(P264*AA264+R264*Y264)</f>
        <v>16085.546673330551</v>
      </c>
      <c r="AE264" s="42">
        <f t="shared" ref="AE264:AE327" si="100">P264+Y264</f>
        <v>-10.268253758451245</v>
      </c>
      <c r="AF264" s="42" t="s">
        <v>13</v>
      </c>
      <c r="AG264" s="42">
        <f t="shared" ref="AG264:AG327" si="101">R264+AA264</f>
        <v>-226.06963860067572</v>
      </c>
      <c r="AH264" s="32">
        <f t="shared" ref="AH264:AH327" si="102">(AB264*AE264-AD264*AG264)/(AE264^2+AG264^2)</f>
        <v>-350.02133131485141</v>
      </c>
      <c r="AI264" s="42" t="s">
        <v>13</v>
      </c>
      <c r="AJ264" s="42">
        <f t="shared" ref="AJ264:AJ327" si="103">(AB264*AG264+AD264*AE264)/(AE264^2+AG264^2)</f>
        <v>-9272.7297928180124</v>
      </c>
      <c r="AK264" s="42">
        <f t="shared" ref="AK264:AK327" si="104">SQRT(AH264^2+AJ264^2)</f>
        <v>9279.3336367968896</v>
      </c>
      <c r="AL264" s="31">
        <f t="shared" ref="AL264:AL327" si="105">DEGREES(ASIN(AJ264/AK264))</f>
        <v>-87.83826030703618</v>
      </c>
      <c r="AM264" s="53">
        <f t="shared" ref="AM264:AM327" si="106">AK264/1000</f>
        <v>9.2793336367968902</v>
      </c>
      <c r="AN264" s="14"/>
    </row>
    <row r="265" spans="2:40">
      <c r="H265" s="32">
        <f t="shared" si="89"/>
        <v>1018</v>
      </c>
      <c r="I265" s="23">
        <f t="shared" si="90"/>
        <v>1018000</v>
      </c>
      <c r="J265" s="22">
        <f t="shared" si="91"/>
        <v>175000</v>
      </c>
      <c r="K265" s="42" t="s">
        <v>13</v>
      </c>
      <c r="L265" s="42">
        <v>0</v>
      </c>
      <c r="M265" s="32">
        <v>0</v>
      </c>
      <c r="N265" s="30" t="s">
        <v>13</v>
      </c>
      <c r="O265" s="31">
        <f>6.283*I265*E$7</f>
        <v>1343.17974</v>
      </c>
      <c r="P265" s="42">
        <v>0</v>
      </c>
      <c r="Q265" s="23" t="s">
        <v>13</v>
      </c>
      <c r="R265" s="24">
        <f>-1/(6.283*I265*E$8)</f>
        <v>-1563.4541956387759</v>
      </c>
      <c r="S265" s="42">
        <f t="shared" si="92"/>
        <v>0</v>
      </c>
      <c r="T265" s="23" t="s">
        <v>13</v>
      </c>
      <c r="U265" s="23">
        <f t="shared" si="93"/>
        <v>235056454.5</v>
      </c>
      <c r="V265" s="23">
        <f t="shared" si="94"/>
        <v>175000</v>
      </c>
      <c r="W265" s="23" t="s">
        <v>13</v>
      </c>
      <c r="X265" s="23">
        <f t="shared" si="95"/>
        <v>1343.17974</v>
      </c>
      <c r="Y265" s="22">
        <f t="shared" si="96"/>
        <v>-10.308717360185513</v>
      </c>
      <c r="Z265" s="23" t="s">
        <v>13</v>
      </c>
      <c r="AA265" s="31">
        <f t="shared" si="97"/>
        <v>1343.1006173696937</v>
      </c>
      <c r="AB265" s="23">
        <f t="shared" si="98"/>
        <v>2099876.2953916779</v>
      </c>
      <c r="AC265" s="42" t="s">
        <v>13</v>
      </c>
      <c r="AD265" s="23">
        <f t="shared" si="99"/>
        <v>16117.207408436327</v>
      </c>
      <c r="AE265" s="42">
        <f t="shared" si="100"/>
        <v>-10.308717360185513</v>
      </c>
      <c r="AF265" s="42" t="s">
        <v>13</v>
      </c>
      <c r="AG265" s="42">
        <f t="shared" si="101"/>
        <v>-220.35357826908216</v>
      </c>
      <c r="AH265" s="32">
        <f t="shared" si="102"/>
        <v>-371.86220014311311</v>
      </c>
      <c r="AI265" s="42" t="s">
        <v>13</v>
      </c>
      <c r="AJ265" s="42">
        <f t="shared" si="103"/>
        <v>-9512.1798771695376</v>
      </c>
      <c r="AK265" s="42">
        <f t="shared" si="104"/>
        <v>9519.4457565303856</v>
      </c>
      <c r="AL265" s="31">
        <f t="shared" si="105"/>
        <v>-87.761260730282757</v>
      </c>
      <c r="AM265" s="53">
        <f t="shared" si="106"/>
        <v>9.519445756530386</v>
      </c>
      <c r="AN265" s="14"/>
    </row>
    <row r="266" spans="2:40">
      <c r="H266" s="32">
        <f t="shared" si="89"/>
        <v>1020</v>
      </c>
      <c r="I266" s="23">
        <f t="shared" si="90"/>
        <v>1020000</v>
      </c>
      <c r="J266" s="22">
        <f t="shared" si="91"/>
        <v>175000</v>
      </c>
      <c r="K266" s="42" t="s">
        <v>13</v>
      </c>
      <c r="L266" s="42">
        <v>0</v>
      </c>
      <c r="M266" s="32">
        <v>0</v>
      </c>
      <c r="N266" s="30" t="s">
        <v>13</v>
      </c>
      <c r="O266" s="31">
        <f>6.283*I266*E$7</f>
        <v>1345.8186000000001</v>
      </c>
      <c r="P266" s="42">
        <v>0</v>
      </c>
      <c r="Q266" s="23" t="s">
        <v>13</v>
      </c>
      <c r="R266" s="24">
        <f>-1/(6.283*I266*E$8)</f>
        <v>-1560.3885991767388</v>
      </c>
      <c r="S266" s="42">
        <f t="shared" si="92"/>
        <v>0</v>
      </c>
      <c r="T266" s="23" t="s">
        <v>13</v>
      </c>
      <c r="U266" s="23">
        <f t="shared" si="93"/>
        <v>235518255</v>
      </c>
      <c r="V266" s="23">
        <f t="shared" si="94"/>
        <v>175000</v>
      </c>
      <c r="W266" s="23" t="s">
        <v>13</v>
      </c>
      <c r="X266" s="23">
        <f t="shared" si="95"/>
        <v>1345.8186000000001</v>
      </c>
      <c r="Y266" s="22">
        <f t="shared" si="96"/>
        <v>-10.349260517589439</v>
      </c>
      <c r="Z266" s="23" t="s">
        <v>13</v>
      </c>
      <c r="AA266" s="31">
        <f t="shared" si="97"/>
        <v>1345.7390101297096</v>
      </c>
      <c r="AB266" s="23">
        <f t="shared" si="98"/>
        <v>2099875.8088737889</v>
      </c>
      <c r="AC266" s="42" t="s">
        <v>13</v>
      </c>
      <c r="AD266" s="23">
        <f t="shared" si="99"/>
        <v>16148.868121556516</v>
      </c>
      <c r="AE266" s="42">
        <f t="shared" si="100"/>
        <v>-10.349260517589439</v>
      </c>
      <c r="AF266" s="42" t="s">
        <v>13</v>
      </c>
      <c r="AG266" s="42">
        <f t="shared" si="101"/>
        <v>-214.64958904702917</v>
      </c>
      <c r="AH266" s="32">
        <f t="shared" si="102"/>
        <v>-395.52186102184879</v>
      </c>
      <c r="AI266" s="42" t="s">
        <v>13</v>
      </c>
      <c r="AJ266" s="42">
        <f t="shared" si="103"/>
        <v>-9763.7384697461093</v>
      </c>
      <c r="AK266" s="42">
        <f t="shared" si="104"/>
        <v>9771.746335642687</v>
      </c>
      <c r="AL266" s="31">
        <f t="shared" si="105"/>
        <v>-87.680258475696647</v>
      </c>
      <c r="AM266" s="53">
        <f t="shared" si="106"/>
        <v>9.7717463356426872</v>
      </c>
      <c r="AN266" s="14"/>
    </row>
    <row r="267" spans="2:40">
      <c r="H267" s="32">
        <f t="shared" si="89"/>
        <v>1022</v>
      </c>
      <c r="I267" s="23">
        <f t="shared" si="90"/>
        <v>1022000</v>
      </c>
      <c r="J267" s="22">
        <f t="shared" si="91"/>
        <v>175000</v>
      </c>
      <c r="K267" s="42" t="s">
        <v>13</v>
      </c>
      <c r="L267" s="42">
        <v>0</v>
      </c>
      <c r="M267" s="32">
        <v>0</v>
      </c>
      <c r="N267" s="30" t="s">
        <v>13</v>
      </c>
      <c r="O267" s="31">
        <f>6.283*I267*E$7</f>
        <v>1348.4574600000001</v>
      </c>
      <c r="P267" s="42">
        <v>0</v>
      </c>
      <c r="Q267" s="23" t="s">
        <v>13</v>
      </c>
      <c r="R267" s="24">
        <f>-1/(6.283*I267*E$8)</f>
        <v>-1557.335001135297</v>
      </c>
      <c r="S267" s="42">
        <f t="shared" si="92"/>
        <v>0</v>
      </c>
      <c r="T267" s="23" t="s">
        <v>13</v>
      </c>
      <c r="U267" s="23">
        <f t="shared" si="93"/>
        <v>235980055.5</v>
      </c>
      <c r="V267" s="23">
        <f t="shared" si="94"/>
        <v>175000</v>
      </c>
      <c r="W267" s="23" t="s">
        <v>13</v>
      </c>
      <c r="X267" s="23">
        <f t="shared" si="95"/>
        <v>1348.4574600000001</v>
      </c>
      <c r="Y267" s="22">
        <f t="shared" si="96"/>
        <v>-10.389883230552412</v>
      </c>
      <c r="Z267" s="23" t="s">
        <v>13</v>
      </c>
      <c r="AA267" s="31">
        <f t="shared" si="97"/>
        <v>1348.3774010539955</v>
      </c>
      <c r="AB267" s="23">
        <f t="shared" si="98"/>
        <v>2099875.3214012329</v>
      </c>
      <c r="AC267" s="42" t="s">
        <v>13</v>
      </c>
      <c r="AD267" s="23">
        <f t="shared" si="99"/>
        <v>16180.528812647945</v>
      </c>
      <c r="AE267" s="42">
        <f t="shared" si="100"/>
        <v>-10.389883230552412</v>
      </c>
      <c r="AF267" s="42" t="s">
        <v>13</v>
      </c>
      <c r="AG267" s="42">
        <f t="shared" si="101"/>
        <v>-208.95760008130151</v>
      </c>
      <c r="AH267" s="32">
        <f t="shared" si="102"/>
        <v>-421.19939588525625</v>
      </c>
      <c r="AI267" s="42" t="s">
        <v>13</v>
      </c>
      <c r="AJ267" s="42">
        <f t="shared" si="103"/>
        <v>-10028.345980456734</v>
      </c>
      <c r="AK267" s="42">
        <f t="shared" si="104"/>
        <v>10037.187456396181</v>
      </c>
      <c r="AL267" s="31">
        <f t="shared" si="105"/>
        <v>-87.594940183022146</v>
      </c>
      <c r="AM267" s="53">
        <f t="shared" si="106"/>
        <v>10.037187456396181</v>
      </c>
      <c r="AN267" s="14"/>
    </row>
    <row r="268" spans="2:40">
      <c r="H268" s="32">
        <f t="shared" si="89"/>
        <v>1024</v>
      </c>
      <c r="I268" s="23">
        <f t="shared" si="90"/>
        <v>1024000</v>
      </c>
      <c r="J268" s="22">
        <f t="shared" si="91"/>
        <v>175000</v>
      </c>
      <c r="K268" s="42" t="s">
        <v>13</v>
      </c>
      <c r="L268" s="42">
        <v>0</v>
      </c>
      <c r="M268" s="32">
        <v>0</v>
      </c>
      <c r="N268" s="30" t="s">
        <v>13</v>
      </c>
      <c r="O268" s="31">
        <f>6.283*I268*E$7</f>
        <v>1351.0963200000001</v>
      </c>
      <c r="P268" s="42">
        <v>0</v>
      </c>
      <c r="Q268" s="23" t="s">
        <v>13</v>
      </c>
      <c r="R268" s="24">
        <f>-1/(6.283*I268*E$8)</f>
        <v>-1554.293331211205</v>
      </c>
      <c r="S268" s="42">
        <f t="shared" si="92"/>
        <v>0</v>
      </c>
      <c r="T268" s="23" t="s">
        <v>13</v>
      </c>
      <c r="U268" s="23">
        <f t="shared" si="93"/>
        <v>236441856.00000003</v>
      </c>
      <c r="V268" s="23">
        <f t="shared" si="94"/>
        <v>175000</v>
      </c>
      <c r="W268" s="23" t="s">
        <v>13</v>
      </c>
      <c r="X268" s="23">
        <f t="shared" si="95"/>
        <v>1351.0963200000001</v>
      </c>
      <c r="Y268" s="22">
        <f t="shared" si="96"/>
        <v>-10.430585498963618</v>
      </c>
      <c r="Z268" s="23" t="s">
        <v>13</v>
      </c>
      <c r="AA268" s="31">
        <f t="shared" si="97"/>
        <v>1351.0157901389539</v>
      </c>
      <c r="AB268" s="23">
        <f t="shared" si="98"/>
        <v>2099874.8329740129</v>
      </c>
      <c r="AC268" s="42" t="s">
        <v>13</v>
      </c>
      <c r="AD268" s="23">
        <f t="shared" si="99"/>
        <v>16212.18948166745</v>
      </c>
      <c r="AE268" s="42">
        <f t="shared" si="100"/>
        <v>-10.430585498963618</v>
      </c>
      <c r="AF268" s="42" t="s">
        <v>13</v>
      </c>
      <c r="AG268" s="42">
        <f t="shared" si="101"/>
        <v>-203.2775410722511</v>
      </c>
      <c r="AH268" s="32">
        <f t="shared" si="102"/>
        <v>-449.12141779759253</v>
      </c>
      <c r="AI268" s="42" t="s">
        <v>13</v>
      </c>
      <c r="AJ268" s="42">
        <f t="shared" si="103"/>
        <v>-10307.042394228709</v>
      </c>
      <c r="AK268" s="42">
        <f t="shared" si="104"/>
        <v>10316.822813461147</v>
      </c>
      <c r="AL268" s="31">
        <f t="shared" si="105"/>
        <v>-87.504958949974636</v>
      </c>
      <c r="AM268" s="53">
        <f t="shared" si="106"/>
        <v>10.316822813461147</v>
      </c>
      <c r="AN268" s="14"/>
    </row>
    <row r="269" spans="2:40">
      <c r="H269" s="32">
        <f t="shared" si="89"/>
        <v>1026</v>
      </c>
      <c r="I269" s="23">
        <f t="shared" si="90"/>
        <v>1026000</v>
      </c>
      <c r="J269" s="22">
        <f t="shared" si="91"/>
        <v>175000</v>
      </c>
      <c r="K269" s="42" t="s">
        <v>13</v>
      </c>
      <c r="L269" s="42">
        <v>0</v>
      </c>
      <c r="M269" s="32">
        <v>0</v>
      </c>
      <c r="N269" s="30" t="s">
        <v>13</v>
      </c>
      <c r="O269" s="31">
        <f>6.283*I269*E$7</f>
        <v>1353.7351800000001</v>
      </c>
      <c r="P269" s="42">
        <v>0</v>
      </c>
      <c r="Q269" s="23" t="s">
        <v>13</v>
      </c>
      <c r="R269" s="24">
        <f>-1/(6.283*I269*E$8)</f>
        <v>-1551.2635196493895</v>
      </c>
      <c r="S269" s="42">
        <f t="shared" si="92"/>
        <v>0</v>
      </c>
      <c r="T269" s="23" t="s">
        <v>13</v>
      </c>
      <c r="U269" s="23">
        <f t="shared" si="93"/>
        <v>236903656.50000003</v>
      </c>
      <c r="V269" s="23">
        <f t="shared" si="94"/>
        <v>175000</v>
      </c>
      <c r="W269" s="23" t="s">
        <v>13</v>
      </c>
      <c r="X269" s="23">
        <f t="shared" si="95"/>
        <v>1353.7351800000001</v>
      </c>
      <c r="Y269" s="22">
        <f t="shared" si="96"/>
        <v>-10.471367322712007</v>
      </c>
      <c r="Z269" s="23" t="s">
        <v>13</v>
      </c>
      <c r="AA269" s="31">
        <f t="shared" si="97"/>
        <v>1353.6541773809863</v>
      </c>
      <c r="AB269" s="23">
        <f t="shared" si="98"/>
        <v>2099874.3435921278</v>
      </c>
      <c r="AC269" s="42" t="s">
        <v>13</v>
      </c>
      <c r="AD269" s="23">
        <f t="shared" si="99"/>
        <v>16243.850128571834</v>
      </c>
      <c r="AE269" s="42">
        <f t="shared" si="100"/>
        <v>-10.471367322712007</v>
      </c>
      <c r="AF269" s="42" t="s">
        <v>13</v>
      </c>
      <c r="AG269" s="42">
        <f t="shared" si="101"/>
        <v>-197.60934226840322</v>
      </c>
      <c r="AH269" s="32">
        <f t="shared" si="102"/>
        <v>-479.54672694904576</v>
      </c>
      <c r="AI269" s="42" t="s">
        <v>13</v>
      </c>
      <c r="AJ269" s="42">
        <f t="shared" si="103"/>
        <v>-10600.980751307306</v>
      </c>
      <c r="AK269" s="42">
        <f t="shared" si="104"/>
        <v>10611.821613319533</v>
      </c>
      <c r="AL269" s="31">
        <f t="shared" si="105"/>
        <v>-87.409929727044883</v>
      </c>
      <c r="AM269" s="53">
        <f t="shared" si="106"/>
        <v>10.611821613319533</v>
      </c>
      <c r="AN269" s="14"/>
    </row>
    <row r="270" spans="2:40">
      <c r="H270" s="32">
        <f t="shared" si="89"/>
        <v>1028</v>
      </c>
      <c r="I270" s="23">
        <f t="shared" si="90"/>
        <v>1028000</v>
      </c>
      <c r="J270" s="22">
        <f t="shared" si="91"/>
        <v>175000</v>
      </c>
      <c r="K270" s="42" t="s">
        <v>13</v>
      </c>
      <c r="L270" s="42">
        <v>0</v>
      </c>
      <c r="M270" s="32">
        <v>0</v>
      </c>
      <c r="N270" s="30" t="s">
        <v>13</v>
      </c>
      <c r="O270" s="31">
        <f>6.283*I270*E$7</f>
        <v>1356.3740400000002</v>
      </c>
      <c r="P270" s="42">
        <v>0</v>
      </c>
      <c r="Q270" s="23" t="s">
        <v>13</v>
      </c>
      <c r="R270" s="24">
        <f>-1/(6.283*I270*E$8)</f>
        <v>-1548.2454972376204</v>
      </c>
      <c r="S270" s="42">
        <f t="shared" si="92"/>
        <v>0</v>
      </c>
      <c r="T270" s="23" t="s">
        <v>13</v>
      </c>
      <c r="U270" s="23">
        <f t="shared" si="93"/>
        <v>237365457.00000003</v>
      </c>
      <c r="V270" s="23">
        <f t="shared" si="94"/>
        <v>175000</v>
      </c>
      <c r="W270" s="23" t="s">
        <v>13</v>
      </c>
      <c r="X270" s="23">
        <f t="shared" si="95"/>
        <v>1356.3740400000002</v>
      </c>
      <c r="Y270" s="22">
        <f t="shared" si="96"/>
        <v>-10.512228701686331</v>
      </c>
      <c r="Z270" s="23" t="s">
        <v>13</v>
      </c>
      <c r="AA270" s="31">
        <f t="shared" si="97"/>
        <v>1356.2925627764946</v>
      </c>
      <c r="AB270" s="23">
        <f t="shared" si="98"/>
        <v>2099873.8532555802</v>
      </c>
      <c r="AC270" s="42" t="s">
        <v>13</v>
      </c>
      <c r="AD270" s="23">
        <f t="shared" si="99"/>
        <v>16275.510753317938</v>
      </c>
      <c r="AE270" s="42">
        <f t="shared" si="100"/>
        <v>-10.512228701686331</v>
      </c>
      <c r="AF270" s="42" t="s">
        <v>13</v>
      </c>
      <c r="AG270" s="42">
        <f t="shared" si="101"/>
        <v>-191.95293446112578</v>
      </c>
      <c r="AH270" s="32">
        <f t="shared" si="102"/>
        <v>-512.77190638452078</v>
      </c>
      <c r="AI270" s="42" t="s">
        <v>13</v>
      </c>
      <c r="AJ270" s="42">
        <f t="shared" si="103"/>
        <v>-10911.442867928859</v>
      </c>
      <c r="AK270" s="42">
        <f t="shared" si="104"/>
        <v>10923.484814291307</v>
      </c>
      <c r="AL270" s="31">
        <f t="shared" si="105"/>
        <v>-87.309423933247928</v>
      </c>
      <c r="AM270" s="53">
        <f t="shared" si="106"/>
        <v>10.923484814291307</v>
      </c>
      <c r="AN270" s="14"/>
    </row>
    <row r="271" spans="2:40">
      <c r="H271" s="32">
        <f t="shared" si="89"/>
        <v>1030</v>
      </c>
      <c r="I271" s="23">
        <f t="shared" si="90"/>
        <v>1030000</v>
      </c>
      <c r="J271" s="22">
        <f t="shared" si="91"/>
        <v>175000</v>
      </c>
      <c r="K271" s="42" t="s">
        <v>13</v>
      </c>
      <c r="L271" s="42">
        <v>0</v>
      </c>
      <c r="M271" s="32">
        <v>0</v>
      </c>
      <c r="N271" s="30" t="s">
        <v>13</v>
      </c>
      <c r="O271" s="31">
        <f>6.283*I271*E$7</f>
        <v>1359.0128999999999</v>
      </c>
      <c r="P271" s="42">
        <v>0</v>
      </c>
      <c r="Q271" s="23" t="s">
        <v>13</v>
      </c>
      <c r="R271" s="24">
        <f>-1/(6.283*I271*E$8)</f>
        <v>-1545.2391953012366</v>
      </c>
      <c r="S271" s="42">
        <f t="shared" si="92"/>
        <v>0</v>
      </c>
      <c r="T271" s="23" t="s">
        <v>13</v>
      </c>
      <c r="U271" s="23">
        <f t="shared" si="93"/>
        <v>237827257.5</v>
      </c>
      <c r="V271" s="23">
        <f t="shared" si="94"/>
        <v>175000</v>
      </c>
      <c r="W271" s="23" t="s">
        <v>13</v>
      </c>
      <c r="X271" s="23">
        <f t="shared" si="95"/>
        <v>1359.0128999999999</v>
      </c>
      <c r="Y271" s="22">
        <f t="shared" si="96"/>
        <v>-10.553169635775104</v>
      </c>
      <c r="Z271" s="23" t="s">
        <v>13</v>
      </c>
      <c r="AA271" s="31">
        <f t="shared" si="97"/>
        <v>1358.9309463218806</v>
      </c>
      <c r="AB271" s="23">
        <f t="shared" si="98"/>
        <v>2099873.3619643706</v>
      </c>
      <c r="AC271" s="42" t="s">
        <v>13</v>
      </c>
      <c r="AD271" s="23">
        <f t="shared" si="99"/>
        <v>16307.171355862565</v>
      </c>
      <c r="AE271" s="42">
        <f t="shared" si="100"/>
        <v>-10.553169635775104</v>
      </c>
      <c r="AF271" s="42" t="s">
        <v>13</v>
      </c>
      <c r="AG271" s="42">
        <f t="shared" si="101"/>
        <v>-186.30824897935599</v>
      </c>
      <c r="AH271" s="32">
        <f t="shared" si="102"/>
        <v>-549.13807969340519</v>
      </c>
      <c r="AI271" s="42" t="s">
        <v>13</v>
      </c>
      <c r="AJ271" s="42">
        <f t="shared" si="103"/>
        <v>-11239.857741821928</v>
      </c>
      <c r="AK271" s="42">
        <f t="shared" si="104"/>
        <v>11253.264179204347</v>
      </c>
      <c r="AL271" s="31">
        <f t="shared" si="105"/>
        <v>-87.202963134844921</v>
      </c>
      <c r="AM271" s="53">
        <f t="shared" si="106"/>
        <v>11.253264179204347</v>
      </c>
      <c r="AN271" s="14"/>
    </row>
    <row r="272" spans="2:40" s="5" customFormat="1">
      <c r="B272" s="1"/>
      <c r="C272" s="1"/>
      <c r="D272" s="1"/>
      <c r="E272" s="1"/>
      <c r="F272" s="1"/>
      <c r="H272" s="32">
        <f t="shared" si="89"/>
        <v>1032</v>
      </c>
      <c r="I272" s="23">
        <f t="shared" si="90"/>
        <v>1032000</v>
      </c>
      <c r="J272" s="22">
        <f t="shared" si="91"/>
        <v>175000</v>
      </c>
      <c r="K272" s="42" t="s">
        <v>13</v>
      </c>
      <c r="L272" s="42">
        <v>0</v>
      </c>
      <c r="M272" s="32">
        <v>0</v>
      </c>
      <c r="N272" s="30" t="s">
        <v>13</v>
      </c>
      <c r="O272" s="31">
        <f>6.283*I272*E$7</f>
        <v>1361.65176</v>
      </c>
      <c r="P272" s="42">
        <v>0</v>
      </c>
      <c r="Q272" s="23" t="s">
        <v>13</v>
      </c>
      <c r="R272" s="24">
        <f>-1/(6.283*I272*E$8)</f>
        <v>-1542.2445456979397</v>
      </c>
      <c r="S272" s="42">
        <f t="shared" si="92"/>
        <v>0</v>
      </c>
      <c r="T272" s="23" t="s">
        <v>13</v>
      </c>
      <c r="U272" s="23">
        <f t="shared" si="93"/>
        <v>238289058</v>
      </c>
      <c r="V272" s="23">
        <f t="shared" si="94"/>
        <v>175000</v>
      </c>
      <c r="W272" s="23" t="s">
        <v>13</v>
      </c>
      <c r="X272" s="23">
        <f t="shared" si="95"/>
        <v>1361.65176</v>
      </c>
      <c r="Y272" s="22">
        <f t="shared" si="96"/>
        <v>-10.594190124866648</v>
      </c>
      <c r="Z272" s="23" t="s">
        <v>13</v>
      </c>
      <c r="AA272" s="31">
        <f t="shared" si="97"/>
        <v>1361.569328013547</v>
      </c>
      <c r="AB272" s="23">
        <f t="shared" si="98"/>
        <v>2099872.8697185018</v>
      </c>
      <c r="AC272" s="42" t="s">
        <v>13</v>
      </c>
      <c r="AD272" s="23">
        <f t="shared" si="99"/>
        <v>16338.831936162562</v>
      </c>
      <c r="AE272" s="42">
        <f t="shared" si="100"/>
        <v>-10.594190124866648</v>
      </c>
      <c r="AF272" s="42" t="s">
        <v>13</v>
      </c>
      <c r="AG272" s="42">
        <f t="shared" si="101"/>
        <v>-180.67521768439269</v>
      </c>
      <c r="AH272" s="32">
        <f t="shared" si="102"/>
        <v>-589.03911359285223</v>
      </c>
      <c r="AI272" s="42" t="s">
        <v>13</v>
      </c>
      <c r="AJ272" s="42">
        <f t="shared" si="103"/>
        <v>-11587.823190091949</v>
      </c>
      <c r="AK272" s="42">
        <f t="shared" si="104"/>
        <v>11602.784724460545</v>
      </c>
      <c r="AL272" s="31">
        <f t="shared" si="105"/>
        <v>-87.090011591414665</v>
      </c>
      <c r="AM272" s="53">
        <f t="shared" si="106"/>
        <v>11.602784724460545</v>
      </c>
      <c r="AN272" s="14"/>
    </row>
    <row r="273" spans="2:40">
      <c r="B273" s="5"/>
      <c r="C273" s="5"/>
      <c r="D273" s="5"/>
      <c r="E273" s="5"/>
      <c r="H273" s="32">
        <f t="shared" si="89"/>
        <v>1034</v>
      </c>
      <c r="I273" s="23">
        <f t="shared" si="90"/>
        <v>1034000</v>
      </c>
      <c r="J273" s="22">
        <f t="shared" si="91"/>
        <v>175000</v>
      </c>
      <c r="K273" s="42" t="s">
        <v>13</v>
      </c>
      <c r="L273" s="42">
        <v>0</v>
      </c>
      <c r="M273" s="32">
        <v>0</v>
      </c>
      <c r="N273" s="30" t="s">
        <v>13</v>
      </c>
      <c r="O273" s="31">
        <f>6.283*I273*E$7</f>
        <v>1364.29062</v>
      </c>
      <c r="P273" s="42">
        <v>0</v>
      </c>
      <c r="Q273" s="23" t="s">
        <v>13</v>
      </c>
      <c r="R273" s="24">
        <f>-1/(6.283*I273*E$8)</f>
        <v>-1539.2614808126439</v>
      </c>
      <c r="S273" s="42">
        <f t="shared" si="92"/>
        <v>0</v>
      </c>
      <c r="T273" s="23" t="s">
        <v>13</v>
      </c>
      <c r="U273" s="23">
        <f t="shared" si="93"/>
        <v>238750858.5</v>
      </c>
      <c r="V273" s="23">
        <f t="shared" si="94"/>
        <v>175000</v>
      </c>
      <c r="W273" s="23" t="s">
        <v>13</v>
      </c>
      <c r="X273" s="23">
        <f t="shared" si="95"/>
        <v>1364.29062</v>
      </c>
      <c r="Y273" s="22">
        <f t="shared" si="96"/>
        <v>-10.63529016884905</v>
      </c>
      <c r="Z273" s="23" t="s">
        <v>13</v>
      </c>
      <c r="AA273" s="31">
        <f t="shared" si="97"/>
        <v>1364.2077078478951</v>
      </c>
      <c r="AB273" s="23">
        <f t="shared" si="98"/>
        <v>2099872.3765179738</v>
      </c>
      <c r="AC273" s="42" t="s">
        <v>13</v>
      </c>
      <c r="AD273" s="23">
        <f t="shared" si="99"/>
        <v>16370.492494174741</v>
      </c>
      <c r="AE273" s="42">
        <f t="shared" si="100"/>
        <v>-10.63529016884905</v>
      </c>
      <c r="AF273" s="42" t="s">
        <v>13</v>
      </c>
      <c r="AG273" s="42">
        <f t="shared" si="101"/>
        <v>-175.05377296474876</v>
      </c>
      <c r="AH273" s="32">
        <f t="shared" si="102"/>
        <v>-632.9316279827309</v>
      </c>
      <c r="AI273" s="42" t="s">
        <v>13</v>
      </c>
      <c r="AJ273" s="42">
        <f t="shared" si="103"/>
        <v>-11957.131397669673</v>
      </c>
      <c r="AK273" s="42">
        <f t="shared" si="104"/>
        <v>11973.871291559752</v>
      </c>
      <c r="AL273" s="31">
        <f t="shared" si="105"/>
        <v>-86.969967425634266</v>
      </c>
      <c r="AM273" s="53">
        <f t="shared" si="106"/>
        <v>11.973871291559751</v>
      </c>
      <c r="AN273" s="14"/>
    </row>
    <row r="274" spans="2:40">
      <c r="F274" s="5"/>
      <c r="H274" s="32">
        <f t="shared" si="89"/>
        <v>1036</v>
      </c>
      <c r="I274" s="23">
        <f t="shared" si="90"/>
        <v>1036000</v>
      </c>
      <c r="J274" s="22">
        <f t="shared" si="91"/>
        <v>175000</v>
      </c>
      <c r="K274" s="42" t="s">
        <v>13</v>
      </c>
      <c r="L274" s="42">
        <v>0</v>
      </c>
      <c r="M274" s="32">
        <v>0</v>
      </c>
      <c r="N274" s="30" t="s">
        <v>13</v>
      </c>
      <c r="O274" s="31">
        <f>6.283*I274*E$7</f>
        <v>1366.92948</v>
      </c>
      <c r="P274" s="42">
        <v>0</v>
      </c>
      <c r="Q274" s="23" t="s">
        <v>13</v>
      </c>
      <c r="R274" s="24">
        <f>-1/(6.283*I274*E$8)</f>
        <v>-1536.2899335523875</v>
      </c>
      <c r="S274" s="42">
        <f t="shared" si="92"/>
        <v>0</v>
      </c>
      <c r="T274" s="23" t="s">
        <v>13</v>
      </c>
      <c r="U274" s="23">
        <f t="shared" si="93"/>
        <v>239212659</v>
      </c>
      <c r="V274" s="23">
        <f t="shared" si="94"/>
        <v>175000</v>
      </c>
      <c r="W274" s="23" t="s">
        <v>13</v>
      </c>
      <c r="X274" s="23">
        <f t="shared" si="95"/>
        <v>1366.92948</v>
      </c>
      <c r="Y274" s="22">
        <f t="shared" si="96"/>
        <v>-10.676469767610186</v>
      </c>
      <c r="Z274" s="23" t="s">
        <v>13</v>
      </c>
      <c r="AA274" s="31">
        <f t="shared" si="97"/>
        <v>1366.8460858213275</v>
      </c>
      <c r="AB274" s="23">
        <f t="shared" si="98"/>
        <v>2099871.8823627881</v>
      </c>
      <c r="AC274" s="42" t="s">
        <v>13</v>
      </c>
      <c r="AD274" s="23">
        <f t="shared" si="99"/>
        <v>16402.153029855926</v>
      </c>
      <c r="AE274" s="42">
        <f t="shared" si="100"/>
        <v>-10.676469767610186</v>
      </c>
      <c r="AF274" s="42" t="s">
        <v>13</v>
      </c>
      <c r="AG274" s="42">
        <f t="shared" si="101"/>
        <v>-169.44384773106003</v>
      </c>
      <c r="AH274" s="32">
        <f t="shared" si="102"/>
        <v>-681.34728132742998</v>
      </c>
      <c r="AI274" s="42" t="s">
        <v>13</v>
      </c>
      <c r="AJ274" s="42">
        <f t="shared" si="103"/>
        <v>-12349.799221000971</v>
      </c>
      <c r="AK274" s="42">
        <f t="shared" si="104"/>
        <v>12368.580149589057</v>
      </c>
      <c r="AL274" s="31">
        <f t="shared" si="105"/>
        <v>-86.842152111433904</v>
      </c>
      <c r="AM274" s="53">
        <f t="shared" si="106"/>
        <v>12.368580149589057</v>
      </c>
      <c r="AN274" s="14"/>
    </row>
    <row r="275" spans="2:40">
      <c r="H275" s="32">
        <f t="shared" si="89"/>
        <v>1038</v>
      </c>
      <c r="I275" s="23">
        <f t="shared" si="90"/>
        <v>1038000</v>
      </c>
      <c r="J275" s="22">
        <f t="shared" si="91"/>
        <v>175000</v>
      </c>
      <c r="K275" s="42" t="s">
        <v>13</v>
      </c>
      <c r="L275" s="42">
        <v>0</v>
      </c>
      <c r="M275" s="32">
        <v>0</v>
      </c>
      <c r="N275" s="30" t="s">
        <v>13</v>
      </c>
      <c r="O275" s="31">
        <f>6.283*I275*E$7</f>
        <v>1369.56834</v>
      </c>
      <c r="P275" s="42">
        <v>0</v>
      </c>
      <c r="Q275" s="23" t="s">
        <v>13</v>
      </c>
      <c r="R275" s="24">
        <f>-1/(6.283*I275*E$8)</f>
        <v>-1533.3298373413043</v>
      </c>
      <c r="S275" s="42">
        <f t="shared" si="92"/>
        <v>0</v>
      </c>
      <c r="T275" s="23" t="s">
        <v>13</v>
      </c>
      <c r="U275" s="23">
        <f t="shared" si="93"/>
        <v>239674459.5</v>
      </c>
      <c r="V275" s="23">
        <f t="shared" si="94"/>
        <v>175000</v>
      </c>
      <c r="W275" s="23" t="s">
        <v>13</v>
      </c>
      <c r="X275" s="23">
        <f t="shared" si="95"/>
        <v>1369.56834</v>
      </c>
      <c r="Y275" s="22">
        <f t="shared" si="96"/>
        <v>-10.717728921037716</v>
      </c>
      <c r="Z275" s="23" t="s">
        <v>13</v>
      </c>
      <c r="AA275" s="31">
        <f t="shared" si="97"/>
        <v>1369.484461930246</v>
      </c>
      <c r="AB275" s="23">
        <f t="shared" si="98"/>
        <v>2099871.3872529478</v>
      </c>
      <c r="AC275" s="42" t="s">
        <v>13</v>
      </c>
      <c r="AD275" s="23">
        <f t="shared" si="99"/>
        <v>16433.813543162953</v>
      </c>
      <c r="AE275" s="42">
        <f t="shared" si="100"/>
        <v>-10.717728921037716</v>
      </c>
      <c r="AF275" s="42" t="s">
        <v>13</v>
      </c>
      <c r="AG275" s="42">
        <f t="shared" si="101"/>
        <v>-163.84537541105828</v>
      </c>
      <c r="AH275" s="32">
        <f t="shared" si="102"/>
        <v>-734.90793947398356</v>
      </c>
      <c r="AI275" s="42" t="s">
        <v>13</v>
      </c>
      <c r="AJ275" s="42">
        <f t="shared" si="103"/>
        <v>-12768.104305216502</v>
      </c>
      <c r="AK275" s="42">
        <f t="shared" si="104"/>
        <v>12789.236772708138</v>
      </c>
      <c r="AL275" s="31">
        <f t="shared" si="105"/>
        <v>-86.705797895416211</v>
      </c>
      <c r="AM275" s="53">
        <f t="shared" si="106"/>
        <v>12.789236772708138</v>
      </c>
      <c r="AN275" s="14"/>
    </row>
    <row r="276" spans="2:40">
      <c r="H276" s="32">
        <f t="shared" si="89"/>
        <v>1040</v>
      </c>
      <c r="I276" s="23">
        <f t="shared" si="90"/>
        <v>1040000</v>
      </c>
      <c r="J276" s="22">
        <f t="shared" si="91"/>
        <v>175000</v>
      </c>
      <c r="K276" s="42" t="s">
        <v>13</v>
      </c>
      <c r="L276" s="42">
        <v>0</v>
      </c>
      <c r="M276" s="32">
        <v>0</v>
      </c>
      <c r="N276" s="30" t="s">
        <v>13</v>
      </c>
      <c r="O276" s="31">
        <f>6.283*I276*E$7</f>
        <v>1372.2072000000001</v>
      </c>
      <c r="P276" s="42">
        <v>0</v>
      </c>
      <c r="Q276" s="23" t="s">
        <v>13</v>
      </c>
      <c r="R276" s="24">
        <f>-1/(6.283*I276*E$8)</f>
        <v>-1530.3811261156477</v>
      </c>
      <c r="S276" s="42">
        <f t="shared" si="92"/>
        <v>0</v>
      </c>
      <c r="T276" s="23" t="s">
        <v>13</v>
      </c>
      <c r="U276" s="23">
        <f t="shared" si="93"/>
        <v>240136260</v>
      </c>
      <c r="V276" s="23">
        <f t="shared" si="94"/>
        <v>175000</v>
      </c>
      <c r="W276" s="23" t="s">
        <v>13</v>
      </c>
      <c r="X276" s="23">
        <f t="shared" si="95"/>
        <v>1372.2072000000001</v>
      </c>
      <c r="Y276" s="22">
        <f t="shared" si="96"/>
        <v>-10.759067629019079</v>
      </c>
      <c r="Z276" s="23" t="s">
        <v>13</v>
      </c>
      <c r="AA276" s="31">
        <f t="shared" si="97"/>
        <v>1372.1228361710525</v>
      </c>
      <c r="AB276" s="23">
        <f t="shared" si="98"/>
        <v>2099870.8911884516</v>
      </c>
      <c r="AC276" s="42" t="s">
        <v>13</v>
      </c>
      <c r="AD276" s="23">
        <f t="shared" si="99"/>
        <v>16465.47403405263</v>
      </c>
      <c r="AE276" s="42">
        <f t="shared" si="100"/>
        <v>-10.759067629019079</v>
      </c>
      <c r="AF276" s="42" t="s">
        <v>13</v>
      </c>
      <c r="AG276" s="42">
        <f t="shared" si="101"/>
        <v>-158.25828994459516</v>
      </c>
      <c r="AH276" s="32">
        <f t="shared" si="102"/>
        <v>-794.34452442716213</v>
      </c>
      <c r="AI276" s="42" t="s">
        <v>13</v>
      </c>
      <c r="AJ276" s="42">
        <f t="shared" si="103"/>
        <v>-13214.628348768038</v>
      </c>
      <c r="AK276" s="42">
        <f t="shared" si="104"/>
        <v>13238.481242935357</v>
      </c>
      <c r="AL276" s="31">
        <f t="shared" si="105"/>
        <v>-86.560032662429236</v>
      </c>
      <c r="AM276" s="53">
        <f t="shared" si="106"/>
        <v>13.238481242935357</v>
      </c>
      <c r="AN276" s="14"/>
    </row>
    <row r="277" spans="2:40">
      <c r="H277" s="32">
        <f t="shared" si="89"/>
        <v>1042</v>
      </c>
      <c r="I277" s="23">
        <f t="shared" si="90"/>
        <v>1042000</v>
      </c>
      <c r="J277" s="22">
        <f t="shared" si="91"/>
        <v>175000</v>
      </c>
      <c r="K277" s="42" t="s">
        <v>13</v>
      </c>
      <c r="L277" s="42">
        <v>0</v>
      </c>
      <c r="M277" s="32">
        <v>0</v>
      </c>
      <c r="N277" s="30" t="s">
        <v>13</v>
      </c>
      <c r="O277" s="31">
        <f>6.283*I277*E$7</f>
        <v>1374.8460600000001</v>
      </c>
      <c r="P277" s="42">
        <v>0</v>
      </c>
      <c r="Q277" s="23" t="s">
        <v>13</v>
      </c>
      <c r="R277" s="24">
        <f>-1/(6.283*I277*E$8)</f>
        <v>-1527.4437343188806</v>
      </c>
      <c r="S277" s="42">
        <f t="shared" si="92"/>
        <v>0</v>
      </c>
      <c r="T277" s="23" t="s">
        <v>13</v>
      </c>
      <c r="U277" s="23">
        <f t="shared" si="93"/>
        <v>240598060.5</v>
      </c>
      <c r="V277" s="23">
        <f t="shared" si="94"/>
        <v>175000</v>
      </c>
      <c r="W277" s="23" t="s">
        <v>13</v>
      </c>
      <c r="X277" s="23">
        <f t="shared" si="95"/>
        <v>1374.8460600000001</v>
      </c>
      <c r="Y277" s="22">
        <f t="shared" si="96"/>
        <v>-10.800485891441499</v>
      </c>
      <c r="Z277" s="23" t="s">
        <v>13</v>
      </c>
      <c r="AA277" s="31">
        <f t="shared" si="97"/>
        <v>1374.761208540149</v>
      </c>
      <c r="AB277" s="23">
        <f t="shared" si="98"/>
        <v>2099870.3941693027</v>
      </c>
      <c r="AC277" s="42" t="s">
        <v>13</v>
      </c>
      <c r="AD277" s="23">
        <f t="shared" si="99"/>
        <v>16497.134502481786</v>
      </c>
      <c r="AE277" s="42">
        <f t="shared" si="100"/>
        <v>-10.800485891441499</v>
      </c>
      <c r="AF277" s="42" t="s">
        <v>13</v>
      </c>
      <c r="AG277" s="42">
        <f t="shared" si="101"/>
        <v>-152.68252577873159</v>
      </c>
      <c r="AH277" s="32">
        <f t="shared" si="102"/>
        <v>-860.5205949398096</v>
      </c>
      <c r="AI277" s="42" t="s">
        <v>13</v>
      </c>
      <c r="AJ277" s="42">
        <f t="shared" si="103"/>
        <v>-13692.309208023162</v>
      </c>
      <c r="AK277" s="42">
        <f t="shared" si="104"/>
        <v>13719.323129893522</v>
      </c>
      <c r="AL277" s="31">
        <f t="shared" si="105"/>
        <v>-86.403861619591325</v>
      </c>
      <c r="AM277" s="53">
        <f t="shared" si="106"/>
        <v>13.719323129893523</v>
      </c>
      <c r="AN277" s="14"/>
    </row>
    <row r="278" spans="2:40">
      <c r="H278" s="32">
        <f t="shared" si="89"/>
        <v>1044</v>
      </c>
      <c r="I278" s="23">
        <f t="shared" si="90"/>
        <v>1044000</v>
      </c>
      <c r="J278" s="22">
        <f t="shared" si="91"/>
        <v>175000</v>
      </c>
      <c r="K278" s="42" t="s">
        <v>13</v>
      </c>
      <c r="L278" s="42">
        <v>0</v>
      </c>
      <c r="M278" s="32">
        <v>0</v>
      </c>
      <c r="N278" s="30" t="s">
        <v>13</v>
      </c>
      <c r="O278" s="31">
        <f>6.283*I278*E$7</f>
        <v>1377.4849200000001</v>
      </c>
      <c r="P278" s="42">
        <v>0</v>
      </c>
      <c r="Q278" s="23" t="s">
        <v>13</v>
      </c>
      <c r="R278" s="24">
        <f>-1/(6.283*I278*E$8)</f>
        <v>-1524.5175968968138</v>
      </c>
      <c r="S278" s="42">
        <f t="shared" si="92"/>
        <v>0</v>
      </c>
      <c r="T278" s="23" t="s">
        <v>13</v>
      </c>
      <c r="U278" s="23">
        <f t="shared" si="93"/>
        <v>241059861.00000003</v>
      </c>
      <c r="V278" s="23">
        <f t="shared" si="94"/>
        <v>175000</v>
      </c>
      <c r="W278" s="23" t="s">
        <v>13</v>
      </c>
      <c r="X278" s="23">
        <f t="shared" si="95"/>
        <v>1377.4849200000001</v>
      </c>
      <c r="Y278" s="22">
        <f t="shared" si="96"/>
        <v>-10.841983708191988</v>
      </c>
      <c r="Z278" s="23" t="s">
        <v>13</v>
      </c>
      <c r="AA278" s="31">
        <f t="shared" si="97"/>
        <v>1377.3995790339379</v>
      </c>
      <c r="AB278" s="23">
        <f t="shared" si="98"/>
        <v>2099869.896195502</v>
      </c>
      <c r="AC278" s="42" t="s">
        <v>13</v>
      </c>
      <c r="AD278" s="23">
        <f t="shared" si="99"/>
        <v>16528.794948407256</v>
      </c>
      <c r="AE278" s="42">
        <f t="shared" si="100"/>
        <v>-10.841983708191988</v>
      </c>
      <c r="AF278" s="42" t="s">
        <v>13</v>
      </c>
      <c r="AG278" s="42">
        <f t="shared" si="101"/>
        <v>-147.11801786287583</v>
      </c>
      <c r="AH278" s="32">
        <f t="shared" si="102"/>
        <v>-934.46206005769068</v>
      </c>
      <c r="AI278" s="42" t="s">
        <v>13</v>
      </c>
      <c r="AJ278" s="42">
        <f t="shared" si="103"/>
        <v>-14204.504003800637</v>
      </c>
      <c r="AK278" s="42">
        <f t="shared" si="104"/>
        <v>14235.208229445596</v>
      </c>
      <c r="AL278" s="31">
        <f t="shared" si="105"/>
        <v>-86.236144992092065</v>
      </c>
      <c r="AM278" s="53">
        <f t="shared" si="106"/>
        <v>14.235208229445595</v>
      </c>
      <c r="AN278" s="14"/>
    </row>
    <row r="279" spans="2:40">
      <c r="H279" s="32">
        <f t="shared" si="89"/>
        <v>1046</v>
      </c>
      <c r="I279" s="23">
        <f t="shared" si="90"/>
        <v>1046000</v>
      </c>
      <c r="J279" s="22">
        <f t="shared" si="91"/>
        <v>175000</v>
      </c>
      <c r="K279" s="42" t="s">
        <v>13</v>
      </c>
      <c r="L279" s="42">
        <v>0</v>
      </c>
      <c r="M279" s="32">
        <v>0</v>
      </c>
      <c r="N279" s="30" t="s">
        <v>13</v>
      </c>
      <c r="O279" s="31">
        <f>6.283*I279*E$7</f>
        <v>1380.1237800000001</v>
      </c>
      <c r="P279" s="42">
        <v>0</v>
      </c>
      <c r="Q279" s="23" t="s">
        <v>13</v>
      </c>
      <c r="R279" s="24">
        <f>-1/(6.283*I279*E$8)</f>
        <v>-1521.6026492928047</v>
      </c>
      <c r="S279" s="42">
        <f t="shared" si="92"/>
        <v>0</v>
      </c>
      <c r="T279" s="23" t="s">
        <v>13</v>
      </c>
      <c r="U279" s="23">
        <f t="shared" si="93"/>
        <v>241521661.50000003</v>
      </c>
      <c r="V279" s="23">
        <f t="shared" si="94"/>
        <v>175000</v>
      </c>
      <c r="W279" s="23" t="s">
        <v>13</v>
      </c>
      <c r="X279" s="23">
        <f t="shared" si="95"/>
        <v>1380.1237800000001</v>
      </c>
      <c r="Y279" s="22">
        <f t="shared" si="96"/>
        <v>-10.88356107915733</v>
      </c>
      <c r="Z279" s="23" t="s">
        <v>13</v>
      </c>
      <c r="AA279" s="31">
        <f t="shared" si="97"/>
        <v>1380.0379476488206</v>
      </c>
      <c r="AB279" s="23">
        <f t="shared" si="98"/>
        <v>2099869.3972670501</v>
      </c>
      <c r="AC279" s="42" t="s">
        <v>13</v>
      </c>
      <c r="AD279" s="23">
        <f t="shared" si="99"/>
        <v>16560.455371785851</v>
      </c>
      <c r="AE279" s="42">
        <f t="shared" si="100"/>
        <v>-10.88356107915733</v>
      </c>
      <c r="AF279" s="42" t="s">
        <v>13</v>
      </c>
      <c r="AG279" s="42">
        <f t="shared" si="101"/>
        <v>-141.56470164398411</v>
      </c>
      <c r="AH279" s="32">
        <f t="shared" si="102"/>
        <v>-1017.3949093018991</v>
      </c>
      <c r="AI279" s="42" t="s">
        <v>13</v>
      </c>
      <c r="AJ279" s="42">
        <f t="shared" si="103"/>
        <v>-14755.066011321645</v>
      </c>
      <c r="AK279" s="42">
        <f t="shared" si="104"/>
        <v>14790.100249826999</v>
      </c>
      <c r="AL279" s="31">
        <f t="shared" si="105"/>
        <v>-86.055570682203097</v>
      </c>
      <c r="AM279" s="53">
        <f t="shared" si="106"/>
        <v>14.790100249826999</v>
      </c>
      <c r="AN279" s="14"/>
    </row>
    <row r="280" spans="2:40">
      <c r="H280" s="32">
        <f t="shared" si="89"/>
        <v>1048</v>
      </c>
      <c r="I280" s="23">
        <f t="shared" si="90"/>
        <v>1048000</v>
      </c>
      <c r="J280" s="22">
        <f t="shared" si="91"/>
        <v>175000</v>
      </c>
      <c r="K280" s="42" t="s">
        <v>13</v>
      </c>
      <c r="L280" s="42">
        <v>0</v>
      </c>
      <c r="M280" s="32">
        <v>0</v>
      </c>
      <c r="N280" s="30" t="s">
        <v>13</v>
      </c>
      <c r="O280" s="31">
        <f>6.283*I280*E$7</f>
        <v>1382.7626400000001</v>
      </c>
      <c r="P280" s="42">
        <v>0</v>
      </c>
      <c r="Q280" s="23" t="s">
        <v>13</v>
      </c>
      <c r="R280" s="24">
        <f>-1/(6.283*I280*E$8)</f>
        <v>-1518.6988274430091</v>
      </c>
      <c r="S280" s="42">
        <f t="shared" si="92"/>
        <v>0</v>
      </c>
      <c r="T280" s="23" t="s">
        <v>13</v>
      </c>
      <c r="U280" s="23">
        <f t="shared" si="93"/>
        <v>241983462.00000003</v>
      </c>
      <c r="V280" s="23">
        <f t="shared" si="94"/>
        <v>175000</v>
      </c>
      <c r="W280" s="23" t="s">
        <v>13</v>
      </c>
      <c r="X280" s="23">
        <f t="shared" si="95"/>
        <v>1382.7626400000001</v>
      </c>
      <c r="Y280" s="22">
        <f t="shared" si="96"/>
        <v>-10.925218004224101</v>
      </c>
      <c r="Z280" s="23" t="s">
        <v>13</v>
      </c>
      <c r="AA280" s="31">
        <f t="shared" si="97"/>
        <v>1382.6763143811995</v>
      </c>
      <c r="AB280" s="23">
        <f t="shared" si="98"/>
        <v>2099868.8973839493</v>
      </c>
      <c r="AC280" s="42" t="s">
        <v>13</v>
      </c>
      <c r="AD280" s="23">
        <f t="shared" si="99"/>
        <v>16592.115772574394</v>
      </c>
      <c r="AE280" s="42">
        <f t="shared" si="100"/>
        <v>-10.925218004224101</v>
      </c>
      <c r="AF280" s="42" t="s">
        <v>13</v>
      </c>
      <c r="AG280" s="42">
        <f t="shared" si="101"/>
        <v>-136.0225130618096</v>
      </c>
      <c r="AH280" s="32">
        <f t="shared" si="102"/>
        <v>-1110.7935168902663</v>
      </c>
      <c r="AI280" s="42" t="s">
        <v>13</v>
      </c>
      <c r="AJ280" s="42">
        <f t="shared" si="103"/>
        <v>-15348.438938968608</v>
      </c>
      <c r="AK280" s="42">
        <f t="shared" si="104"/>
        <v>15388.581484347842</v>
      </c>
      <c r="AL280" s="31">
        <f t="shared" si="105"/>
        <v>-85.860620516513805</v>
      </c>
      <c r="AM280" s="53">
        <f t="shared" si="106"/>
        <v>15.388581484347842</v>
      </c>
      <c r="AN280" s="14"/>
    </row>
    <row r="281" spans="2:40">
      <c r="H281" s="32">
        <f t="shared" si="89"/>
        <v>1050</v>
      </c>
      <c r="I281" s="23">
        <f t="shared" si="90"/>
        <v>1050000</v>
      </c>
      <c r="J281" s="22">
        <f t="shared" si="91"/>
        <v>175000</v>
      </c>
      <c r="K281" s="42" t="s">
        <v>13</v>
      </c>
      <c r="L281" s="42">
        <v>0</v>
      </c>
      <c r="M281" s="32">
        <v>0</v>
      </c>
      <c r="N281" s="30" t="s">
        <v>13</v>
      </c>
      <c r="O281" s="31">
        <f>6.283*I281*E$7</f>
        <v>1385.4015000000002</v>
      </c>
      <c r="P281" s="42">
        <v>0</v>
      </c>
      <c r="Q281" s="23" t="s">
        <v>13</v>
      </c>
      <c r="R281" s="24">
        <f>-1/(6.283*I281*E$8)</f>
        <v>-1515.8060677716892</v>
      </c>
      <c r="S281" s="42">
        <f t="shared" si="92"/>
        <v>0</v>
      </c>
      <c r="T281" s="23" t="s">
        <v>13</v>
      </c>
      <c r="U281" s="23">
        <f t="shared" si="93"/>
        <v>242445262.50000003</v>
      </c>
      <c r="V281" s="23">
        <f t="shared" si="94"/>
        <v>175000</v>
      </c>
      <c r="W281" s="23" t="s">
        <v>13</v>
      </c>
      <c r="X281" s="23">
        <f t="shared" si="95"/>
        <v>1385.4015000000002</v>
      </c>
      <c r="Y281" s="22">
        <f t="shared" si="96"/>
        <v>-10.966954483278661</v>
      </c>
      <c r="Z281" s="23" t="s">
        <v>13</v>
      </c>
      <c r="AA281" s="31">
        <f t="shared" si="97"/>
        <v>1385.314679227477</v>
      </c>
      <c r="AB281" s="23">
        <f t="shared" si="98"/>
        <v>2099868.3965462008</v>
      </c>
      <c r="AC281" s="42" t="s">
        <v>13</v>
      </c>
      <c r="AD281" s="23">
        <f t="shared" si="99"/>
        <v>16623.776150729725</v>
      </c>
      <c r="AE281" s="42">
        <f t="shared" si="100"/>
        <v>-10.966954483278661</v>
      </c>
      <c r="AF281" s="42" t="s">
        <v>13</v>
      </c>
      <c r="AG281" s="42">
        <f t="shared" si="101"/>
        <v>-130.49138854421221</v>
      </c>
      <c r="AH281" s="32">
        <f t="shared" si="102"/>
        <v>-1216.443028662869</v>
      </c>
      <c r="AI281" s="42" t="s">
        <v>13</v>
      </c>
      <c r="AJ281" s="42">
        <f t="shared" si="103"/>
        <v>-15989.773306093763</v>
      </c>
      <c r="AK281" s="42">
        <f t="shared" si="104"/>
        <v>16035.977800628534</v>
      </c>
      <c r="AL281" s="31">
        <f t="shared" si="105"/>
        <v>-85.649528261401414</v>
      </c>
      <c r="AM281" s="53">
        <f t="shared" si="106"/>
        <v>16.035977800628533</v>
      </c>
      <c r="AN281" s="14"/>
    </row>
    <row r="282" spans="2:40">
      <c r="H282" s="32">
        <f t="shared" si="89"/>
        <v>1052</v>
      </c>
      <c r="I282" s="23">
        <f t="shared" si="90"/>
        <v>1052000</v>
      </c>
      <c r="J282" s="22">
        <f t="shared" si="91"/>
        <v>175000</v>
      </c>
      <c r="K282" s="42" t="s">
        <v>13</v>
      </c>
      <c r="L282" s="42">
        <v>0</v>
      </c>
      <c r="M282" s="32">
        <v>0</v>
      </c>
      <c r="N282" s="30" t="s">
        <v>13</v>
      </c>
      <c r="O282" s="31">
        <f>6.283*I282*E$7</f>
        <v>1388.04036</v>
      </c>
      <c r="P282" s="42">
        <v>0</v>
      </c>
      <c r="Q282" s="23" t="s">
        <v>13</v>
      </c>
      <c r="R282" s="24">
        <f>-1/(6.283*I282*E$8)</f>
        <v>-1512.9243071865722</v>
      </c>
      <c r="S282" s="42">
        <f t="shared" si="92"/>
        <v>0</v>
      </c>
      <c r="T282" s="23" t="s">
        <v>13</v>
      </c>
      <c r="U282" s="23">
        <f t="shared" si="93"/>
        <v>242907063</v>
      </c>
      <c r="V282" s="23">
        <f t="shared" si="94"/>
        <v>175000</v>
      </c>
      <c r="W282" s="23" t="s">
        <v>13</v>
      </c>
      <c r="X282" s="23">
        <f t="shared" si="95"/>
        <v>1388.04036</v>
      </c>
      <c r="Y282" s="22">
        <f t="shared" si="96"/>
        <v>-11.008770516207143</v>
      </c>
      <c r="Z282" s="23" t="s">
        <v>13</v>
      </c>
      <c r="AA282" s="31">
        <f t="shared" si="97"/>
        <v>1387.9530421840545</v>
      </c>
      <c r="AB282" s="23">
        <f t="shared" si="98"/>
        <v>2099867.8947538058</v>
      </c>
      <c r="AC282" s="42" t="s">
        <v>13</v>
      </c>
      <c r="AD282" s="23">
        <f t="shared" si="99"/>
        <v>16655.436506208654</v>
      </c>
      <c r="AE282" s="42">
        <f t="shared" si="100"/>
        <v>-11.008770516207143</v>
      </c>
      <c r="AF282" s="42" t="s">
        <v>13</v>
      </c>
      <c r="AG282" s="42">
        <f t="shared" si="101"/>
        <v>-124.97126500251761</v>
      </c>
      <c r="AH282" s="32">
        <f t="shared" si="102"/>
        <v>-1336.5206997476273</v>
      </c>
      <c r="AI282" s="42" t="s">
        <v>13</v>
      </c>
      <c r="AJ282" s="42">
        <f t="shared" si="103"/>
        <v>-16685.071124455026</v>
      </c>
      <c r="AK282" s="42">
        <f t="shared" si="104"/>
        <v>16738.515047906036</v>
      </c>
      <c r="AL282" s="31">
        <f t="shared" si="105"/>
        <v>-85.420226973498004</v>
      </c>
      <c r="AM282" s="53">
        <f t="shared" si="106"/>
        <v>16.738515047906034</v>
      </c>
      <c r="AN282" s="14"/>
    </row>
    <row r="283" spans="2:40">
      <c r="H283" s="32">
        <f t="shared" si="89"/>
        <v>1054</v>
      </c>
      <c r="I283" s="23">
        <f t="shared" si="90"/>
        <v>1054000</v>
      </c>
      <c r="J283" s="22">
        <f t="shared" si="91"/>
        <v>175000</v>
      </c>
      <c r="K283" s="42" t="s">
        <v>13</v>
      </c>
      <c r="L283" s="42">
        <v>0</v>
      </c>
      <c r="M283" s="32">
        <v>0</v>
      </c>
      <c r="N283" s="30" t="s">
        <v>13</v>
      </c>
      <c r="O283" s="31">
        <f>6.283*I283*E$7</f>
        <v>1390.67922</v>
      </c>
      <c r="P283" s="42">
        <v>0</v>
      </c>
      <c r="Q283" s="23" t="s">
        <v>13</v>
      </c>
      <c r="R283" s="24">
        <f>-1/(6.283*I283*E$8)</f>
        <v>-1510.0534830742636</v>
      </c>
      <c r="S283" s="42">
        <f t="shared" si="92"/>
        <v>0</v>
      </c>
      <c r="T283" s="23" t="s">
        <v>13</v>
      </c>
      <c r="U283" s="23">
        <f t="shared" si="93"/>
        <v>243368863.5</v>
      </c>
      <c r="V283" s="23">
        <f t="shared" si="94"/>
        <v>175000</v>
      </c>
      <c r="W283" s="23" t="s">
        <v>13</v>
      </c>
      <c r="X283" s="23">
        <f t="shared" si="95"/>
        <v>1390.67922</v>
      </c>
      <c r="Y283" s="22">
        <f t="shared" si="96"/>
        <v>-11.050666102895478</v>
      </c>
      <c r="Z283" s="23" t="s">
        <v>13</v>
      </c>
      <c r="AA283" s="31">
        <f t="shared" si="97"/>
        <v>1390.5914032473345</v>
      </c>
      <c r="AB283" s="23">
        <f t="shared" si="98"/>
        <v>2099867.3920067651</v>
      </c>
      <c r="AC283" s="42" t="s">
        <v>13</v>
      </c>
      <c r="AD283" s="23">
        <f t="shared" si="99"/>
        <v>16687.096838968017</v>
      </c>
      <c r="AE283" s="42">
        <f t="shared" si="100"/>
        <v>-11.050666102895478</v>
      </c>
      <c r="AF283" s="42" t="s">
        <v>13</v>
      </c>
      <c r="AG283" s="42">
        <f t="shared" si="101"/>
        <v>-119.46207982692908</v>
      </c>
      <c r="AH283" s="32">
        <f t="shared" si="102"/>
        <v>-1473.703018683525</v>
      </c>
      <c r="AI283" s="42" t="s">
        <v>13</v>
      </c>
      <c r="AJ283" s="42">
        <f t="shared" si="103"/>
        <v>-17441.36712696663</v>
      </c>
      <c r="AK283" s="42">
        <f t="shared" si="104"/>
        <v>17503.516442272652</v>
      </c>
      <c r="AL283" s="31">
        <f t="shared" si="105"/>
        <v>-85.170282396878633</v>
      </c>
      <c r="AM283" s="53">
        <f t="shared" si="106"/>
        <v>17.503516442272652</v>
      </c>
      <c r="AN283" s="14"/>
    </row>
    <row r="284" spans="2:40">
      <c r="H284" s="32">
        <f t="shared" si="89"/>
        <v>1056</v>
      </c>
      <c r="I284" s="23">
        <f t="shared" si="90"/>
        <v>1056000</v>
      </c>
      <c r="J284" s="22">
        <f t="shared" si="91"/>
        <v>175000</v>
      </c>
      <c r="K284" s="42" t="s">
        <v>13</v>
      </c>
      <c r="L284" s="42">
        <v>0</v>
      </c>
      <c r="M284" s="32">
        <v>0</v>
      </c>
      <c r="N284" s="30" t="s">
        <v>13</v>
      </c>
      <c r="O284" s="31">
        <f>6.283*I284*E$7</f>
        <v>1393.31808</v>
      </c>
      <c r="P284" s="42">
        <v>0</v>
      </c>
      <c r="Q284" s="23" t="s">
        <v>13</v>
      </c>
      <c r="R284" s="24">
        <f>-1/(6.283*I284*E$8)</f>
        <v>-1507.1935332957137</v>
      </c>
      <c r="S284" s="42">
        <f t="shared" si="92"/>
        <v>0</v>
      </c>
      <c r="T284" s="23" t="s">
        <v>13</v>
      </c>
      <c r="U284" s="23">
        <f t="shared" si="93"/>
        <v>243830664</v>
      </c>
      <c r="V284" s="23">
        <f t="shared" si="94"/>
        <v>175000</v>
      </c>
      <c r="W284" s="23" t="s">
        <v>13</v>
      </c>
      <c r="X284" s="23">
        <f t="shared" si="95"/>
        <v>1393.31808</v>
      </c>
      <c r="Y284" s="22">
        <f t="shared" si="96"/>
        <v>-11.092641243229366</v>
      </c>
      <c r="Z284" s="23" t="s">
        <v>13</v>
      </c>
      <c r="AA284" s="31">
        <f t="shared" si="97"/>
        <v>1393.2297624137191</v>
      </c>
      <c r="AB284" s="23">
        <f t="shared" si="98"/>
        <v>2099866.8883050811</v>
      </c>
      <c r="AC284" s="42" t="s">
        <v>13</v>
      </c>
      <c r="AD284" s="23">
        <f t="shared" si="99"/>
        <v>16718.757148964625</v>
      </c>
      <c r="AE284" s="42">
        <f t="shared" si="100"/>
        <v>-11.092641243229366</v>
      </c>
      <c r="AF284" s="42" t="s">
        <v>13</v>
      </c>
      <c r="AG284" s="42">
        <f t="shared" si="101"/>
        <v>-113.96377088199461</v>
      </c>
      <c r="AH284" s="32">
        <f t="shared" si="102"/>
        <v>-1631.3083414455677</v>
      </c>
      <c r="AI284" s="42" t="s">
        <v>13</v>
      </c>
      <c r="AJ284" s="42">
        <f t="shared" si="103"/>
        <v>-18266.957595426862</v>
      </c>
      <c r="AK284" s="42">
        <f t="shared" si="104"/>
        <v>18339.653941609504</v>
      </c>
      <c r="AL284" s="31">
        <f t="shared" si="105"/>
        <v>-84.896807911624819</v>
      </c>
      <c r="AM284" s="53">
        <f t="shared" si="106"/>
        <v>18.339653941609505</v>
      </c>
      <c r="AN284" s="14"/>
    </row>
    <row r="285" spans="2:40">
      <c r="H285" s="32">
        <f t="shared" si="89"/>
        <v>1058</v>
      </c>
      <c r="I285" s="23">
        <f t="shared" si="90"/>
        <v>1058000</v>
      </c>
      <c r="J285" s="22">
        <f t="shared" si="91"/>
        <v>175000</v>
      </c>
      <c r="K285" s="42" t="s">
        <v>13</v>
      </c>
      <c r="L285" s="42">
        <v>0</v>
      </c>
      <c r="M285" s="32">
        <v>0</v>
      </c>
      <c r="N285" s="30" t="s">
        <v>13</v>
      </c>
      <c r="O285" s="31">
        <f>6.283*I285*E$7</f>
        <v>1395.95694</v>
      </c>
      <c r="P285" s="42">
        <v>0</v>
      </c>
      <c r="Q285" s="23" t="s">
        <v>13</v>
      </c>
      <c r="R285" s="24">
        <f>-1/(6.283*I285*E$8)</f>
        <v>-1504.3443961817334</v>
      </c>
      <c r="S285" s="42">
        <f t="shared" si="92"/>
        <v>0</v>
      </c>
      <c r="T285" s="23" t="s">
        <v>13</v>
      </c>
      <c r="U285" s="23">
        <f t="shared" si="93"/>
        <v>244292464.5</v>
      </c>
      <c r="V285" s="23">
        <f t="shared" si="94"/>
        <v>175000</v>
      </c>
      <c r="W285" s="23" t="s">
        <v>13</v>
      </c>
      <c r="X285" s="23">
        <f t="shared" si="95"/>
        <v>1395.95694</v>
      </c>
      <c r="Y285" s="22">
        <f t="shared" si="96"/>
        <v>-11.134695937094301</v>
      </c>
      <c r="Z285" s="23" t="s">
        <v>13</v>
      </c>
      <c r="AA285" s="31">
        <f t="shared" si="97"/>
        <v>1395.8681196796103</v>
      </c>
      <c r="AB285" s="23">
        <f t="shared" si="98"/>
        <v>2099866.383648755</v>
      </c>
      <c r="AC285" s="42" t="s">
        <v>13</v>
      </c>
      <c r="AD285" s="23">
        <f t="shared" si="99"/>
        <v>16750.417436155327</v>
      </c>
      <c r="AE285" s="42">
        <f t="shared" si="100"/>
        <v>-11.134695937094301</v>
      </c>
      <c r="AF285" s="42" t="s">
        <v>13</v>
      </c>
      <c r="AG285" s="42">
        <f t="shared" si="101"/>
        <v>-108.47627650212303</v>
      </c>
      <c r="AH285" s="32">
        <f t="shared" si="102"/>
        <v>-1813.489060005973</v>
      </c>
      <c r="AI285" s="42" t="s">
        <v>13</v>
      </c>
      <c r="AJ285" s="42">
        <f t="shared" si="103"/>
        <v>-19171.691741646748</v>
      </c>
      <c r="AK285" s="42">
        <f t="shared" si="104"/>
        <v>19257.271530709833</v>
      </c>
      <c r="AL285" s="31">
        <f t="shared" si="105"/>
        <v>-84.596354811317823</v>
      </c>
      <c r="AM285" s="53">
        <f t="shared" si="106"/>
        <v>19.257271530709833</v>
      </c>
      <c r="AN285" s="14"/>
    </row>
    <row r="286" spans="2:40">
      <c r="H286" s="32">
        <f t="shared" si="89"/>
        <v>1060</v>
      </c>
      <c r="I286" s="23">
        <f t="shared" si="90"/>
        <v>1060000</v>
      </c>
      <c r="J286" s="22">
        <f t="shared" si="91"/>
        <v>175000</v>
      </c>
      <c r="K286" s="42" t="s">
        <v>13</v>
      </c>
      <c r="L286" s="42">
        <v>0</v>
      </c>
      <c r="M286" s="32">
        <v>0</v>
      </c>
      <c r="N286" s="30" t="s">
        <v>13</v>
      </c>
      <c r="O286" s="31">
        <f>6.283*I286*E$7</f>
        <v>1398.5958000000001</v>
      </c>
      <c r="P286" s="42">
        <v>0</v>
      </c>
      <c r="Q286" s="23" t="s">
        <v>13</v>
      </c>
      <c r="R286" s="24">
        <f>-1/(6.283*I286*E$8)</f>
        <v>-1501.5060105285602</v>
      </c>
      <c r="S286" s="42">
        <f t="shared" si="92"/>
        <v>0</v>
      </c>
      <c r="T286" s="23" t="s">
        <v>13</v>
      </c>
      <c r="U286" s="23">
        <f t="shared" si="93"/>
        <v>244754265</v>
      </c>
      <c r="V286" s="23">
        <f t="shared" si="94"/>
        <v>175000</v>
      </c>
      <c r="W286" s="23" t="s">
        <v>13</v>
      </c>
      <c r="X286" s="23">
        <f t="shared" si="95"/>
        <v>1398.5958000000001</v>
      </c>
      <c r="Y286" s="22">
        <f t="shared" si="96"/>
        <v>-11.176830184375552</v>
      </c>
      <c r="Z286" s="23" t="s">
        <v>13</v>
      </c>
      <c r="AA286" s="31">
        <f t="shared" si="97"/>
        <v>1398.5064750414103</v>
      </c>
      <c r="AB286" s="23">
        <f t="shared" si="98"/>
        <v>2099865.8780377875</v>
      </c>
      <c r="AC286" s="42" t="s">
        <v>13</v>
      </c>
      <c r="AD286" s="23">
        <f t="shared" si="99"/>
        <v>16782.077700496928</v>
      </c>
      <c r="AE286" s="42">
        <f t="shared" si="100"/>
        <v>-11.176830184375552</v>
      </c>
      <c r="AF286" s="42" t="s">
        <v>13</v>
      </c>
      <c r="AG286" s="42">
        <f t="shared" si="101"/>
        <v>-102.99953548714984</v>
      </c>
      <c r="AH286" s="32">
        <f t="shared" si="102"/>
        <v>-2025.4938395725205</v>
      </c>
      <c r="AI286" s="42" t="s">
        <v>13</v>
      </c>
      <c r="AJ286" s="42">
        <f t="shared" si="103"/>
        <v>-20167.346071308646</v>
      </c>
      <c r="AK286" s="42">
        <f t="shared" si="104"/>
        <v>20268.80541260571</v>
      </c>
      <c r="AL286" s="31">
        <f t="shared" si="105"/>
        <v>-84.264769179854937</v>
      </c>
      <c r="AM286" s="53">
        <f t="shared" si="106"/>
        <v>20.268805412605712</v>
      </c>
      <c r="AN286" s="14"/>
    </row>
    <row r="287" spans="2:40">
      <c r="H287" s="32">
        <f t="shared" si="89"/>
        <v>1062</v>
      </c>
      <c r="I287" s="23">
        <f t="shared" si="90"/>
        <v>1062000</v>
      </c>
      <c r="J287" s="22">
        <f t="shared" si="91"/>
        <v>175000</v>
      </c>
      <c r="K287" s="42" t="s">
        <v>13</v>
      </c>
      <c r="L287" s="42">
        <v>0</v>
      </c>
      <c r="M287" s="32">
        <v>0</v>
      </c>
      <c r="N287" s="30" t="s">
        <v>13</v>
      </c>
      <c r="O287" s="31">
        <f>6.283*I287*E$7</f>
        <v>1401.2346600000001</v>
      </c>
      <c r="P287" s="42">
        <v>0</v>
      </c>
      <c r="Q287" s="23" t="s">
        <v>13</v>
      </c>
      <c r="R287" s="24">
        <f>-1/(6.283*I287*E$8)</f>
        <v>-1498.6783155934781</v>
      </c>
      <c r="S287" s="42">
        <f t="shared" si="92"/>
        <v>0</v>
      </c>
      <c r="T287" s="23" t="s">
        <v>13</v>
      </c>
      <c r="U287" s="23">
        <f t="shared" si="93"/>
        <v>245216065.5</v>
      </c>
      <c r="V287" s="23">
        <f t="shared" si="94"/>
        <v>175000</v>
      </c>
      <c r="W287" s="23" t="s">
        <v>13</v>
      </c>
      <c r="X287" s="23">
        <f t="shared" si="95"/>
        <v>1401.2346600000001</v>
      </c>
      <c r="Y287" s="22">
        <f t="shared" si="96"/>
        <v>-11.219043984958173</v>
      </c>
      <c r="Z287" s="23" t="s">
        <v>13</v>
      </c>
      <c r="AA287" s="31">
        <f t="shared" si="97"/>
        <v>1401.1448284955213</v>
      </c>
      <c r="AB287" s="23">
        <f t="shared" si="98"/>
        <v>2099865.3714721808</v>
      </c>
      <c r="AC287" s="42" t="s">
        <v>13</v>
      </c>
      <c r="AD287" s="23">
        <f t="shared" si="99"/>
        <v>16813.737941946256</v>
      </c>
      <c r="AE287" s="42">
        <f t="shared" si="100"/>
        <v>-11.219043984958173</v>
      </c>
      <c r="AF287" s="42" t="s">
        <v>13</v>
      </c>
      <c r="AG287" s="42">
        <f t="shared" si="101"/>
        <v>-97.533487097956822</v>
      </c>
      <c r="AH287" s="32">
        <f t="shared" si="102"/>
        <v>-2274.0304813414173</v>
      </c>
      <c r="AI287" s="42" t="s">
        <v>13</v>
      </c>
      <c r="AJ287" s="42">
        <f t="shared" si="103"/>
        <v>-21268.109909733052</v>
      </c>
      <c r="AK287" s="42">
        <f t="shared" si="104"/>
        <v>21389.33644979561</v>
      </c>
      <c r="AL287" s="31">
        <f t="shared" si="105"/>
        <v>-83.897002941109932</v>
      </c>
      <c r="AM287" s="53">
        <f t="shared" si="106"/>
        <v>21.389336449795611</v>
      </c>
      <c r="AN287" s="14"/>
    </row>
    <row r="288" spans="2:40">
      <c r="H288" s="32">
        <f t="shared" si="89"/>
        <v>1064</v>
      </c>
      <c r="I288" s="23">
        <f t="shared" si="90"/>
        <v>1064000</v>
      </c>
      <c r="J288" s="22">
        <f t="shared" si="91"/>
        <v>175000</v>
      </c>
      <c r="K288" s="42" t="s">
        <v>13</v>
      </c>
      <c r="L288" s="42">
        <v>0</v>
      </c>
      <c r="M288" s="32">
        <v>0</v>
      </c>
      <c r="N288" s="30" t="s">
        <v>13</v>
      </c>
      <c r="O288" s="31">
        <f>6.283*I288*E$7</f>
        <v>1403.8735200000001</v>
      </c>
      <c r="P288" s="42">
        <v>0</v>
      </c>
      <c r="Q288" s="23" t="s">
        <v>13</v>
      </c>
      <c r="R288" s="24">
        <f>-1/(6.283*I288*E$8)</f>
        <v>-1495.8612510904827</v>
      </c>
      <c r="S288" s="42">
        <f t="shared" si="92"/>
        <v>0</v>
      </c>
      <c r="T288" s="23" t="s">
        <v>13</v>
      </c>
      <c r="U288" s="23">
        <f t="shared" si="93"/>
        <v>245677866.00000003</v>
      </c>
      <c r="V288" s="23">
        <f t="shared" si="94"/>
        <v>175000</v>
      </c>
      <c r="W288" s="23" t="s">
        <v>13</v>
      </c>
      <c r="X288" s="23">
        <f t="shared" si="95"/>
        <v>1403.8735200000001</v>
      </c>
      <c r="Y288" s="22">
        <f t="shared" si="96"/>
        <v>-11.261337338727001</v>
      </c>
      <c r="Z288" s="23" t="s">
        <v>13</v>
      </c>
      <c r="AA288" s="31">
        <f t="shared" si="97"/>
        <v>1403.7831800383453</v>
      </c>
      <c r="AB288" s="23">
        <f t="shared" si="98"/>
        <v>2099864.8639519354</v>
      </c>
      <c r="AC288" s="42" t="s">
        <v>13</v>
      </c>
      <c r="AD288" s="23">
        <f t="shared" si="99"/>
        <v>16845.398160460139</v>
      </c>
      <c r="AE288" s="42">
        <f t="shared" si="100"/>
        <v>-11.261337338727001</v>
      </c>
      <c r="AF288" s="42" t="s">
        <v>13</v>
      </c>
      <c r="AG288" s="42">
        <f t="shared" si="101"/>
        <v>-92.078071052137375</v>
      </c>
      <c r="AH288" s="32">
        <f t="shared" si="102"/>
        <v>-2567.7756896763617</v>
      </c>
      <c r="AI288" s="42" t="s">
        <v>13</v>
      </c>
      <c r="AJ288" s="42">
        <f t="shared" si="103"/>
        <v>-22491.221330295619</v>
      </c>
      <c r="AK288" s="42">
        <f t="shared" si="104"/>
        <v>22637.325569086945</v>
      </c>
      <c r="AL288" s="31">
        <f t="shared" si="105"/>
        <v>-83.486861110674042</v>
      </c>
      <c r="AM288" s="53">
        <f t="shared" si="106"/>
        <v>22.637325569086943</v>
      </c>
      <c r="AN288" s="14"/>
    </row>
    <row r="289" spans="8:40">
      <c r="H289" s="32">
        <f t="shared" si="89"/>
        <v>1066</v>
      </c>
      <c r="I289" s="23">
        <f t="shared" si="90"/>
        <v>1066000</v>
      </c>
      <c r="J289" s="22">
        <f t="shared" si="91"/>
        <v>175000</v>
      </c>
      <c r="K289" s="42" t="s">
        <v>13</v>
      </c>
      <c r="L289" s="42">
        <v>0</v>
      </c>
      <c r="M289" s="32">
        <v>0</v>
      </c>
      <c r="N289" s="30" t="s">
        <v>13</v>
      </c>
      <c r="O289" s="31">
        <f>6.283*I289*E$7</f>
        <v>1406.5123800000001</v>
      </c>
      <c r="P289" s="42">
        <v>0</v>
      </c>
      <c r="Q289" s="23" t="s">
        <v>13</v>
      </c>
      <c r="R289" s="24">
        <f>-1/(6.283*I289*E$8)</f>
        <v>-1493.0547571859979</v>
      </c>
      <c r="S289" s="42">
        <f t="shared" si="92"/>
        <v>0</v>
      </c>
      <c r="T289" s="23" t="s">
        <v>13</v>
      </c>
      <c r="U289" s="23">
        <f t="shared" si="93"/>
        <v>246139666.50000003</v>
      </c>
      <c r="V289" s="23">
        <f t="shared" si="94"/>
        <v>175000</v>
      </c>
      <c r="W289" s="23" t="s">
        <v>13</v>
      </c>
      <c r="X289" s="23">
        <f t="shared" si="95"/>
        <v>1406.5123800000001</v>
      </c>
      <c r="Y289" s="22">
        <f t="shared" si="96"/>
        <v>-11.303710245566663</v>
      </c>
      <c r="Z289" s="23" t="s">
        <v>13</v>
      </c>
      <c r="AA289" s="31">
        <f t="shared" si="97"/>
        <v>1406.4215296662842</v>
      </c>
      <c r="AB289" s="23">
        <f t="shared" si="98"/>
        <v>2099864.3554770537</v>
      </c>
      <c r="AC289" s="42" t="s">
        <v>13</v>
      </c>
      <c r="AD289" s="23">
        <f t="shared" si="99"/>
        <v>16877.05835599541</v>
      </c>
      <c r="AE289" s="42">
        <f t="shared" si="100"/>
        <v>-11.303710245566663</v>
      </c>
      <c r="AF289" s="42" t="s">
        <v>13</v>
      </c>
      <c r="AG289" s="42">
        <f t="shared" si="101"/>
        <v>-86.633227519713728</v>
      </c>
      <c r="AH289" s="32">
        <f t="shared" si="102"/>
        <v>-2918.1031880288442</v>
      </c>
      <c r="AI289" s="42" t="s">
        <v>13</v>
      </c>
      <c r="AJ289" s="42">
        <f t="shared" si="103"/>
        <v>-23857.808623170422</v>
      </c>
      <c r="AK289" s="42">
        <f t="shared" si="104"/>
        <v>24035.606056761062</v>
      </c>
      <c r="AL289" s="31">
        <f t="shared" si="105"/>
        <v>-83.026658809704216</v>
      </c>
      <c r="AM289" s="53">
        <f t="shared" si="106"/>
        <v>24.035606056761061</v>
      </c>
      <c r="AN289" s="14"/>
    </row>
    <row r="290" spans="8:40">
      <c r="H290" s="32">
        <f t="shared" si="89"/>
        <v>1068</v>
      </c>
      <c r="I290" s="23">
        <f t="shared" si="90"/>
        <v>1068000</v>
      </c>
      <c r="J290" s="22">
        <f t="shared" si="91"/>
        <v>175000</v>
      </c>
      <c r="K290" s="42" t="s">
        <v>13</v>
      </c>
      <c r="L290" s="42">
        <v>0</v>
      </c>
      <c r="M290" s="32">
        <v>0</v>
      </c>
      <c r="N290" s="30" t="s">
        <v>13</v>
      </c>
      <c r="O290" s="31">
        <f>6.283*I290*E$7</f>
        <v>1409.1512400000001</v>
      </c>
      <c r="P290" s="42">
        <v>0</v>
      </c>
      <c r="Q290" s="23" t="s">
        <v>13</v>
      </c>
      <c r="R290" s="24">
        <f>-1/(6.283*I290*E$8)</f>
        <v>-1490.2587744946384</v>
      </c>
      <c r="S290" s="42">
        <f t="shared" si="92"/>
        <v>0</v>
      </c>
      <c r="T290" s="23" t="s">
        <v>13</v>
      </c>
      <c r="U290" s="23">
        <f t="shared" si="93"/>
        <v>246601467.00000003</v>
      </c>
      <c r="V290" s="23">
        <f t="shared" si="94"/>
        <v>175000</v>
      </c>
      <c r="W290" s="23" t="s">
        <v>13</v>
      </c>
      <c r="X290" s="23">
        <f t="shared" si="95"/>
        <v>1409.1512400000001</v>
      </c>
      <c r="Y290" s="22">
        <f t="shared" si="96"/>
        <v>-11.346162705361555</v>
      </c>
      <c r="Z290" s="23" t="s">
        <v>13</v>
      </c>
      <c r="AA290" s="31">
        <f t="shared" si="97"/>
        <v>1409.0598773757401</v>
      </c>
      <c r="AB290" s="23">
        <f t="shared" si="98"/>
        <v>2099863.846047536</v>
      </c>
      <c r="AC290" s="42" t="s">
        <v>13</v>
      </c>
      <c r="AD290" s="23">
        <f t="shared" si="99"/>
        <v>16908.718528508882</v>
      </c>
      <c r="AE290" s="42">
        <f t="shared" si="100"/>
        <v>-11.346162705361555</v>
      </c>
      <c r="AF290" s="42" t="s">
        <v>13</v>
      </c>
      <c r="AG290" s="42">
        <f t="shared" si="101"/>
        <v>-81.19889711889823</v>
      </c>
      <c r="AH290" s="32">
        <f t="shared" si="102"/>
        <v>-3340.1428018146457</v>
      </c>
      <c r="AI290" s="42" t="s">
        <v>13</v>
      </c>
      <c r="AJ290" s="42">
        <f t="shared" si="103"/>
        <v>-25394.015381018064</v>
      </c>
      <c r="AK290" s="42">
        <f t="shared" si="104"/>
        <v>25612.742358207099</v>
      </c>
      <c r="AL290" s="31">
        <f t="shared" si="105"/>
        <v>-82.506748401960479</v>
      </c>
      <c r="AM290" s="53">
        <f t="shared" si="106"/>
        <v>25.6127423582071</v>
      </c>
      <c r="AN290" s="14"/>
    </row>
    <row r="291" spans="8:40">
      <c r="H291" s="32">
        <f t="shared" si="89"/>
        <v>1070</v>
      </c>
      <c r="I291" s="23">
        <f t="shared" si="90"/>
        <v>1070000</v>
      </c>
      <c r="J291" s="22">
        <f t="shared" si="91"/>
        <v>175000</v>
      </c>
      <c r="K291" s="42" t="s">
        <v>13</v>
      </c>
      <c r="L291" s="42">
        <v>0</v>
      </c>
      <c r="M291" s="32">
        <v>0</v>
      </c>
      <c r="N291" s="30" t="s">
        <v>13</v>
      </c>
      <c r="O291" s="31">
        <f>6.283*I291*E$7</f>
        <v>1411.7901000000002</v>
      </c>
      <c r="P291" s="42">
        <v>0</v>
      </c>
      <c r="Q291" s="23" t="s">
        <v>13</v>
      </c>
      <c r="R291" s="24">
        <f>-1/(6.283*I291*E$8)</f>
        <v>-1487.4732440750222</v>
      </c>
      <c r="S291" s="42">
        <f t="shared" si="92"/>
        <v>0</v>
      </c>
      <c r="T291" s="23" t="s">
        <v>13</v>
      </c>
      <c r="U291" s="23">
        <f t="shared" si="93"/>
        <v>247063267.50000003</v>
      </c>
      <c r="V291" s="23">
        <f t="shared" si="94"/>
        <v>175000</v>
      </c>
      <c r="W291" s="23" t="s">
        <v>13</v>
      </c>
      <c r="X291" s="23">
        <f t="shared" si="95"/>
        <v>1411.7901000000002</v>
      </c>
      <c r="Y291" s="22">
        <f t="shared" si="96"/>
        <v>-11.388694717995874</v>
      </c>
      <c r="Z291" s="23" t="s">
        <v>13</v>
      </c>
      <c r="AA291" s="31">
        <f t="shared" si="97"/>
        <v>1411.6982231631157</v>
      </c>
      <c r="AB291" s="23">
        <f t="shared" si="98"/>
        <v>2099863.3356633843</v>
      </c>
      <c r="AC291" s="42" t="s">
        <v>13</v>
      </c>
      <c r="AD291" s="23">
        <f t="shared" si="99"/>
        <v>16940.378677957393</v>
      </c>
      <c r="AE291" s="42">
        <f t="shared" si="100"/>
        <v>-11.388694717995874</v>
      </c>
      <c r="AF291" s="42" t="s">
        <v>13</v>
      </c>
      <c r="AG291" s="42">
        <f t="shared" si="101"/>
        <v>-75.775020911906495</v>
      </c>
      <c r="AH291" s="32">
        <f t="shared" si="102"/>
        <v>-3854.3521185900922</v>
      </c>
      <c r="AI291" s="42" t="s">
        <v>13</v>
      </c>
      <c r="AJ291" s="42">
        <f t="shared" si="103"/>
        <v>-27132.520338586244</v>
      </c>
      <c r="AK291" s="42">
        <f t="shared" si="104"/>
        <v>27404.920911724523</v>
      </c>
      <c r="AL291" s="31">
        <f t="shared" si="105"/>
        <v>-81.914856090621953</v>
      </c>
      <c r="AM291" s="53">
        <f t="shared" si="106"/>
        <v>27.404920911724524</v>
      </c>
      <c r="AN291" s="14"/>
    </row>
    <row r="292" spans="8:40">
      <c r="H292" s="32">
        <f t="shared" si="89"/>
        <v>1072</v>
      </c>
      <c r="I292" s="23">
        <f t="shared" si="90"/>
        <v>1072000</v>
      </c>
      <c r="J292" s="22">
        <f t="shared" si="91"/>
        <v>175000</v>
      </c>
      <c r="K292" s="42" t="s">
        <v>13</v>
      </c>
      <c r="L292" s="42">
        <v>0</v>
      </c>
      <c r="M292" s="32">
        <v>0</v>
      </c>
      <c r="N292" s="30" t="s">
        <v>13</v>
      </c>
      <c r="O292" s="31">
        <f>6.283*I292*E$7</f>
        <v>1414.42896</v>
      </c>
      <c r="P292" s="42">
        <v>0</v>
      </c>
      <c r="Q292" s="23" t="s">
        <v>13</v>
      </c>
      <c r="R292" s="24">
        <f>-1/(6.283*I292*E$8)</f>
        <v>-1484.6981074256285</v>
      </c>
      <c r="S292" s="42">
        <f t="shared" si="92"/>
        <v>0</v>
      </c>
      <c r="T292" s="23" t="s">
        <v>13</v>
      </c>
      <c r="U292" s="23">
        <f t="shared" si="93"/>
        <v>247525068</v>
      </c>
      <c r="V292" s="23">
        <f t="shared" si="94"/>
        <v>175000</v>
      </c>
      <c r="W292" s="23" t="s">
        <v>13</v>
      </c>
      <c r="X292" s="23">
        <f t="shared" si="95"/>
        <v>1414.42896</v>
      </c>
      <c r="Y292" s="22">
        <f t="shared" si="96"/>
        <v>-11.431306283353576</v>
      </c>
      <c r="Z292" s="23" t="s">
        <v>13</v>
      </c>
      <c r="AA292" s="31">
        <f t="shared" si="97"/>
        <v>1414.3365670248124</v>
      </c>
      <c r="AB292" s="23">
        <f t="shared" si="98"/>
        <v>2099862.8243245995</v>
      </c>
      <c r="AC292" s="42" t="s">
        <v>13</v>
      </c>
      <c r="AD292" s="23">
        <f t="shared" si="99"/>
        <v>16972.03880429775</v>
      </c>
      <c r="AE292" s="42">
        <f t="shared" si="100"/>
        <v>-11.431306283353576</v>
      </c>
      <c r="AF292" s="42" t="s">
        <v>13</v>
      </c>
      <c r="AG292" s="42">
        <f t="shared" si="101"/>
        <v>-70.361540400816011</v>
      </c>
      <c r="AH292" s="32">
        <f t="shared" si="102"/>
        <v>-4488.9009818680415</v>
      </c>
      <c r="AI292" s="42" t="s">
        <v>13</v>
      </c>
      <c r="AJ292" s="42">
        <f t="shared" si="103"/>
        <v>-29114.610206877471</v>
      </c>
      <c r="AK292" s="42">
        <f t="shared" si="104"/>
        <v>29458.627930089169</v>
      </c>
      <c r="AL292" s="31">
        <f t="shared" si="105"/>
        <v>-81.235133012069269</v>
      </c>
      <c r="AM292" s="53">
        <f t="shared" si="106"/>
        <v>29.458627930089168</v>
      </c>
      <c r="AN292" s="14"/>
    </row>
    <row r="293" spans="8:40">
      <c r="H293" s="32">
        <f t="shared" si="89"/>
        <v>1074</v>
      </c>
      <c r="I293" s="23">
        <f t="shared" si="90"/>
        <v>1074000</v>
      </c>
      <c r="J293" s="22">
        <f t="shared" si="91"/>
        <v>175000</v>
      </c>
      <c r="K293" s="42" t="s">
        <v>13</v>
      </c>
      <c r="L293" s="42">
        <v>0</v>
      </c>
      <c r="M293" s="32">
        <v>0</v>
      </c>
      <c r="N293" s="30" t="s">
        <v>13</v>
      </c>
      <c r="O293" s="31">
        <f>6.283*I293*E$7</f>
        <v>1417.06782</v>
      </c>
      <c r="P293" s="42">
        <v>0</v>
      </c>
      <c r="Q293" s="23" t="s">
        <v>13</v>
      </c>
      <c r="R293" s="24">
        <f>-1/(6.283*I293*E$8)</f>
        <v>-1481.9333064807017</v>
      </c>
      <c r="S293" s="42">
        <f t="shared" si="92"/>
        <v>0</v>
      </c>
      <c r="T293" s="23" t="s">
        <v>13</v>
      </c>
      <c r="U293" s="23">
        <f t="shared" si="93"/>
        <v>247986868.5</v>
      </c>
      <c r="V293" s="23">
        <f t="shared" si="94"/>
        <v>175000</v>
      </c>
      <c r="W293" s="23" t="s">
        <v>13</v>
      </c>
      <c r="X293" s="23">
        <f t="shared" si="95"/>
        <v>1417.06782</v>
      </c>
      <c r="Y293" s="22">
        <f t="shared" si="96"/>
        <v>-11.47399740131843</v>
      </c>
      <c r="Z293" s="23" t="s">
        <v>13</v>
      </c>
      <c r="AA293" s="31">
        <f t="shared" si="97"/>
        <v>1416.9749089572333</v>
      </c>
      <c r="AB293" s="23">
        <f t="shared" si="98"/>
        <v>2099862.3120311839</v>
      </c>
      <c r="AC293" s="42" t="s">
        <v>13</v>
      </c>
      <c r="AD293" s="23">
        <f t="shared" si="99"/>
        <v>17003.6989074868</v>
      </c>
      <c r="AE293" s="42">
        <f t="shared" si="100"/>
        <v>-11.47399740131843</v>
      </c>
      <c r="AF293" s="42" t="s">
        <v>13</v>
      </c>
      <c r="AG293" s="42">
        <f t="shared" si="101"/>
        <v>-64.95839752346842</v>
      </c>
      <c r="AH293" s="32">
        <f t="shared" si="102"/>
        <v>-5283.3789552055223</v>
      </c>
      <c r="AI293" s="42" t="s">
        <v>13</v>
      </c>
      <c r="AJ293" s="42">
        <f t="shared" si="103"/>
        <v>-31393.028667190116</v>
      </c>
      <c r="AK293" s="42">
        <f t="shared" si="104"/>
        <v>31834.514949710308</v>
      </c>
      <c r="AL293" s="31">
        <f t="shared" si="105"/>
        <v>-80.446768425745276</v>
      </c>
      <c r="AM293" s="53">
        <f t="shared" si="106"/>
        <v>31.834514949710307</v>
      </c>
      <c r="AN293" s="14"/>
    </row>
    <row r="294" spans="8:40">
      <c r="H294" s="32">
        <f t="shared" si="89"/>
        <v>1076</v>
      </c>
      <c r="I294" s="23">
        <f t="shared" si="90"/>
        <v>1076000</v>
      </c>
      <c r="J294" s="22">
        <f t="shared" si="91"/>
        <v>175000</v>
      </c>
      <c r="K294" s="42" t="s">
        <v>13</v>
      </c>
      <c r="L294" s="42">
        <v>0</v>
      </c>
      <c r="M294" s="32">
        <v>0</v>
      </c>
      <c r="N294" s="30" t="s">
        <v>13</v>
      </c>
      <c r="O294" s="31">
        <f>6.283*I294*E$7</f>
        <v>1419.70668</v>
      </c>
      <c r="P294" s="42">
        <v>0</v>
      </c>
      <c r="Q294" s="23" t="s">
        <v>13</v>
      </c>
      <c r="R294" s="24">
        <f>-1/(6.283*I294*E$8)</f>
        <v>-1479.1787836062024</v>
      </c>
      <c r="S294" s="42">
        <f t="shared" si="92"/>
        <v>0</v>
      </c>
      <c r="T294" s="23" t="s">
        <v>13</v>
      </c>
      <c r="U294" s="23">
        <f t="shared" si="93"/>
        <v>248448669</v>
      </c>
      <c r="V294" s="23">
        <f t="shared" si="94"/>
        <v>175000</v>
      </c>
      <c r="W294" s="23" t="s">
        <v>13</v>
      </c>
      <c r="X294" s="23">
        <f t="shared" si="95"/>
        <v>1419.70668</v>
      </c>
      <c r="Y294" s="22">
        <f t="shared" si="96"/>
        <v>-11.516768071773964</v>
      </c>
      <c r="Z294" s="23" t="s">
        <v>13</v>
      </c>
      <c r="AA294" s="31">
        <f t="shared" si="97"/>
        <v>1419.6132489567799</v>
      </c>
      <c r="AB294" s="23">
        <f t="shared" si="98"/>
        <v>2099861.7987831389</v>
      </c>
      <c r="AC294" s="42" t="s">
        <v>13</v>
      </c>
      <c r="AD294" s="23">
        <f t="shared" si="99"/>
        <v>17035.358987481359</v>
      </c>
      <c r="AE294" s="42">
        <f t="shared" si="100"/>
        <v>-11.516768071773964</v>
      </c>
      <c r="AF294" s="42" t="s">
        <v>13</v>
      </c>
      <c r="AG294" s="42">
        <f t="shared" si="101"/>
        <v>-59.565534649422489</v>
      </c>
      <c r="AH294" s="32">
        <f t="shared" si="102"/>
        <v>-6294.7187072325587</v>
      </c>
      <c r="AI294" s="42" t="s">
        <v>13</v>
      </c>
      <c r="AJ294" s="42">
        <f t="shared" si="103"/>
        <v>-34035.906758616511</v>
      </c>
      <c r="AK294" s="42">
        <f t="shared" si="104"/>
        <v>34613.09625682771</v>
      </c>
      <c r="AL294" s="31">
        <f t="shared" si="105"/>
        <v>-79.521913623028212</v>
      </c>
      <c r="AM294" s="53">
        <f t="shared" si="106"/>
        <v>34.61309625682771</v>
      </c>
      <c r="AN294" s="14"/>
    </row>
    <row r="295" spans="8:40">
      <c r="H295" s="32">
        <f t="shared" si="89"/>
        <v>1078</v>
      </c>
      <c r="I295" s="23">
        <f t="shared" si="90"/>
        <v>1078000</v>
      </c>
      <c r="J295" s="22">
        <f t="shared" si="91"/>
        <v>175000</v>
      </c>
      <c r="K295" s="42" t="s">
        <v>13</v>
      </c>
      <c r="L295" s="42">
        <v>0</v>
      </c>
      <c r="M295" s="32">
        <v>0</v>
      </c>
      <c r="N295" s="30" t="s">
        <v>13</v>
      </c>
      <c r="O295" s="31">
        <f>6.283*I295*E$7</f>
        <v>1422.34554</v>
      </c>
      <c r="P295" s="42">
        <v>0</v>
      </c>
      <c r="Q295" s="23" t="s">
        <v>13</v>
      </c>
      <c r="R295" s="24">
        <f>-1/(6.283*I295*E$8)</f>
        <v>-1476.4344815958011</v>
      </c>
      <c r="S295" s="42">
        <f t="shared" si="92"/>
        <v>0</v>
      </c>
      <c r="T295" s="23" t="s">
        <v>13</v>
      </c>
      <c r="U295" s="23">
        <f t="shared" si="93"/>
        <v>248910469.5</v>
      </c>
      <c r="V295" s="23">
        <f t="shared" si="94"/>
        <v>175000</v>
      </c>
      <c r="W295" s="23" t="s">
        <v>13</v>
      </c>
      <c r="X295" s="23">
        <f t="shared" si="95"/>
        <v>1422.34554</v>
      </c>
      <c r="Y295" s="22">
        <f t="shared" si="96"/>
        <v>-11.559618294603498</v>
      </c>
      <c r="Z295" s="23" t="s">
        <v>13</v>
      </c>
      <c r="AA295" s="31">
        <f t="shared" si="97"/>
        <v>1422.2515870198547</v>
      </c>
      <c r="AB295" s="23">
        <f t="shared" si="98"/>
        <v>2099861.2845804645</v>
      </c>
      <c r="AC295" s="42" t="s">
        <v>13</v>
      </c>
      <c r="AD295" s="23">
        <f t="shared" si="99"/>
        <v>17067.019044238252</v>
      </c>
      <c r="AE295" s="42">
        <f t="shared" si="100"/>
        <v>-11.559618294603498</v>
      </c>
      <c r="AF295" s="42" t="s">
        <v>13</v>
      </c>
      <c r="AG295" s="42">
        <f t="shared" si="101"/>
        <v>-54.18289457594642</v>
      </c>
      <c r="AH295" s="32">
        <f t="shared" si="102"/>
        <v>-7606.9498828334281</v>
      </c>
      <c r="AI295" s="42" t="s">
        <v>13</v>
      </c>
      <c r="AJ295" s="42">
        <f t="shared" si="103"/>
        <v>-37132.158835269991</v>
      </c>
      <c r="AK295" s="42">
        <f t="shared" si="104"/>
        <v>37903.336347710327</v>
      </c>
      <c r="AL295" s="31">
        <f t="shared" si="105"/>
        <v>-78.422489223743383</v>
      </c>
      <c r="AM295" s="53">
        <f t="shared" si="106"/>
        <v>37.903336347710329</v>
      </c>
      <c r="AN295" s="14"/>
    </row>
    <row r="296" spans="8:40">
      <c r="H296" s="32">
        <f t="shared" si="89"/>
        <v>1080</v>
      </c>
      <c r="I296" s="23">
        <f t="shared" si="90"/>
        <v>1080000</v>
      </c>
      <c r="J296" s="22">
        <f t="shared" si="91"/>
        <v>175000</v>
      </c>
      <c r="K296" s="42" t="s">
        <v>13</v>
      </c>
      <c r="L296" s="42">
        <v>0</v>
      </c>
      <c r="M296" s="32">
        <v>0</v>
      </c>
      <c r="N296" s="30" t="s">
        <v>13</v>
      </c>
      <c r="O296" s="31">
        <f>6.283*I296*E$7</f>
        <v>1424.9844000000001</v>
      </c>
      <c r="P296" s="42">
        <v>0</v>
      </c>
      <c r="Q296" s="23" t="s">
        <v>13</v>
      </c>
      <c r="R296" s="24">
        <f>-1/(6.283*I296*E$8)</f>
        <v>-1473.7003436669202</v>
      </c>
      <c r="S296" s="42">
        <f t="shared" si="92"/>
        <v>0</v>
      </c>
      <c r="T296" s="23" t="s">
        <v>13</v>
      </c>
      <c r="U296" s="23">
        <f t="shared" si="93"/>
        <v>249372270</v>
      </c>
      <c r="V296" s="23">
        <f t="shared" si="94"/>
        <v>175000</v>
      </c>
      <c r="W296" s="23" t="s">
        <v>13</v>
      </c>
      <c r="X296" s="23">
        <f t="shared" si="95"/>
        <v>1424.9844000000001</v>
      </c>
      <c r="Y296" s="22">
        <f t="shared" si="96"/>
        <v>-11.602548069690137</v>
      </c>
      <c r="Z296" s="23" t="s">
        <v>13</v>
      </c>
      <c r="AA296" s="31">
        <f t="shared" si="97"/>
        <v>1424.8899231428595</v>
      </c>
      <c r="AB296" s="23">
        <f t="shared" si="98"/>
        <v>2099860.7694231635</v>
      </c>
      <c r="AC296" s="42" t="s">
        <v>13</v>
      </c>
      <c r="AD296" s="23">
        <f t="shared" si="99"/>
        <v>17098.679077714314</v>
      </c>
      <c r="AE296" s="42">
        <f t="shared" si="100"/>
        <v>-11.602548069690137</v>
      </c>
      <c r="AF296" s="42" t="s">
        <v>13</v>
      </c>
      <c r="AG296" s="42">
        <f t="shared" si="101"/>
        <v>-48.810420524060646</v>
      </c>
      <c r="AH296" s="32">
        <f t="shared" si="102"/>
        <v>-9347.8064407223337</v>
      </c>
      <c r="AI296" s="42" t="s">
        <v>13</v>
      </c>
      <c r="AJ296" s="42">
        <f t="shared" si="103"/>
        <v>-40798.71417757772</v>
      </c>
      <c r="AK296" s="42">
        <f t="shared" si="104"/>
        <v>41855.90237704703</v>
      </c>
      <c r="AL296" s="31">
        <f t="shared" si="105"/>
        <v>-77.095125007031371</v>
      </c>
      <c r="AM296" s="53">
        <f t="shared" si="106"/>
        <v>41.85590237704703</v>
      </c>
      <c r="AN296" s="14"/>
    </row>
    <row r="297" spans="8:40">
      <c r="H297" s="32">
        <f t="shared" si="89"/>
        <v>1082</v>
      </c>
      <c r="I297" s="23">
        <f t="shared" si="90"/>
        <v>1082000</v>
      </c>
      <c r="J297" s="22">
        <f t="shared" si="91"/>
        <v>175000</v>
      </c>
      <c r="K297" s="42" t="s">
        <v>13</v>
      </c>
      <c r="L297" s="42">
        <v>0</v>
      </c>
      <c r="M297" s="32">
        <v>0</v>
      </c>
      <c r="N297" s="30" t="s">
        <v>13</v>
      </c>
      <c r="O297" s="31">
        <f>6.283*I297*E$7</f>
        <v>1427.6232600000001</v>
      </c>
      <c r="P297" s="42">
        <v>0</v>
      </c>
      <c r="Q297" s="23" t="s">
        <v>13</v>
      </c>
      <c r="R297" s="24">
        <f>-1/(6.283*I297*E$8)</f>
        <v>-1470.976313456815</v>
      </c>
      <c r="S297" s="42">
        <f t="shared" si="92"/>
        <v>0</v>
      </c>
      <c r="T297" s="23" t="s">
        <v>13</v>
      </c>
      <c r="U297" s="23">
        <f t="shared" si="93"/>
        <v>249834070.5</v>
      </c>
      <c r="V297" s="23">
        <f t="shared" si="94"/>
        <v>175000</v>
      </c>
      <c r="W297" s="23" t="s">
        <v>13</v>
      </c>
      <c r="X297" s="23">
        <f t="shared" si="95"/>
        <v>1427.6232600000001</v>
      </c>
      <c r="Y297" s="22">
        <f t="shared" si="96"/>
        <v>-11.645557396916766</v>
      </c>
      <c r="Z297" s="23" t="s">
        <v>13</v>
      </c>
      <c r="AA297" s="31">
        <f t="shared" si="97"/>
        <v>1427.5282573221971</v>
      </c>
      <c r="AB297" s="23">
        <f t="shared" si="98"/>
        <v>2099860.2533112369</v>
      </c>
      <c r="AC297" s="42" t="s">
        <v>13</v>
      </c>
      <c r="AD297" s="23">
        <f t="shared" si="99"/>
        <v>17130.339087866367</v>
      </c>
      <c r="AE297" s="42">
        <f t="shared" si="100"/>
        <v>-11.645557396916766</v>
      </c>
      <c r="AF297" s="42" t="s">
        <v>13</v>
      </c>
      <c r="AG297" s="42">
        <f t="shared" si="101"/>
        <v>-43.4480561346179</v>
      </c>
      <c r="AH297" s="32">
        <f t="shared" si="102"/>
        <v>-11718.058088586195</v>
      </c>
      <c r="AI297" s="42" t="s">
        <v>13</v>
      </c>
      <c r="AJ297" s="42">
        <f t="shared" si="103"/>
        <v>-45189.523075022807</v>
      </c>
      <c r="AK297" s="42">
        <f t="shared" si="104"/>
        <v>46684.107371947241</v>
      </c>
      <c r="AL297" s="31">
        <f t="shared" si="105"/>
        <v>-75.462864948841116</v>
      </c>
      <c r="AM297" s="53">
        <f t="shared" si="106"/>
        <v>46.684107371947242</v>
      </c>
      <c r="AN297" s="14"/>
    </row>
    <row r="298" spans="8:40">
      <c r="H298" s="32">
        <f t="shared" si="89"/>
        <v>1084</v>
      </c>
      <c r="I298" s="23">
        <f t="shared" si="90"/>
        <v>1084000</v>
      </c>
      <c r="J298" s="22">
        <f t="shared" si="91"/>
        <v>175000</v>
      </c>
      <c r="K298" s="42" t="s">
        <v>13</v>
      </c>
      <c r="L298" s="42">
        <v>0</v>
      </c>
      <c r="M298" s="32">
        <v>0</v>
      </c>
      <c r="N298" s="30" t="s">
        <v>13</v>
      </c>
      <c r="O298" s="31">
        <f>6.283*I298*E$7</f>
        <v>1430.2621200000001</v>
      </c>
      <c r="P298" s="42">
        <v>0</v>
      </c>
      <c r="Q298" s="23" t="s">
        <v>13</v>
      </c>
      <c r="R298" s="24">
        <f>-1/(6.283*I298*E$8)</f>
        <v>-1468.2623350187025</v>
      </c>
      <c r="S298" s="42">
        <f t="shared" si="92"/>
        <v>0</v>
      </c>
      <c r="T298" s="23" t="s">
        <v>13</v>
      </c>
      <c r="U298" s="23">
        <f t="shared" si="93"/>
        <v>250295871.00000003</v>
      </c>
      <c r="V298" s="23">
        <f t="shared" si="94"/>
        <v>175000</v>
      </c>
      <c r="W298" s="23" t="s">
        <v>13</v>
      </c>
      <c r="X298" s="23">
        <f t="shared" si="95"/>
        <v>1430.2621200000001</v>
      </c>
      <c r="Y298" s="22">
        <f t="shared" si="96"/>
        <v>-11.688646276166054</v>
      </c>
      <c r="Z298" s="23" t="s">
        <v>13</v>
      </c>
      <c r="AA298" s="31">
        <f t="shared" si="97"/>
        <v>1430.1665895542694</v>
      </c>
      <c r="AB298" s="23">
        <f t="shared" si="98"/>
        <v>2099859.7362446859</v>
      </c>
      <c r="AC298" s="42" t="s">
        <v>13</v>
      </c>
      <c r="AD298" s="23">
        <f t="shared" si="99"/>
        <v>17161.999074651234</v>
      </c>
      <c r="AE298" s="42">
        <f t="shared" si="100"/>
        <v>-11.688646276166054</v>
      </c>
      <c r="AF298" s="42" t="s">
        <v>13</v>
      </c>
      <c r="AG298" s="42">
        <f t="shared" si="101"/>
        <v>-38.095745464433094</v>
      </c>
      <c r="AH298" s="32">
        <f t="shared" si="102"/>
        <v>-15045.383184039934</v>
      </c>
      <c r="AI298" s="42" t="s">
        <v>13</v>
      </c>
      <c r="AJ298" s="42">
        <f t="shared" si="103"/>
        <v>-50504.316181799055</v>
      </c>
      <c r="AK298" s="42">
        <f t="shared" si="104"/>
        <v>52697.718244205993</v>
      </c>
      <c r="AL298" s="31">
        <f t="shared" si="105"/>
        <v>-73.411052247526484</v>
      </c>
      <c r="AM298" s="53">
        <f t="shared" si="106"/>
        <v>52.697718244205994</v>
      </c>
      <c r="AN298" s="14"/>
    </row>
    <row r="299" spans="8:40">
      <c r="H299" s="32">
        <f t="shared" si="89"/>
        <v>1086</v>
      </c>
      <c r="I299" s="23">
        <f t="shared" si="90"/>
        <v>1086000</v>
      </c>
      <c r="J299" s="22">
        <f t="shared" si="91"/>
        <v>175000</v>
      </c>
      <c r="K299" s="42" t="s">
        <v>13</v>
      </c>
      <c r="L299" s="42">
        <v>0</v>
      </c>
      <c r="M299" s="32">
        <v>0</v>
      </c>
      <c r="N299" s="30" t="s">
        <v>13</v>
      </c>
      <c r="O299" s="31">
        <f>6.283*I299*E$7</f>
        <v>1432.9009800000001</v>
      </c>
      <c r="P299" s="42">
        <v>0</v>
      </c>
      <c r="Q299" s="23" t="s">
        <v>13</v>
      </c>
      <c r="R299" s="24">
        <f>-1/(6.283*I299*E$8)</f>
        <v>-1465.5583528179318</v>
      </c>
      <c r="S299" s="42">
        <f t="shared" si="92"/>
        <v>0</v>
      </c>
      <c r="T299" s="23" t="s">
        <v>13</v>
      </c>
      <c r="U299" s="23">
        <f t="shared" si="93"/>
        <v>250757671.50000003</v>
      </c>
      <c r="V299" s="23">
        <f t="shared" si="94"/>
        <v>175000</v>
      </c>
      <c r="W299" s="23" t="s">
        <v>13</v>
      </c>
      <c r="X299" s="23">
        <f t="shared" si="95"/>
        <v>1432.9009800000001</v>
      </c>
      <c r="Y299" s="22">
        <f t="shared" si="96"/>
        <v>-11.731814707320449</v>
      </c>
      <c r="Z299" s="23" t="s">
        <v>13</v>
      </c>
      <c r="AA299" s="31">
        <f t="shared" si="97"/>
        <v>1432.8049198354784</v>
      </c>
      <c r="AB299" s="23">
        <f t="shared" si="98"/>
        <v>2099859.2182235126</v>
      </c>
      <c r="AC299" s="42" t="s">
        <v>13</v>
      </c>
      <c r="AD299" s="23">
        <f t="shared" si="99"/>
        <v>17193.659038025744</v>
      </c>
      <c r="AE299" s="42">
        <f t="shared" si="100"/>
        <v>-11.731814707320449</v>
      </c>
      <c r="AF299" s="42" t="s">
        <v>13</v>
      </c>
      <c r="AG299" s="42">
        <f t="shared" si="101"/>
        <v>-32.753432982453432</v>
      </c>
      <c r="AH299" s="32">
        <f t="shared" si="102"/>
        <v>-19887.271568939108</v>
      </c>
      <c r="AI299" s="42" t="s">
        <v>13</v>
      </c>
      <c r="AJ299" s="42">
        <f t="shared" si="103"/>
        <v>-56987.780002862499</v>
      </c>
      <c r="AK299" s="42">
        <f t="shared" si="104"/>
        <v>60358.186189707427</v>
      </c>
      <c r="AL299" s="31">
        <f t="shared" si="105"/>
        <v>-70.76232449463842</v>
      </c>
      <c r="AM299" s="53">
        <f t="shared" si="106"/>
        <v>60.358186189707425</v>
      </c>
      <c r="AN299" s="14"/>
    </row>
    <row r="300" spans="8:40">
      <c r="H300" s="32">
        <f t="shared" si="89"/>
        <v>1088</v>
      </c>
      <c r="I300" s="23">
        <f t="shared" si="90"/>
        <v>1088000</v>
      </c>
      <c r="J300" s="22">
        <f t="shared" si="91"/>
        <v>175000</v>
      </c>
      <c r="K300" s="42" t="s">
        <v>13</v>
      </c>
      <c r="L300" s="42">
        <v>0</v>
      </c>
      <c r="M300" s="32">
        <v>0</v>
      </c>
      <c r="N300" s="30" t="s">
        <v>13</v>
      </c>
      <c r="O300" s="31">
        <f>6.283*I300*E$7</f>
        <v>1435.5398400000001</v>
      </c>
      <c r="P300" s="42">
        <v>0</v>
      </c>
      <c r="Q300" s="23" t="s">
        <v>13</v>
      </c>
      <c r="R300" s="24">
        <f>-1/(6.283*I300*E$8)</f>
        <v>-1462.8643117281927</v>
      </c>
      <c r="S300" s="42">
        <f t="shared" si="92"/>
        <v>0</v>
      </c>
      <c r="T300" s="23" t="s">
        <v>13</v>
      </c>
      <c r="U300" s="23">
        <f t="shared" si="93"/>
        <v>251219472.00000003</v>
      </c>
      <c r="V300" s="23">
        <f t="shared" si="94"/>
        <v>175000</v>
      </c>
      <c r="W300" s="23" t="s">
        <v>13</v>
      </c>
      <c r="X300" s="23">
        <f t="shared" si="95"/>
        <v>1435.5398400000001</v>
      </c>
      <c r="Y300" s="22">
        <f t="shared" si="96"/>
        <v>-11.775062690262191</v>
      </c>
      <c r="Z300" s="23" t="s">
        <v>13</v>
      </c>
      <c r="AA300" s="31">
        <f t="shared" si="97"/>
        <v>1435.4432481622266</v>
      </c>
      <c r="AB300" s="23">
        <f t="shared" si="98"/>
        <v>2099858.6992477169</v>
      </c>
      <c r="AC300" s="42" t="s">
        <v>13</v>
      </c>
      <c r="AD300" s="23">
        <f t="shared" si="99"/>
        <v>17225.318977946721</v>
      </c>
      <c r="AE300" s="42">
        <f t="shared" si="100"/>
        <v>-11.775062690262191</v>
      </c>
      <c r="AF300" s="42" t="s">
        <v>13</v>
      </c>
      <c r="AG300" s="42">
        <f t="shared" si="101"/>
        <v>-27.421063565966051</v>
      </c>
      <c r="AH300" s="32">
        <f t="shared" si="102"/>
        <v>-27233.92617256286</v>
      </c>
      <c r="AI300" s="42" t="s">
        <v>13</v>
      </c>
      <c r="AJ300" s="42">
        <f t="shared" si="103"/>
        <v>-64883.606975480783</v>
      </c>
      <c r="AK300" s="42">
        <f t="shared" si="104"/>
        <v>70367.387253764522</v>
      </c>
      <c r="AL300" s="31">
        <f t="shared" si="105"/>
        <v>-67.230498085994</v>
      </c>
      <c r="AM300" s="53">
        <f t="shared" si="106"/>
        <v>70.36738725376452</v>
      </c>
      <c r="AN300" s="14"/>
    </row>
    <row r="301" spans="8:40">
      <c r="H301" s="32">
        <f t="shared" si="89"/>
        <v>1090</v>
      </c>
      <c r="I301" s="23">
        <f t="shared" si="90"/>
        <v>1090000</v>
      </c>
      <c r="J301" s="22">
        <f t="shared" si="91"/>
        <v>175000</v>
      </c>
      <c r="K301" s="42" t="s">
        <v>13</v>
      </c>
      <c r="L301" s="42">
        <v>0</v>
      </c>
      <c r="M301" s="32">
        <v>0</v>
      </c>
      <c r="N301" s="30" t="s">
        <v>13</v>
      </c>
      <c r="O301" s="31">
        <f>6.283*I301*E$7</f>
        <v>1438.1787000000002</v>
      </c>
      <c r="P301" s="42">
        <v>0</v>
      </c>
      <c r="Q301" s="23" t="s">
        <v>13</v>
      </c>
      <c r="R301" s="24">
        <f>-1/(6.283*I301*E$8)</f>
        <v>-1460.1801570277739</v>
      </c>
      <c r="S301" s="42">
        <f t="shared" si="92"/>
        <v>0</v>
      </c>
      <c r="T301" s="23" t="s">
        <v>13</v>
      </c>
      <c r="U301" s="23">
        <f t="shared" si="93"/>
        <v>251681272.50000003</v>
      </c>
      <c r="V301" s="23">
        <f t="shared" si="94"/>
        <v>175000</v>
      </c>
      <c r="W301" s="23" t="s">
        <v>13</v>
      </c>
      <c r="X301" s="23">
        <f t="shared" si="95"/>
        <v>1438.1787000000002</v>
      </c>
      <c r="Y301" s="22">
        <f t="shared" si="96"/>
        <v>-11.818390224873292</v>
      </c>
      <c r="Z301" s="23" t="s">
        <v>13</v>
      </c>
      <c r="AA301" s="31">
        <f t="shared" si="97"/>
        <v>1438.0815745309162</v>
      </c>
      <c r="AB301" s="23">
        <f t="shared" si="98"/>
        <v>2099858.1793173016</v>
      </c>
      <c r="AC301" s="42" t="s">
        <v>13</v>
      </c>
      <c r="AD301" s="23">
        <f t="shared" si="99"/>
        <v>17256.978894370994</v>
      </c>
      <c r="AE301" s="42">
        <f t="shared" si="100"/>
        <v>-11.818390224873292</v>
      </c>
      <c r="AF301" s="42" t="s">
        <v>13</v>
      </c>
      <c r="AG301" s="42">
        <f t="shared" si="101"/>
        <v>-22.098582496857716</v>
      </c>
      <c r="AH301" s="32">
        <f t="shared" si="102"/>
        <v>-38908.828737462012</v>
      </c>
      <c r="AI301" s="42" t="s">
        <v>13</v>
      </c>
      <c r="AJ301" s="42">
        <f t="shared" si="103"/>
        <v>-74213.740104751618</v>
      </c>
      <c r="AK301" s="42">
        <f t="shared" si="104"/>
        <v>83794.84574874978</v>
      </c>
      <c r="AL301" s="31">
        <f t="shared" si="105"/>
        <v>-62.332846466297418</v>
      </c>
      <c r="AM301" s="53">
        <f t="shared" si="106"/>
        <v>83.794845748749779</v>
      </c>
      <c r="AN301" s="14"/>
    </row>
    <row r="302" spans="8:40">
      <c r="H302" s="32">
        <f t="shared" si="89"/>
        <v>1092</v>
      </c>
      <c r="I302" s="23">
        <f t="shared" si="90"/>
        <v>1092000</v>
      </c>
      <c r="J302" s="22">
        <f t="shared" si="91"/>
        <v>175000</v>
      </c>
      <c r="K302" s="42" t="s">
        <v>13</v>
      </c>
      <c r="L302" s="42">
        <v>0</v>
      </c>
      <c r="M302" s="32">
        <v>0</v>
      </c>
      <c r="N302" s="30" t="s">
        <v>13</v>
      </c>
      <c r="O302" s="31">
        <f>6.283*I302*E$7</f>
        <v>1440.81756</v>
      </c>
      <c r="P302" s="42">
        <v>0</v>
      </c>
      <c r="Q302" s="23" t="s">
        <v>13</v>
      </c>
      <c r="R302" s="24">
        <f>-1/(6.283*I302*E$8)</f>
        <v>-1457.5058343958549</v>
      </c>
      <c r="S302" s="42">
        <f t="shared" si="92"/>
        <v>0</v>
      </c>
      <c r="T302" s="23" t="s">
        <v>13</v>
      </c>
      <c r="U302" s="23">
        <f t="shared" si="93"/>
        <v>252143073</v>
      </c>
      <c r="V302" s="23">
        <f t="shared" si="94"/>
        <v>175000</v>
      </c>
      <c r="W302" s="23" t="s">
        <v>13</v>
      </c>
      <c r="X302" s="23">
        <f t="shared" si="95"/>
        <v>1440.81756</v>
      </c>
      <c r="Y302" s="22">
        <f t="shared" si="96"/>
        <v>-11.861797311035556</v>
      </c>
      <c r="Z302" s="23" t="s">
        <v>13</v>
      </c>
      <c r="AA302" s="31">
        <f t="shared" si="97"/>
        <v>1440.7198989379492</v>
      </c>
      <c r="AB302" s="23">
        <f t="shared" si="98"/>
        <v>2099857.6584322676</v>
      </c>
      <c r="AC302" s="42" t="s">
        <v>13</v>
      </c>
      <c r="AD302" s="23">
        <f t="shared" si="99"/>
        <v>17288.638787255386</v>
      </c>
      <c r="AE302" s="42">
        <f t="shared" si="100"/>
        <v>-11.861797311035556</v>
      </c>
      <c r="AF302" s="42" t="s">
        <v>13</v>
      </c>
      <c r="AG302" s="42">
        <f t="shared" si="101"/>
        <v>-16.78593545790568</v>
      </c>
      <c r="AH302" s="32">
        <f t="shared" si="102"/>
        <v>-58271.327760132379</v>
      </c>
      <c r="AI302" s="42" t="s">
        <v>13</v>
      </c>
      <c r="AJ302" s="42">
        <f t="shared" si="103"/>
        <v>-83918.765387199368</v>
      </c>
      <c r="AK302" s="42">
        <f t="shared" si="104"/>
        <v>102166.07471680893</v>
      </c>
      <c r="AL302" s="31">
        <f t="shared" si="105"/>
        <v>-55.224744789890828</v>
      </c>
      <c r="AM302" s="53">
        <f t="shared" si="106"/>
        <v>102.16607471680894</v>
      </c>
      <c r="AN302" s="14"/>
    </row>
    <row r="303" spans="8:40">
      <c r="H303" s="32">
        <f t="shared" si="89"/>
        <v>1094</v>
      </c>
      <c r="I303" s="23">
        <f t="shared" si="90"/>
        <v>1094000</v>
      </c>
      <c r="J303" s="22">
        <f t="shared" si="91"/>
        <v>175000</v>
      </c>
      <c r="K303" s="42" t="s">
        <v>13</v>
      </c>
      <c r="L303" s="42">
        <v>0</v>
      </c>
      <c r="M303" s="32">
        <v>0</v>
      </c>
      <c r="N303" s="30" t="s">
        <v>13</v>
      </c>
      <c r="O303" s="31">
        <f>6.283*I303*E$7</f>
        <v>1443.45642</v>
      </c>
      <c r="P303" s="42">
        <v>0</v>
      </c>
      <c r="Q303" s="23" t="s">
        <v>13</v>
      </c>
      <c r="R303" s="24">
        <f>-1/(6.283*I303*E$8)</f>
        <v>-1454.8412899088426</v>
      </c>
      <c r="S303" s="42">
        <f t="shared" si="92"/>
        <v>0</v>
      </c>
      <c r="T303" s="23" t="s">
        <v>13</v>
      </c>
      <c r="U303" s="23">
        <f t="shared" si="93"/>
        <v>252604873.5</v>
      </c>
      <c r="V303" s="23">
        <f t="shared" si="94"/>
        <v>175000</v>
      </c>
      <c r="W303" s="23" t="s">
        <v>13</v>
      </c>
      <c r="X303" s="23">
        <f t="shared" si="95"/>
        <v>1443.45642</v>
      </c>
      <c r="Y303" s="22">
        <f t="shared" si="96"/>
        <v>-11.90528394863057</v>
      </c>
      <c r="Z303" s="23" t="s">
        <v>13</v>
      </c>
      <c r="AA303" s="31">
        <f t="shared" si="97"/>
        <v>1443.3582213797281</v>
      </c>
      <c r="AB303" s="23">
        <f t="shared" si="98"/>
        <v>2099857.1365926163</v>
      </c>
      <c r="AC303" s="42" t="s">
        <v>13</v>
      </c>
      <c r="AD303" s="23">
        <f t="shared" si="99"/>
        <v>17320.298656556737</v>
      </c>
      <c r="AE303" s="42">
        <f t="shared" si="100"/>
        <v>-11.90528394863057</v>
      </c>
      <c r="AF303" s="42" t="s">
        <v>13</v>
      </c>
      <c r="AG303" s="42">
        <f t="shared" si="101"/>
        <v>-11.483068529114462</v>
      </c>
      <c r="AH303" s="32">
        <f t="shared" si="102"/>
        <v>-90646.231963443774</v>
      </c>
      <c r="AI303" s="42" t="s">
        <v>13</v>
      </c>
      <c r="AJ303" s="42">
        <f t="shared" si="103"/>
        <v>-88886.346328640982</v>
      </c>
      <c r="AK303" s="42">
        <f t="shared" si="104"/>
        <v>126954.80271665804</v>
      </c>
      <c r="AL303" s="31">
        <f t="shared" si="105"/>
        <v>-44.438370513581923</v>
      </c>
      <c r="AM303" s="53">
        <f t="shared" si="106"/>
        <v>126.95480271665804</v>
      </c>
      <c r="AN303" s="14"/>
    </row>
    <row r="304" spans="8:40">
      <c r="H304" s="32">
        <f t="shared" si="89"/>
        <v>1096</v>
      </c>
      <c r="I304" s="23">
        <f t="shared" si="90"/>
        <v>1096000</v>
      </c>
      <c r="J304" s="22">
        <f t="shared" si="91"/>
        <v>175000</v>
      </c>
      <c r="K304" s="42" t="s">
        <v>13</v>
      </c>
      <c r="L304" s="42">
        <v>0</v>
      </c>
      <c r="M304" s="32">
        <v>0</v>
      </c>
      <c r="N304" s="30" t="s">
        <v>13</v>
      </c>
      <c r="O304" s="31">
        <f>6.283*I304*E$7</f>
        <v>1446.09528</v>
      </c>
      <c r="P304" s="42">
        <v>0</v>
      </c>
      <c r="Q304" s="23" t="s">
        <v>13</v>
      </c>
      <c r="R304" s="24">
        <f>-1/(6.283*I304*E$8)</f>
        <v>-1452.1864700367462</v>
      </c>
      <c r="S304" s="42">
        <f t="shared" si="92"/>
        <v>0</v>
      </c>
      <c r="T304" s="23" t="s">
        <v>13</v>
      </c>
      <c r="U304" s="23">
        <f t="shared" si="93"/>
        <v>253066674</v>
      </c>
      <c r="V304" s="23">
        <f t="shared" si="94"/>
        <v>175000</v>
      </c>
      <c r="W304" s="23" t="s">
        <v>13</v>
      </c>
      <c r="X304" s="23">
        <f t="shared" si="95"/>
        <v>1446.09528</v>
      </c>
      <c r="Y304" s="22">
        <f t="shared" si="96"/>
        <v>-11.948850137539699</v>
      </c>
      <c r="Z304" s="23" t="s">
        <v>13</v>
      </c>
      <c r="AA304" s="31">
        <f t="shared" si="97"/>
        <v>1445.9965418526554</v>
      </c>
      <c r="AB304" s="23">
        <f t="shared" si="98"/>
        <v>2099856.6137983496</v>
      </c>
      <c r="AC304" s="42" t="s">
        <v>13</v>
      </c>
      <c r="AD304" s="23">
        <f t="shared" si="99"/>
        <v>17351.958502231864</v>
      </c>
      <c r="AE304" s="42">
        <f t="shared" si="100"/>
        <v>-11.948850137539699</v>
      </c>
      <c r="AF304" s="42" t="s">
        <v>13</v>
      </c>
      <c r="AG304" s="42">
        <f t="shared" si="101"/>
        <v>-6.1899281840908316</v>
      </c>
      <c r="AH304" s="32">
        <f t="shared" si="102"/>
        <v>-137961.41590853271</v>
      </c>
      <c r="AI304" s="42" t="s">
        <v>13</v>
      </c>
      <c r="AJ304" s="42">
        <f t="shared" si="103"/>
        <v>-72921.093253492232</v>
      </c>
      <c r="AK304" s="42">
        <f t="shared" si="104"/>
        <v>156047.55083233974</v>
      </c>
      <c r="AL304" s="31">
        <f t="shared" si="105"/>
        <v>-27.859206158244056</v>
      </c>
      <c r="AM304" s="53">
        <f t="shared" si="106"/>
        <v>156.04755083233974</v>
      </c>
      <c r="AN304" s="14"/>
    </row>
    <row r="305" spans="2:40" s="36" customFormat="1">
      <c r="B305" s="1"/>
      <c r="C305" s="1"/>
      <c r="D305" s="1"/>
      <c r="E305" s="1"/>
      <c r="F305" s="1"/>
      <c r="H305" s="32">
        <f t="shared" si="89"/>
        <v>1098</v>
      </c>
      <c r="I305" s="69">
        <f t="shared" si="90"/>
        <v>1098000</v>
      </c>
      <c r="J305" s="72">
        <f t="shared" si="91"/>
        <v>175000</v>
      </c>
      <c r="K305" s="68" t="s">
        <v>13</v>
      </c>
      <c r="L305" s="68">
        <v>0</v>
      </c>
      <c r="M305" s="67">
        <v>0</v>
      </c>
      <c r="N305" s="70" t="s">
        <v>13</v>
      </c>
      <c r="O305" s="71">
        <f>6.283*I305*E$7</f>
        <v>1448.73414</v>
      </c>
      <c r="P305" s="68">
        <v>0</v>
      </c>
      <c r="Q305" s="69" t="s">
        <v>13</v>
      </c>
      <c r="R305" s="73">
        <f>-1/(6.283*I305*E$8)</f>
        <v>-1449.5413216395934</v>
      </c>
      <c r="S305" s="68">
        <f t="shared" si="92"/>
        <v>0</v>
      </c>
      <c r="T305" s="69" t="s">
        <v>13</v>
      </c>
      <c r="U305" s="69">
        <f t="shared" si="93"/>
        <v>253528474.5</v>
      </c>
      <c r="V305" s="69">
        <f t="shared" si="94"/>
        <v>175000</v>
      </c>
      <c r="W305" s="69" t="s">
        <v>13</v>
      </c>
      <c r="X305" s="69">
        <f t="shared" si="95"/>
        <v>1448.73414</v>
      </c>
      <c r="Y305" s="72">
        <f t="shared" si="96"/>
        <v>-11.992495877644091</v>
      </c>
      <c r="Z305" s="69" t="s">
        <v>13</v>
      </c>
      <c r="AA305" s="71">
        <f t="shared" si="97"/>
        <v>1448.6348603531328</v>
      </c>
      <c r="AB305" s="69">
        <f t="shared" si="98"/>
        <v>2099856.090049468</v>
      </c>
      <c r="AC305" s="68" t="s">
        <v>13</v>
      </c>
      <c r="AD305" s="69">
        <f t="shared" si="99"/>
        <v>17383.618324237592</v>
      </c>
      <c r="AE305" s="68">
        <f t="shared" si="100"/>
        <v>-11.992495877644091</v>
      </c>
      <c r="AF305" s="68" t="s">
        <v>13</v>
      </c>
      <c r="AG305" s="68">
        <f t="shared" si="101"/>
        <v>-0.90646128646062607</v>
      </c>
      <c r="AH305" s="67">
        <f t="shared" si="102"/>
        <v>-173993.87730985103</v>
      </c>
      <c r="AI305" s="68" t="s">
        <v>13</v>
      </c>
      <c r="AJ305" s="68">
        <f t="shared" si="103"/>
        <v>-14600.991651222159</v>
      </c>
      <c r="AK305" s="68">
        <f t="shared" si="104"/>
        <v>174605.43605087028</v>
      </c>
      <c r="AL305" s="65">
        <f t="shared" si="105"/>
        <v>-4.7968339036356111</v>
      </c>
      <c r="AM305" s="66">
        <f t="shared" si="106"/>
        <v>174.60543605087028</v>
      </c>
      <c r="AN305" s="74"/>
    </row>
    <row r="306" spans="2:40">
      <c r="H306" s="32">
        <f t="shared" si="89"/>
        <v>1100</v>
      </c>
      <c r="I306" s="23">
        <f t="shared" si="90"/>
        <v>1100000</v>
      </c>
      <c r="J306" s="22">
        <f t="shared" si="91"/>
        <v>175000</v>
      </c>
      <c r="K306" s="42" t="s">
        <v>13</v>
      </c>
      <c r="L306" s="42">
        <v>0</v>
      </c>
      <c r="M306" s="32">
        <v>0</v>
      </c>
      <c r="N306" s="30" t="s">
        <v>13</v>
      </c>
      <c r="O306" s="31">
        <f>6.283*I306*E$7</f>
        <v>1451.373</v>
      </c>
      <c r="P306" s="42">
        <v>0</v>
      </c>
      <c r="Q306" s="23" t="s">
        <v>13</v>
      </c>
      <c r="R306" s="24">
        <f>-1/(6.283*I306*E$8)</f>
        <v>-1446.9057919638853</v>
      </c>
      <c r="S306" s="42">
        <f t="shared" si="92"/>
        <v>0</v>
      </c>
      <c r="T306" s="23" t="s">
        <v>13</v>
      </c>
      <c r="U306" s="23">
        <f t="shared" si="93"/>
        <v>253990275</v>
      </c>
      <c r="V306" s="23">
        <f t="shared" si="94"/>
        <v>175000</v>
      </c>
      <c r="W306" s="23" t="s">
        <v>13</v>
      </c>
      <c r="X306" s="23">
        <f t="shared" si="95"/>
        <v>1451.373</v>
      </c>
      <c r="Y306" s="22">
        <f t="shared" si="96"/>
        <v>-12.036221168824683</v>
      </c>
      <c r="Z306" s="23" t="s">
        <v>13</v>
      </c>
      <c r="AA306" s="31">
        <f t="shared" si="97"/>
        <v>1451.2731768775632</v>
      </c>
      <c r="AB306" s="23">
        <f t="shared" si="98"/>
        <v>2099855.5653459746</v>
      </c>
      <c r="AC306" s="42" t="s">
        <v>13</v>
      </c>
      <c r="AD306" s="23">
        <f t="shared" si="99"/>
        <v>17415.278122530759</v>
      </c>
      <c r="AE306" s="42">
        <f t="shared" si="100"/>
        <v>-12.036221168824683</v>
      </c>
      <c r="AF306" s="42" t="s">
        <v>13</v>
      </c>
      <c r="AG306" s="42">
        <f t="shared" si="101"/>
        <v>4.3673849136778244</v>
      </c>
      <c r="AH306" s="32">
        <f t="shared" si="102"/>
        <v>-154627.68673113344</v>
      </c>
      <c r="AI306" s="42" t="s">
        <v>13</v>
      </c>
      <c r="AJ306" s="42">
        <f t="shared" si="103"/>
        <v>54660.290710507536</v>
      </c>
      <c r="AK306" s="42">
        <f t="shared" si="104"/>
        <v>164004.47824489043</v>
      </c>
      <c r="AL306" s="31">
        <f t="shared" si="105"/>
        <v>19.468304936659258</v>
      </c>
      <c r="AM306" s="53">
        <f t="shared" si="106"/>
        <v>164.00447824489044</v>
      </c>
      <c r="AN306" s="14"/>
    </row>
    <row r="307" spans="2:40">
      <c r="H307" s="32">
        <f t="shared" si="89"/>
        <v>1102</v>
      </c>
      <c r="I307" s="23">
        <f t="shared" si="90"/>
        <v>1102000</v>
      </c>
      <c r="J307" s="22">
        <f t="shared" si="91"/>
        <v>175000</v>
      </c>
      <c r="K307" s="42" t="s">
        <v>13</v>
      </c>
      <c r="L307" s="42">
        <v>0</v>
      </c>
      <c r="M307" s="32">
        <v>0</v>
      </c>
      <c r="N307" s="30" t="s">
        <v>13</v>
      </c>
      <c r="O307" s="31">
        <f>6.283*I307*E$7</f>
        <v>1454.0118600000001</v>
      </c>
      <c r="P307" s="42">
        <v>0</v>
      </c>
      <c r="Q307" s="23" t="s">
        <v>13</v>
      </c>
      <c r="R307" s="24">
        <f>-1/(6.283*I307*E$8)</f>
        <v>-1444.2798286390869</v>
      </c>
      <c r="S307" s="42">
        <f t="shared" si="92"/>
        <v>0</v>
      </c>
      <c r="T307" s="23" t="s">
        <v>13</v>
      </c>
      <c r="U307" s="23">
        <f t="shared" si="93"/>
        <v>254452075.5</v>
      </c>
      <c r="V307" s="23">
        <f t="shared" si="94"/>
        <v>175000</v>
      </c>
      <c r="W307" s="23" t="s">
        <v>13</v>
      </c>
      <c r="X307" s="23">
        <f t="shared" si="95"/>
        <v>1454.0118600000001</v>
      </c>
      <c r="Y307" s="22">
        <f t="shared" si="96"/>
        <v>-12.080026010962186</v>
      </c>
      <c r="Z307" s="23" t="s">
        <v>13</v>
      </c>
      <c r="AA307" s="31">
        <f t="shared" si="97"/>
        <v>1453.9114914223483</v>
      </c>
      <c r="AB307" s="23">
        <f t="shared" si="98"/>
        <v>2099855.0396878682</v>
      </c>
      <c r="AC307" s="42" t="s">
        <v>13</v>
      </c>
      <c r="AD307" s="23">
        <f t="shared" si="99"/>
        <v>17446.937897068179</v>
      </c>
      <c r="AE307" s="42">
        <f t="shared" si="100"/>
        <v>-12.080026010962186</v>
      </c>
      <c r="AF307" s="42" t="s">
        <v>13</v>
      </c>
      <c r="AG307" s="42">
        <f t="shared" si="101"/>
        <v>9.6316627832613904</v>
      </c>
      <c r="AH307" s="32">
        <f t="shared" si="102"/>
        <v>-106974.35728129488</v>
      </c>
      <c r="AI307" s="42" t="s">
        <v>13</v>
      </c>
      <c r="AJ307" s="42">
        <f t="shared" si="103"/>
        <v>83848.660340078946</v>
      </c>
      <c r="AK307" s="42">
        <f t="shared" si="104"/>
        <v>135919.50175222117</v>
      </c>
      <c r="AL307" s="31">
        <f t="shared" si="105"/>
        <v>38.090064762164602</v>
      </c>
      <c r="AM307" s="53">
        <f t="shared" si="106"/>
        <v>135.91950175222118</v>
      </c>
      <c r="AN307" s="14"/>
    </row>
    <row r="308" spans="2:40">
      <c r="B308" s="36"/>
      <c r="C308" s="36"/>
      <c r="D308" s="36"/>
      <c r="E308" s="36"/>
      <c r="F308" s="36"/>
      <c r="H308" s="32">
        <f t="shared" si="89"/>
        <v>1104</v>
      </c>
      <c r="I308" s="23">
        <f t="shared" si="90"/>
        <v>1104000</v>
      </c>
      <c r="J308" s="22">
        <f t="shared" si="91"/>
        <v>175000</v>
      </c>
      <c r="K308" s="42" t="s">
        <v>13</v>
      </c>
      <c r="L308" s="42">
        <v>0</v>
      </c>
      <c r="M308" s="32">
        <v>0</v>
      </c>
      <c r="N308" s="30" t="s">
        <v>13</v>
      </c>
      <c r="O308" s="31">
        <f>6.283*I308*E$7</f>
        <v>1456.6507200000001</v>
      </c>
      <c r="P308" s="42">
        <v>0</v>
      </c>
      <c r="Q308" s="23" t="s">
        <v>13</v>
      </c>
      <c r="R308" s="24">
        <f>-1/(6.283*I308*E$8)</f>
        <v>-1441.663379674161</v>
      </c>
      <c r="S308" s="42">
        <f t="shared" si="92"/>
        <v>0</v>
      </c>
      <c r="T308" s="23" t="s">
        <v>13</v>
      </c>
      <c r="U308" s="23">
        <f t="shared" si="93"/>
        <v>254913876.00000003</v>
      </c>
      <c r="V308" s="23">
        <f t="shared" si="94"/>
        <v>175000</v>
      </c>
      <c r="W308" s="23" t="s">
        <v>13</v>
      </c>
      <c r="X308" s="23">
        <f t="shared" si="95"/>
        <v>1456.6507200000001</v>
      </c>
      <c r="Y308" s="22">
        <f t="shared" si="96"/>
        <v>-12.123910403937108</v>
      </c>
      <c r="Z308" s="23" t="s">
        <v>13</v>
      </c>
      <c r="AA308" s="31">
        <f t="shared" si="97"/>
        <v>1456.549803983891</v>
      </c>
      <c r="AB308" s="23">
        <f t="shared" si="98"/>
        <v>2099854.5130751529</v>
      </c>
      <c r="AC308" s="42" t="s">
        <v>13</v>
      </c>
      <c r="AD308" s="23">
        <f t="shared" si="99"/>
        <v>17478.597647806695</v>
      </c>
      <c r="AE308" s="42">
        <f t="shared" si="100"/>
        <v>-12.123910403937108</v>
      </c>
      <c r="AF308" s="42" t="s">
        <v>13</v>
      </c>
      <c r="AG308" s="42">
        <f t="shared" si="101"/>
        <v>14.886424309730046</v>
      </c>
      <c r="AH308" s="32">
        <f t="shared" si="102"/>
        <v>-69774.830114701792</v>
      </c>
      <c r="AI308" s="42" t="s">
        <v>13</v>
      </c>
      <c r="AJ308" s="42">
        <f t="shared" si="103"/>
        <v>84231.827484253299</v>
      </c>
      <c r="AK308" s="42">
        <f t="shared" si="104"/>
        <v>109377.91220750424</v>
      </c>
      <c r="AL308" s="31">
        <f t="shared" si="105"/>
        <v>50.362785276494996</v>
      </c>
      <c r="AM308" s="53">
        <f t="shared" si="106"/>
        <v>109.37791220750424</v>
      </c>
      <c r="AN308" s="14"/>
    </row>
    <row r="309" spans="2:40">
      <c r="H309" s="32">
        <f t="shared" si="89"/>
        <v>1106</v>
      </c>
      <c r="I309" s="23">
        <f t="shared" si="90"/>
        <v>1106000</v>
      </c>
      <c r="J309" s="22">
        <f t="shared" si="91"/>
        <v>175000</v>
      </c>
      <c r="K309" s="42" t="s">
        <v>13</v>
      </c>
      <c r="L309" s="42">
        <v>0</v>
      </c>
      <c r="M309" s="32">
        <v>0</v>
      </c>
      <c r="N309" s="30" t="s">
        <v>13</v>
      </c>
      <c r="O309" s="31">
        <f>6.283*I309*E$7</f>
        <v>1459.2895800000001</v>
      </c>
      <c r="P309" s="42">
        <v>0</v>
      </c>
      <c r="Q309" s="23" t="s">
        <v>13</v>
      </c>
      <c r="R309" s="24">
        <f>-1/(6.283*I309*E$8)</f>
        <v>-1439.0563934541353</v>
      </c>
      <c r="S309" s="42">
        <f t="shared" si="92"/>
        <v>0</v>
      </c>
      <c r="T309" s="23" t="s">
        <v>13</v>
      </c>
      <c r="U309" s="23">
        <f t="shared" si="93"/>
        <v>255375676.50000003</v>
      </c>
      <c r="V309" s="23">
        <f t="shared" si="94"/>
        <v>175000</v>
      </c>
      <c r="W309" s="23" t="s">
        <v>13</v>
      </c>
      <c r="X309" s="23">
        <f t="shared" si="95"/>
        <v>1459.2895800000001</v>
      </c>
      <c r="Y309" s="22">
        <f t="shared" si="96"/>
        <v>-12.167874347629722</v>
      </c>
      <c r="Z309" s="23" t="s">
        <v>13</v>
      </c>
      <c r="AA309" s="31">
        <f t="shared" si="97"/>
        <v>1459.188114558593</v>
      </c>
      <c r="AB309" s="23">
        <f t="shared" si="98"/>
        <v>2099853.9855078286</v>
      </c>
      <c r="AC309" s="42" t="s">
        <v>13</v>
      </c>
      <c r="AD309" s="23">
        <f t="shared" si="99"/>
        <v>17510.257374703117</v>
      </c>
      <c r="AE309" s="42">
        <f t="shared" si="100"/>
        <v>-12.167874347629722</v>
      </c>
      <c r="AF309" s="42" t="s">
        <v>13</v>
      </c>
      <c r="AG309" s="42">
        <f t="shared" si="101"/>
        <v>20.131721104457711</v>
      </c>
      <c r="AH309" s="32">
        <f t="shared" si="102"/>
        <v>-46812.29214721403</v>
      </c>
      <c r="AI309" s="42" t="s">
        <v>13</v>
      </c>
      <c r="AJ309" s="42">
        <f t="shared" si="103"/>
        <v>76011.777075391539</v>
      </c>
      <c r="AK309" s="42">
        <f t="shared" si="104"/>
        <v>89270.269128277723</v>
      </c>
      <c r="AL309" s="31">
        <f t="shared" si="105"/>
        <v>58.372921329204225</v>
      </c>
      <c r="AM309" s="53">
        <f t="shared" si="106"/>
        <v>89.270269128277718</v>
      </c>
      <c r="AN309" s="14"/>
    </row>
    <row r="310" spans="2:40">
      <c r="H310" s="32">
        <f t="shared" si="89"/>
        <v>1108</v>
      </c>
      <c r="I310" s="23">
        <f t="shared" si="90"/>
        <v>1108000</v>
      </c>
      <c r="J310" s="22">
        <f t="shared" si="91"/>
        <v>175000</v>
      </c>
      <c r="K310" s="42" t="s">
        <v>13</v>
      </c>
      <c r="L310" s="42">
        <v>0</v>
      </c>
      <c r="M310" s="32">
        <v>0</v>
      </c>
      <c r="N310" s="30" t="s">
        <v>13</v>
      </c>
      <c r="O310" s="31">
        <f>6.283*I310*E$7</f>
        <v>1461.9284400000001</v>
      </c>
      <c r="P310" s="42">
        <v>0</v>
      </c>
      <c r="Q310" s="23" t="s">
        <v>13</v>
      </c>
      <c r="R310" s="24">
        <f>-1/(6.283*I310*E$8)</f>
        <v>-1436.4588187367092</v>
      </c>
      <c r="S310" s="42">
        <f t="shared" si="92"/>
        <v>0</v>
      </c>
      <c r="T310" s="23" t="s">
        <v>13</v>
      </c>
      <c r="U310" s="23">
        <f t="shared" si="93"/>
        <v>255837477.00000003</v>
      </c>
      <c r="V310" s="23">
        <f t="shared" si="94"/>
        <v>175000</v>
      </c>
      <c r="W310" s="23" t="s">
        <v>13</v>
      </c>
      <c r="X310" s="23">
        <f t="shared" si="95"/>
        <v>1461.9284400000001</v>
      </c>
      <c r="Y310" s="22">
        <f t="shared" si="96"/>
        <v>-12.211917841920098</v>
      </c>
      <c r="Z310" s="23" t="s">
        <v>13</v>
      </c>
      <c r="AA310" s="31">
        <f t="shared" si="97"/>
        <v>1461.8264231428573</v>
      </c>
      <c r="AB310" s="23">
        <f t="shared" si="98"/>
        <v>2099853.4569858974</v>
      </c>
      <c r="AC310" s="42" t="s">
        <v>13</v>
      </c>
      <c r="AD310" s="23">
        <f t="shared" si="99"/>
        <v>17541.917077714286</v>
      </c>
      <c r="AE310" s="42">
        <f t="shared" si="100"/>
        <v>-12.211917841920098</v>
      </c>
      <c r="AF310" s="42" t="s">
        <v>13</v>
      </c>
      <c r="AG310" s="42">
        <f t="shared" si="101"/>
        <v>25.367604406148075</v>
      </c>
      <c r="AH310" s="32">
        <f t="shared" si="102"/>
        <v>-32912.832137526922</v>
      </c>
      <c r="AI310" s="42" t="s">
        <v>13</v>
      </c>
      <c r="AJ310" s="42">
        <f t="shared" si="103"/>
        <v>66932.794590805075</v>
      </c>
      <c r="AK310" s="42">
        <f t="shared" si="104"/>
        <v>74587.220829361439</v>
      </c>
      <c r="AL310" s="31">
        <f t="shared" si="105"/>
        <v>63.815291568684799</v>
      </c>
      <c r="AM310" s="53">
        <f t="shared" si="106"/>
        <v>74.587220829361442</v>
      </c>
      <c r="AN310" s="14"/>
    </row>
    <row r="311" spans="2:40">
      <c r="H311" s="32">
        <f t="shared" si="89"/>
        <v>1110</v>
      </c>
      <c r="I311" s="23">
        <f t="shared" si="90"/>
        <v>1110000</v>
      </c>
      <c r="J311" s="22">
        <f t="shared" si="91"/>
        <v>175000</v>
      </c>
      <c r="K311" s="42" t="s">
        <v>13</v>
      </c>
      <c r="L311" s="42">
        <v>0</v>
      </c>
      <c r="M311" s="32">
        <v>0</v>
      </c>
      <c r="N311" s="30" t="s">
        <v>13</v>
      </c>
      <c r="O311" s="31">
        <f>6.283*I311*E$7</f>
        <v>1464.5673000000002</v>
      </c>
      <c r="P311" s="42">
        <v>0</v>
      </c>
      <c r="Q311" s="23" t="s">
        <v>13</v>
      </c>
      <c r="R311" s="24">
        <f>-1/(6.283*I311*E$8)</f>
        <v>-1433.8706046488953</v>
      </c>
      <c r="S311" s="42">
        <f t="shared" si="92"/>
        <v>0</v>
      </c>
      <c r="T311" s="23" t="s">
        <v>13</v>
      </c>
      <c r="U311" s="23">
        <f t="shared" si="93"/>
        <v>256299277.50000003</v>
      </c>
      <c r="V311" s="23">
        <f t="shared" si="94"/>
        <v>175000</v>
      </c>
      <c r="W311" s="23" t="s">
        <v>13</v>
      </c>
      <c r="X311" s="23">
        <f t="shared" si="95"/>
        <v>1464.5673000000002</v>
      </c>
      <c r="Y311" s="22">
        <f t="shared" si="96"/>
        <v>-12.256040886688085</v>
      </c>
      <c r="Z311" s="23" t="s">
        <v>13</v>
      </c>
      <c r="AA311" s="31">
        <f t="shared" si="97"/>
        <v>1464.4647297330855</v>
      </c>
      <c r="AB311" s="23">
        <f t="shared" si="98"/>
        <v>2099852.9275093605</v>
      </c>
      <c r="AC311" s="42" t="s">
        <v>13</v>
      </c>
      <c r="AD311" s="23">
        <f t="shared" si="99"/>
        <v>17573.576756797029</v>
      </c>
      <c r="AE311" s="42">
        <f t="shared" si="100"/>
        <v>-12.256040886688085</v>
      </c>
      <c r="AF311" s="42" t="s">
        <v>13</v>
      </c>
      <c r="AG311" s="42">
        <f t="shared" si="101"/>
        <v>30.594125084190182</v>
      </c>
      <c r="AH311" s="32">
        <f t="shared" si="102"/>
        <v>-24188.238626393839</v>
      </c>
      <c r="AI311" s="42" t="s">
        <v>13</v>
      </c>
      <c r="AJ311" s="42">
        <f t="shared" si="103"/>
        <v>58945.986556720818</v>
      </c>
      <c r="AK311" s="42">
        <f t="shared" si="104"/>
        <v>63715.776845240478</v>
      </c>
      <c r="AL311" s="31">
        <f t="shared" si="105"/>
        <v>67.689410756340706</v>
      </c>
      <c r="AM311" s="53">
        <f t="shared" si="106"/>
        <v>63.715776845240477</v>
      </c>
      <c r="AN311" s="14"/>
    </row>
    <row r="312" spans="2:40">
      <c r="H312" s="32">
        <f t="shared" si="89"/>
        <v>1112</v>
      </c>
      <c r="I312" s="23">
        <f t="shared" si="90"/>
        <v>1112000</v>
      </c>
      <c r="J312" s="22">
        <f t="shared" si="91"/>
        <v>175000</v>
      </c>
      <c r="K312" s="42" t="s">
        <v>13</v>
      </c>
      <c r="L312" s="42">
        <v>0</v>
      </c>
      <c r="M312" s="32">
        <v>0</v>
      </c>
      <c r="N312" s="30" t="s">
        <v>13</v>
      </c>
      <c r="O312" s="31">
        <f>6.283*I312*E$7</f>
        <v>1467.20616</v>
      </c>
      <c r="P312" s="42">
        <v>0</v>
      </c>
      <c r="Q312" s="23" t="s">
        <v>13</v>
      </c>
      <c r="R312" s="24">
        <f>-1/(6.283*I312*E$8)</f>
        <v>-1431.2917006836992</v>
      </c>
      <c r="S312" s="42">
        <f t="shared" si="92"/>
        <v>0</v>
      </c>
      <c r="T312" s="23" t="s">
        <v>13</v>
      </c>
      <c r="U312" s="23">
        <f t="shared" si="93"/>
        <v>256761078</v>
      </c>
      <c r="V312" s="23">
        <f t="shared" si="94"/>
        <v>175000</v>
      </c>
      <c r="W312" s="23" t="s">
        <v>13</v>
      </c>
      <c r="X312" s="23">
        <f t="shared" si="95"/>
        <v>1467.20616</v>
      </c>
      <c r="Y312" s="22">
        <f t="shared" si="96"/>
        <v>-12.300243481813308</v>
      </c>
      <c r="Z312" s="23" t="s">
        <v>13</v>
      </c>
      <c r="AA312" s="31">
        <f t="shared" si="97"/>
        <v>1467.1030343256798</v>
      </c>
      <c r="AB312" s="23">
        <f t="shared" si="98"/>
        <v>2099852.3970782179</v>
      </c>
      <c r="AC312" s="42" t="s">
        <v>13</v>
      </c>
      <c r="AD312" s="23">
        <f t="shared" si="99"/>
        <v>17605.236411908154</v>
      </c>
      <c r="AE312" s="42">
        <f t="shared" si="100"/>
        <v>-12.300243481813308</v>
      </c>
      <c r="AF312" s="42" t="s">
        <v>13</v>
      </c>
      <c r="AG312" s="42">
        <f t="shared" si="101"/>
        <v>35.811333641980582</v>
      </c>
      <c r="AH312" s="32">
        <f t="shared" si="102"/>
        <v>-18454.547109302941</v>
      </c>
      <c r="AI312" s="42" t="s">
        <v>13</v>
      </c>
      <c r="AJ312" s="42">
        <f t="shared" si="103"/>
        <v>52297.884044499871</v>
      </c>
      <c r="AK312" s="42">
        <f t="shared" si="104"/>
        <v>55458.443762347277</v>
      </c>
      <c r="AL312" s="31">
        <f t="shared" si="105"/>
        <v>70.56340383151219</v>
      </c>
      <c r="AM312" s="53">
        <f t="shared" si="106"/>
        <v>55.458443762347279</v>
      </c>
      <c r="AN312" s="14"/>
    </row>
    <row r="313" spans="2:40">
      <c r="H313" s="32">
        <f t="shared" si="89"/>
        <v>1114</v>
      </c>
      <c r="I313" s="23">
        <f t="shared" si="90"/>
        <v>1114000</v>
      </c>
      <c r="J313" s="22">
        <f t="shared" si="91"/>
        <v>175000</v>
      </c>
      <c r="K313" s="42" t="s">
        <v>13</v>
      </c>
      <c r="L313" s="42">
        <v>0</v>
      </c>
      <c r="M313" s="32">
        <v>0</v>
      </c>
      <c r="N313" s="30" t="s">
        <v>13</v>
      </c>
      <c r="O313" s="31">
        <f>6.283*I313*E$7</f>
        <v>1469.84502</v>
      </c>
      <c r="P313" s="42">
        <v>0</v>
      </c>
      <c r="Q313" s="23" t="s">
        <v>13</v>
      </c>
      <c r="R313" s="24">
        <f>-1/(6.283*I313*E$8)</f>
        <v>-1428.7220566968347</v>
      </c>
      <c r="S313" s="42">
        <f t="shared" si="92"/>
        <v>0</v>
      </c>
      <c r="T313" s="23" t="s">
        <v>13</v>
      </c>
      <c r="U313" s="23">
        <f t="shared" si="93"/>
        <v>257222878.5</v>
      </c>
      <c r="V313" s="23">
        <f t="shared" si="94"/>
        <v>175000</v>
      </c>
      <c r="W313" s="23" t="s">
        <v>13</v>
      </c>
      <c r="X313" s="23">
        <f t="shared" si="95"/>
        <v>1469.84502</v>
      </c>
      <c r="Y313" s="22">
        <f t="shared" si="96"/>
        <v>-12.344525627175191</v>
      </c>
      <c r="Z313" s="23" t="s">
        <v>13</v>
      </c>
      <c r="AA313" s="31">
        <f t="shared" si="97"/>
        <v>1469.7413369170436</v>
      </c>
      <c r="AB313" s="23">
        <f t="shared" si="98"/>
        <v>2099851.8656924739</v>
      </c>
      <c r="AC313" s="42" t="s">
        <v>13</v>
      </c>
      <c r="AD313" s="23">
        <f t="shared" si="99"/>
        <v>17636.896043004523</v>
      </c>
      <c r="AE313" s="42">
        <f t="shared" si="100"/>
        <v>-12.344525627175191</v>
      </c>
      <c r="AF313" s="42" t="s">
        <v>13</v>
      </c>
      <c r="AG313" s="42">
        <f t="shared" si="101"/>
        <v>41.019280220208884</v>
      </c>
      <c r="AH313" s="32">
        <f t="shared" si="102"/>
        <v>-14520.753673509638</v>
      </c>
      <c r="AI313" s="42" t="s">
        <v>13</v>
      </c>
      <c r="AJ313" s="42">
        <f t="shared" si="103"/>
        <v>46821.885697002501</v>
      </c>
      <c r="AK313" s="42">
        <f t="shared" si="104"/>
        <v>49021.84479872122</v>
      </c>
      <c r="AL313" s="31">
        <f t="shared" si="105"/>
        <v>72.769900080438845</v>
      </c>
      <c r="AM313" s="53">
        <f t="shared" si="106"/>
        <v>49.021844798721219</v>
      </c>
      <c r="AN313" s="14"/>
    </row>
    <row r="314" spans="2:40">
      <c r="H314" s="32">
        <f t="shared" si="89"/>
        <v>1116</v>
      </c>
      <c r="I314" s="23">
        <f t="shared" si="90"/>
        <v>1116000</v>
      </c>
      <c r="J314" s="22">
        <f t="shared" si="91"/>
        <v>175000</v>
      </c>
      <c r="K314" s="42" t="s">
        <v>13</v>
      </c>
      <c r="L314" s="42">
        <v>0</v>
      </c>
      <c r="M314" s="32">
        <v>0</v>
      </c>
      <c r="N314" s="30" t="s">
        <v>13</v>
      </c>
      <c r="O314" s="31">
        <f>6.283*I314*E$7</f>
        <v>1472.48388</v>
      </c>
      <c r="P314" s="42">
        <v>0</v>
      </c>
      <c r="Q314" s="23" t="s">
        <v>13</v>
      </c>
      <c r="R314" s="24">
        <f>-1/(6.283*I314*E$8)</f>
        <v>-1426.161622903471</v>
      </c>
      <c r="S314" s="42">
        <f t="shared" si="92"/>
        <v>0</v>
      </c>
      <c r="T314" s="23" t="s">
        <v>13</v>
      </c>
      <c r="U314" s="23">
        <f t="shared" si="93"/>
        <v>257684679</v>
      </c>
      <c r="V314" s="23">
        <f t="shared" si="94"/>
        <v>175000</v>
      </c>
      <c r="W314" s="23" t="s">
        <v>13</v>
      </c>
      <c r="X314" s="23">
        <f t="shared" si="95"/>
        <v>1472.48388</v>
      </c>
      <c r="Y314" s="22">
        <f t="shared" si="96"/>
        <v>-12.388887322652932</v>
      </c>
      <c r="Z314" s="23" t="s">
        <v>13</v>
      </c>
      <c r="AA314" s="31">
        <f t="shared" si="97"/>
        <v>1472.3796375035786</v>
      </c>
      <c r="AB314" s="23">
        <f t="shared" si="98"/>
        <v>2099851.333352128</v>
      </c>
      <c r="AC314" s="42" t="s">
        <v>13</v>
      </c>
      <c r="AD314" s="23">
        <f t="shared" si="99"/>
        <v>17668.555650042945</v>
      </c>
      <c r="AE314" s="42">
        <f t="shared" si="100"/>
        <v>-12.388887322652932</v>
      </c>
      <c r="AF314" s="42" t="s">
        <v>13</v>
      </c>
      <c r="AG314" s="42">
        <f t="shared" si="101"/>
        <v>46.218014600107608</v>
      </c>
      <c r="AH314" s="32">
        <f t="shared" si="102"/>
        <v>-11718.88160162651</v>
      </c>
      <c r="AI314" s="42" t="s">
        <v>13</v>
      </c>
      <c r="AJ314" s="42">
        <f t="shared" si="103"/>
        <v>42292.327927853396</v>
      </c>
      <c r="AK314" s="42">
        <f t="shared" si="104"/>
        <v>43885.911037029058</v>
      </c>
      <c r="AL314" s="31">
        <f t="shared" si="105"/>
        <v>74.512353028537603</v>
      </c>
      <c r="AM314" s="53">
        <f t="shared" si="106"/>
        <v>43.885911037029061</v>
      </c>
      <c r="AN314" s="14"/>
    </row>
    <row r="315" spans="2:40">
      <c r="H315" s="32">
        <f t="shared" si="89"/>
        <v>1118</v>
      </c>
      <c r="I315" s="23">
        <f t="shared" si="90"/>
        <v>1118000</v>
      </c>
      <c r="J315" s="22">
        <f t="shared" si="91"/>
        <v>175000</v>
      </c>
      <c r="K315" s="42" t="s">
        <v>13</v>
      </c>
      <c r="L315" s="42">
        <v>0</v>
      </c>
      <c r="M315" s="32">
        <v>0</v>
      </c>
      <c r="N315" s="30" t="s">
        <v>13</v>
      </c>
      <c r="O315" s="31">
        <f>6.283*I315*E$7</f>
        <v>1475.12274</v>
      </c>
      <c r="P315" s="42">
        <v>0</v>
      </c>
      <c r="Q315" s="23" t="s">
        <v>13</v>
      </c>
      <c r="R315" s="24">
        <f>-1/(6.283*I315*E$8)</f>
        <v>-1423.6103498750213</v>
      </c>
      <c r="S315" s="42">
        <f t="shared" si="92"/>
        <v>0</v>
      </c>
      <c r="T315" s="23" t="s">
        <v>13</v>
      </c>
      <c r="U315" s="23">
        <f t="shared" si="93"/>
        <v>258146479.5</v>
      </c>
      <c r="V315" s="23">
        <f t="shared" si="94"/>
        <v>175000</v>
      </c>
      <c r="W315" s="23" t="s">
        <v>13</v>
      </c>
      <c r="X315" s="23">
        <f t="shared" si="95"/>
        <v>1475.12274</v>
      </c>
      <c r="Y315" s="22">
        <f t="shared" si="96"/>
        <v>-12.433328568125505</v>
      </c>
      <c r="Z315" s="23" t="s">
        <v>13</v>
      </c>
      <c r="AA315" s="31">
        <f t="shared" si="97"/>
        <v>1475.0179360816874</v>
      </c>
      <c r="AB315" s="23">
        <f t="shared" si="98"/>
        <v>2099850.8000571826</v>
      </c>
      <c r="AC315" s="42" t="s">
        <v>13</v>
      </c>
      <c r="AD315" s="23">
        <f t="shared" si="99"/>
        <v>17700.215232980248</v>
      </c>
      <c r="AE315" s="42">
        <f t="shared" si="100"/>
        <v>-12.433328568125505</v>
      </c>
      <c r="AF315" s="42" t="s">
        <v>13</v>
      </c>
      <c r="AG315" s="42">
        <f t="shared" si="101"/>
        <v>51.40758620666611</v>
      </c>
      <c r="AH315" s="32">
        <f t="shared" si="102"/>
        <v>-9658.52568916778</v>
      </c>
      <c r="AI315" s="42" t="s">
        <v>13</v>
      </c>
      <c r="AJ315" s="42">
        <f t="shared" si="103"/>
        <v>38511.109405548385</v>
      </c>
      <c r="AK315" s="42">
        <f t="shared" si="104"/>
        <v>39703.811733061993</v>
      </c>
      <c r="AL315" s="31">
        <f t="shared" si="105"/>
        <v>75.920709060854989</v>
      </c>
      <c r="AM315" s="53">
        <f t="shared" si="106"/>
        <v>39.703811733061997</v>
      </c>
      <c r="AN315" s="14"/>
    </row>
    <row r="316" spans="2:40">
      <c r="H316" s="32">
        <f t="shared" si="89"/>
        <v>1120</v>
      </c>
      <c r="I316" s="23">
        <f t="shared" si="90"/>
        <v>1120000</v>
      </c>
      <c r="J316" s="22">
        <f t="shared" si="91"/>
        <v>175000</v>
      </c>
      <c r="K316" s="42" t="s">
        <v>13</v>
      </c>
      <c r="L316" s="42">
        <v>0</v>
      </c>
      <c r="M316" s="32">
        <v>0</v>
      </c>
      <c r="N316" s="30" t="s">
        <v>13</v>
      </c>
      <c r="O316" s="31">
        <f>6.283*I316*E$7</f>
        <v>1477.7616</v>
      </c>
      <c r="P316" s="42">
        <v>0</v>
      </c>
      <c r="Q316" s="23" t="s">
        <v>13</v>
      </c>
      <c r="R316" s="24">
        <f>-1/(6.283*I316*E$8)</f>
        <v>-1421.0681885359586</v>
      </c>
      <c r="S316" s="42">
        <f t="shared" si="92"/>
        <v>0</v>
      </c>
      <c r="T316" s="23" t="s">
        <v>13</v>
      </c>
      <c r="U316" s="23">
        <f t="shared" si="93"/>
        <v>258608280</v>
      </c>
      <c r="V316" s="23">
        <f t="shared" si="94"/>
        <v>175000</v>
      </c>
      <c r="W316" s="23" t="s">
        <v>13</v>
      </c>
      <c r="X316" s="23">
        <f t="shared" si="95"/>
        <v>1477.7616</v>
      </c>
      <c r="Y316" s="22">
        <f t="shared" si="96"/>
        <v>-12.477849363471679</v>
      </c>
      <c r="Z316" s="23" t="s">
        <v>13</v>
      </c>
      <c r="AA316" s="31">
        <f t="shared" si="97"/>
        <v>1477.6562326477717</v>
      </c>
      <c r="AB316" s="23">
        <f t="shared" si="98"/>
        <v>2099850.2658076379</v>
      </c>
      <c r="AC316" s="42" t="s">
        <v>13</v>
      </c>
      <c r="AD316" s="23">
        <f t="shared" si="99"/>
        <v>17731.874791773262</v>
      </c>
      <c r="AE316" s="42">
        <f t="shared" si="100"/>
        <v>-12.477849363471679</v>
      </c>
      <c r="AF316" s="42" t="s">
        <v>13</v>
      </c>
      <c r="AG316" s="42">
        <f t="shared" si="101"/>
        <v>56.588044111813133</v>
      </c>
      <c r="AH316" s="32">
        <f t="shared" si="102"/>
        <v>-8101.7896227057854</v>
      </c>
      <c r="AI316" s="42" t="s">
        <v>13</v>
      </c>
      <c r="AJ316" s="42">
        <f t="shared" si="103"/>
        <v>35321.195257634346</v>
      </c>
      <c r="AK316" s="42">
        <f t="shared" si="104"/>
        <v>36238.457879972128</v>
      </c>
      <c r="AL316" s="31">
        <f t="shared" si="105"/>
        <v>77.081265523953121</v>
      </c>
      <c r="AM316" s="53">
        <f t="shared" si="106"/>
        <v>36.238457879972131</v>
      </c>
      <c r="AN316" s="14"/>
    </row>
    <row r="317" spans="2:40">
      <c r="H317" s="32">
        <f t="shared" si="89"/>
        <v>1122</v>
      </c>
      <c r="I317" s="23">
        <f t="shared" si="90"/>
        <v>1122000</v>
      </c>
      <c r="J317" s="22">
        <f t="shared" si="91"/>
        <v>175000</v>
      </c>
      <c r="K317" s="42" t="s">
        <v>13</v>
      </c>
      <c r="L317" s="42">
        <v>0</v>
      </c>
      <c r="M317" s="32">
        <v>0</v>
      </c>
      <c r="N317" s="30" t="s">
        <v>13</v>
      </c>
      <c r="O317" s="31">
        <f>6.283*I317*E$7</f>
        <v>1480.4004600000001</v>
      </c>
      <c r="P317" s="42">
        <v>0</v>
      </c>
      <c r="Q317" s="23" t="s">
        <v>13</v>
      </c>
      <c r="R317" s="24">
        <f>-1/(6.283*I317*E$8)</f>
        <v>-1418.5350901606719</v>
      </c>
      <c r="S317" s="42">
        <f t="shared" si="92"/>
        <v>0</v>
      </c>
      <c r="T317" s="23" t="s">
        <v>13</v>
      </c>
      <c r="U317" s="23">
        <f t="shared" si="93"/>
        <v>259070080.5</v>
      </c>
      <c r="V317" s="23">
        <f t="shared" si="94"/>
        <v>175000</v>
      </c>
      <c r="W317" s="23" t="s">
        <v>13</v>
      </c>
      <c r="X317" s="23">
        <f t="shared" si="95"/>
        <v>1480.4004600000001</v>
      </c>
      <c r="Y317" s="22">
        <f t="shared" si="96"/>
        <v>-12.522449708569997</v>
      </c>
      <c r="Z317" s="23" t="s">
        <v>13</v>
      </c>
      <c r="AA317" s="31">
        <f t="shared" si="97"/>
        <v>1480.2945271982348</v>
      </c>
      <c r="AB317" s="23">
        <f t="shared" si="98"/>
        <v>2099849.730603497</v>
      </c>
      <c r="AC317" s="42" t="s">
        <v>13</v>
      </c>
      <c r="AD317" s="23">
        <f t="shared" si="99"/>
        <v>17763.53432637882</v>
      </c>
      <c r="AE317" s="42">
        <f t="shared" si="100"/>
        <v>-12.522449708569997</v>
      </c>
      <c r="AF317" s="42" t="s">
        <v>13</v>
      </c>
      <c r="AG317" s="42">
        <f t="shared" si="101"/>
        <v>61.759437037562975</v>
      </c>
      <c r="AH317" s="32">
        <f t="shared" si="102"/>
        <v>-6898.024154413697</v>
      </c>
      <c r="AI317" s="42" t="s">
        <v>13</v>
      </c>
      <c r="AJ317" s="42">
        <f t="shared" si="103"/>
        <v>32601.812235055335</v>
      </c>
      <c r="AK317" s="42">
        <f t="shared" si="104"/>
        <v>33323.578713047587</v>
      </c>
      <c r="AL317" s="31">
        <f t="shared" si="105"/>
        <v>78.053321534916947</v>
      </c>
      <c r="AM317" s="53">
        <f t="shared" si="106"/>
        <v>33.323578713047588</v>
      </c>
      <c r="AN317" s="14"/>
    </row>
    <row r="318" spans="2:40">
      <c r="H318" s="32">
        <f t="shared" si="89"/>
        <v>1124</v>
      </c>
      <c r="I318" s="23">
        <f t="shared" si="90"/>
        <v>1124000</v>
      </c>
      <c r="J318" s="22">
        <f t="shared" si="91"/>
        <v>175000</v>
      </c>
      <c r="K318" s="42" t="s">
        <v>13</v>
      </c>
      <c r="L318" s="42">
        <v>0</v>
      </c>
      <c r="M318" s="32">
        <v>0</v>
      </c>
      <c r="N318" s="30" t="s">
        <v>13</v>
      </c>
      <c r="O318" s="31">
        <f>6.283*I318*E$7</f>
        <v>1483.0393200000001</v>
      </c>
      <c r="P318" s="42">
        <v>0</v>
      </c>
      <c r="Q318" s="23" t="s">
        <v>13</v>
      </c>
      <c r="R318" s="24">
        <f>-1/(6.283*I318*E$8)</f>
        <v>-1416.0110063703503</v>
      </c>
      <c r="S318" s="42">
        <f t="shared" si="92"/>
        <v>0</v>
      </c>
      <c r="T318" s="23" t="s">
        <v>13</v>
      </c>
      <c r="U318" s="23">
        <f t="shared" si="93"/>
        <v>259531881.00000003</v>
      </c>
      <c r="V318" s="23">
        <f t="shared" si="94"/>
        <v>175000</v>
      </c>
      <c r="W318" s="23" t="s">
        <v>13</v>
      </c>
      <c r="X318" s="23">
        <f t="shared" si="95"/>
        <v>1483.0393200000001</v>
      </c>
      <c r="Y318" s="22">
        <f t="shared" si="96"/>
        <v>-12.567129603298795</v>
      </c>
      <c r="Z318" s="23" t="s">
        <v>13</v>
      </c>
      <c r="AA318" s="31">
        <f t="shared" si="97"/>
        <v>1482.932819729479</v>
      </c>
      <c r="AB318" s="23">
        <f t="shared" si="98"/>
        <v>2099849.1944447607</v>
      </c>
      <c r="AC318" s="42" t="s">
        <v>13</v>
      </c>
      <c r="AD318" s="23">
        <f t="shared" si="99"/>
        <v>17795.193836753748</v>
      </c>
      <c r="AE318" s="42">
        <f t="shared" si="100"/>
        <v>-12.567129603298795</v>
      </c>
      <c r="AF318" s="42" t="s">
        <v>13</v>
      </c>
      <c r="AG318" s="42">
        <f t="shared" si="101"/>
        <v>66.921813359128691</v>
      </c>
      <c r="AH318" s="32">
        <f t="shared" si="102"/>
        <v>-5948.4935945603138</v>
      </c>
      <c r="AI318" s="42" t="s">
        <v>13</v>
      </c>
      <c r="AJ318" s="42">
        <f t="shared" si="103"/>
        <v>30260.592217220437</v>
      </c>
      <c r="AK318" s="42">
        <f t="shared" si="104"/>
        <v>30839.714936773122</v>
      </c>
      <c r="AL318" s="31">
        <f t="shared" si="105"/>
        <v>78.87884940467535</v>
      </c>
      <c r="AM318" s="53">
        <f t="shared" si="106"/>
        <v>30.83971493677312</v>
      </c>
      <c r="AN318" s="14"/>
    </row>
    <row r="319" spans="2:40">
      <c r="H319" s="32">
        <f t="shared" si="89"/>
        <v>1126</v>
      </c>
      <c r="I319" s="23">
        <f t="shared" si="90"/>
        <v>1126000</v>
      </c>
      <c r="J319" s="22">
        <f t="shared" si="91"/>
        <v>175000</v>
      </c>
      <c r="K319" s="42" t="s">
        <v>13</v>
      </c>
      <c r="L319" s="42">
        <v>0</v>
      </c>
      <c r="M319" s="32">
        <v>0</v>
      </c>
      <c r="N319" s="30" t="s">
        <v>13</v>
      </c>
      <c r="O319" s="31">
        <f>6.283*I319*E$7</f>
        <v>1485.6781800000001</v>
      </c>
      <c r="P319" s="42">
        <v>0</v>
      </c>
      <c r="Q319" s="23" t="s">
        <v>13</v>
      </c>
      <c r="R319" s="24">
        <f>-1/(6.283*I319*E$8)</f>
        <v>-1413.4958891299054</v>
      </c>
      <c r="S319" s="42">
        <f t="shared" si="92"/>
        <v>0</v>
      </c>
      <c r="T319" s="23" t="s">
        <v>13</v>
      </c>
      <c r="U319" s="23">
        <f t="shared" si="93"/>
        <v>259993681.50000003</v>
      </c>
      <c r="V319" s="23">
        <f t="shared" si="94"/>
        <v>175000</v>
      </c>
      <c r="W319" s="23" t="s">
        <v>13</v>
      </c>
      <c r="X319" s="23">
        <f t="shared" si="95"/>
        <v>1485.6781800000001</v>
      </c>
      <c r="Y319" s="22">
        <f t="shared" si="96"/>
        <v>-12.611889047536179</v>
      </c>
      <c r="Z319" s="23" t="s">
        <v>13</v>
      </c>
      <c r="AA319" s="31">
        <f t="shared" si="97"/>
        <v>1485.5711102379059</v>
      </c>
      <c r="AB319" s="23">
        <f t="shared" si="98"/>
        <v>2099848.6573314294</v>
      </c>
      <c r="AC319" s="42" t="s">
        <v>13</v>
      </c>
      <c r="AD319" s="23">
        <f t="shared" si="99"/>
        <v>17826.853322854869</v>
      </c>
      <c r="AE319" s="42">
        <f t="shared" si="100"/>
        <v>-12.611889047536179</v>
      </c>
      <c r="AF319" s="42" t="s">
        <v>13</v>
      </c>
      <c r="AG319" s="42">
        <f t="shared" si="101"/>
        <v>72.075221108000505</v>
      </c>
      <c r="AH319" s="32">
        <f t="shared" si="102"/>
        <v>-5186.4896573235337</v>
      </c>
      <c r="AI319" s="42" t="s">
        <v>13</v>
      </c>
      <c r="AJ319" s="42">
        <f t="shared" si="103"/>
        <v>28226.583199496334</v>
      </c>
      <c r="AK319" s="42">
        <f t="shared" si="104"/>
        <v>28699.123228482305</v>
      </c>
      <c r="AL319" s="31">
        <f t="shared" si="105"/>
        <v>79.588331691163603</v>
      </c>
      <c r="AM319" s="53">
        <f t="shared" si="106"/>
        <v>28.699123228482307</v>
      </c>
      <c r="AN319" s="14"/>
    </row>
    <row r="320" spans="2:40">
      <c r="H320" s="32">
        <f t="shared" si="89"/>
        <v>1128</v>
      </c>
      <c r="I320" s="23">
        <f t="shared" si="90"/>
        <v>1128000</v>
      </c>
      <c r="J320" s="22">
        <f t="shared" si="91"/>
        <v>175000</v>
      </c>
      <c r="K320" s="42" t="s">
        <v>13</v>
      </c>
      <c r="L320" s="42">
        <v>0</v>
      </c>
      <c r="M320" s="32">
        <v>0</v>
      </c>
      <c r="N320" s="30" t="s">
        <v>13</v>
      </c>
      <c r="O320" s="31">
        <f>6.283*I320*E$7</f>
        <v>1488.3170400000001</v>
      </c>
      <c r="P320" s="42">
        <v>0</v>
      </c>
      <c r="Q320" s="23" t="s">
        <v>13</v>
      </c>
      <c r="R320" s="24">
        <f>-1/(6.283*I320*E$8)</f>
        <v>-1410.9896907449236</v>
      </c>
      <c r="S320" s="42">
        <f t="shared" si="92"/>
        <v>0</v>
      </c>
      <c r="T320" s="23" t="s">
        <v>13</v>
      </c>
      <c r="U320" s="23">
        <f t="shared" si="93"/>
        <v>260455482.00000003</v>
      </c>
      <c r="V320" s="23">
        <f t="shared" si="94"/>
        <v>175000</v>
      </c>
      <c r="W320" s="23" t="s">
        <v>13</v>
      </c>
      <c r="X320" s="23">
        <f t="shared" si="95"/>
        <v>1488.3170400000001</v>
      </c>
      <c r="Y320" s="22">
        <f t="shared" si="96"/>
        <v>-12.656728041160052</v>
      </c>
      <c r="Z320" s="23" t="s">
        <v>13</v>
      </c>
      <c r="AA320" s="31">
        <f t="shared" si="97"/>
        <v>1488.2093987199187</v>
      </c>
      <c r="AB320" s="23">
        <f t="shared" si="98"/>
        <v>2099848.1192635065</v>
      </c>
      <c r="AC320" s="42" t="s">
        <v>13</v>
      </c>
      <c r="AD320" s="23">
        <f t="shared" si="99"/>
        <v>17858.512784639024</v>
      </c>
      <c r="AE320" s="42">
        <f t="shared" si="100"/>
        <v>-12.656728041160052</v>
      </c>
      <c r="AF320" s="42" t="s">
        <v>13</v>
      </c>
      <c r="AG320" s="42">
        <f t="shared" si="101"/>
        <v>77.219707974995117</v>
      </c>
      <c r="AH320" s="32">
        <f t="shared" si="102"/>
        <v>-4565.7175284269251</v>
      </c>
      <c r="AI320" s="42" t="s">
        <v>13</v>
      </c>
      <c r="AJ320" s="42">
        <f t="shared" si="103"/>
        <v>26444.817362618091</v>
      </c>
      <c r="AK320" s="42">
        <f t="shared" si="104"/>
        <v>26836.060476374172</v>
      </c>
      <c r="AL320" s="31">
        <f t="shared" si="105"/>
        <v>80.204408844518198</v>
      </c>
      <c r="AM320" s="53">
        <f t="shared" si="106"/>
        <v>26.836060476374172</v>
      </c>
      <c r="AN320" s="14"/>
    </row>
    <row r="321" spans="8:40">
      <c r="H321" s="32">
        <f t="shared" si="89"/>
        <v>1130</v>
      </c>
      <c r="I321" s="23">
        <f t="shared" si="90"/>
        <v>1130000</v>
      </c>
      <c r="J321" s="22">
        <f t="shared" si="91"/>
        <v>175000</v>
      </c>
      <c r="K321" s="42" t="s">
        <v>13</v>
      </c>
      <c r="L321" s="42">
        <v>0</v>
      </c>
      <c r="M321" s="32">
        <v>0</v>
      </c>
      <c r="N321" s="30" t="s">
        <v>13</v>
      </c>
      <c r="O321" s="31">
        <f>6.283*I321*E$7</f>
        <v>1490.9559000000002</v>
      </c>
      <c r="P321" s="42">
        <v>0</v>
      </c>
      <c r="Q321" s="23" t="s">
        <v>13</v>
      </c>
      <c r="R321" s="24">
        <f>-1/(6.283*I321*E$8)</f>
        <v>-1408.4923638586492</v>
      </c>
      <c r="S321" s="42">
        <f t="shared" si="92"/>
        <v>0</v>
      </c>
      <c r="T321" s="23" t="s">
        <v>13</v>
      </c>
      <c r="U321" s="23">
        <f t="shared" si="93"/>
        <v>260917282.50000003</v>
      </c>
      <c r="V321" s="23">
        <f t="shared" si="94"/>
        <v>175000</v>
      </c>
      <c r="W321" s="23" t="s">
        <v>13</v>
      </c>
      <c r="X321" s="23">
        <f t="shared" si="95"/>
        <v>1490.9559000000002</v>
      </c>
      <c r="Y321" s="22">
        <f t="shared" si="96"/>
        <v>-12.701646584048088</v>
      </c>
      <c r="Z321" s="23" t="s">
        <v>13</v>
      </c>
      <c r="AA321" s="31">
        <f t="shared" si="97"/>
        <v>1490.847685171919</v>
      </c>
      <c r="AB321" s="23">
        <f t="shared" si="98"/>
        <v>2099847.5802409914</v>
      </c>
      <c r="AC321" s="42" t="s">
        <v>13</v>
      </c>
      <c r="AD321" s="23">
        <f t="shared" si="99"/>
        <v>17890.172222063029</v>
      </c>
      <c r="AE321" s="42">
        <f t="shared" si="100"/>
        <v>-12.701646584048088</v>
      </c>
      <c r="AF321" s="42" t="s">
        <v>13</v>
      </c>
      <c r="AG321" s="42">
        <f t="shared" si="101"/>
        <v>82.355321313269769</v>
      </c>
      <c r="AH321" s="32">
        <f t="shared" si="102"/>
        <v>-4053.2782217609883</v>
      </c>
      <c r="AI321" s="42" t="s">
        <v>13</v>
      </c>
      <c r="AJ321" s="42">
        <f t="shared" si="103"/>
        <v>24872.275890584315</v>
      </c>
      <c r="AK321" s="42">
        <f t="shared" si="104"/>
        <v>25200.380400310303</v>
      </c>
      <c r="AL321" s="31">
        <f t="shared" si="105"/>
        <v>80.744230860270832</v>
      </c>
      <c r="AM321" s="53">
        <f t="shared" si="106"/>
        <v>25.200380400310305</v>
      </c>
      <c r="AN321" s="14"/>
    </row>
    <row r="322" spans="8:40">
      <c r="H322" s="32">
        <f t="shared" si="89"/>
        <v>1132</v>
      </c>
      <c r="I322" s="23">
        <f t="shared" si="90"/>
        <v>1132000</v>
      </c>
      <c r="J322" s="22">
        <f t="shared" si="91"/>
        <v>175000</v>
      </c>
      <c r="K322" s="42" t="s">
        <v>13</v>
      </c>
      <c r="L322" s="42">
        <v>0</v>
      </c>
      <c r="M322" s="32">
        <v>0</v>
      </c>
      <c r="N322" s="30" t="s">
        <v>13</v>
      </c>
      <c r="O322" s="31">
        <f>6.283*I322*E$7</f>
        <v>1493.59476</v>
      </c>
      <c r="P322" s="42">
        <v>0</v>
      </c>
      <c r="Q322" s="23" t="s">
        <v>13</v>
      </c>
      <c r="R322" s="24">
        <f>-1/(6.283*I322*E$8)</f>
        <v>-1406.0038614490049</v>
      </c>
      <c r="S322" s="42">
        <f t="shared" si="92"/>
        <v>0</v>
      </c>
      <c r="T322" s="23" t="s">
        <v>13</v>
      </c>
      <c r="U322" s="23">
        <f t="shared" si="93"/>
        <v>261379083</v>
      </c>
      <c r="V322" s="23">
        <f t="shared" si="94"/>
        <v>175000</v>
      </c>
      <c r="W322" s="23" t="s">
        <v>13</v>
      </c>
      <c r="X322" s="23">
        <f t="shared" si="95"/>
        <v>1493.59476</v>
      </c>
      <c r="Y322" s="22">
        <f t="shared" si="96"/>
        <v>-12.74664467607775</v>
      </c>
      <c r="Z322" s="23" t="s">
        <v>13</v>
      </c>
      <c r="AA322" s="31">
        <f t="shared" si="97"/>
        <v>1493.4859695903099</v>
      </c>
      <c r="AB322" s="23">
        <f t="shared" si="98"/>
        <v>2099847.040263887</v>
      </c>
      <c r="AC322" s="42" t="s">
        <v>13</v>
      </c>
      <c r="AD322" s="23">
        <f t="shared" si="99"/>
        <v>17921.831635083716</v>
      </c>
      <c r="AE322" s="42">
        <f t="shared" si="100"/>
        <v>-12.74664467607775</v>
      </c>
      <c r="AF322" s="42" t="s">
        <v>13</v>
      </c>
      <c r="AG322" s="42">
        <f t="shared" si="101"/>
        <v>87.482108141304934</v>
      </c>
      <c r="AH322" s="32">
        <f t="shared" si="102"/>
        <v>-3625.2952431732783</v>
      </c>
      <c r="AI322" s="42" t="s">
        <v>13</v>
      </c>
      <c r="AJ322" s="42">
        <f t="shared" si="103"/>
        <v>23474.933716002346</v>
      </c>
      <c r="AK322" s="42">
        <f t="shared" si="104"/>
        <v>23753.216173202283</v>
      </c>
      <c r="AL322" s="31">
        <f t="shared" si="105"/>
        <v>81.221016179560422</v>
      </c>
      <c r="AM322" s="53">
        <f t="shared" si="106"/>
        <v>23.753216173202283</v>
      </c>
      <c r="AN322" s="14"/>
    </row>
    <row r="323" spans="8:40">
      <c r="H323" s="32">
        <f t="shared" si="89"/>
        <v>1134</v>
      </c>
      <c r="I323" s="23">
        <f t="shared" si="90"/>
        <v>1134000</v>
      </c>
      <c r="J323" s="22">
        <f t="shared" si="91"/>
        <v>175000</v>
      </c>
      <c r="K323" s="42" t="s">
        <v>13</v>
      </c>
      <c r="L323" s="42">
        <v>0</v>
      </c>
      <c r="M323" s="32">
        <v>0</v>
      </c>
      <c r="N323" s="30" t="s">
        <v>13</v>
      </c>
      <c r="O323" s="31">
        <f>6.283*I323*E$7</f>
        <v>1496.23362</v>
      </c>
      <c r="P323" s="42">
        <v>0</v>
      </c>
      <c r="Q323" s="23" t="s">
        <v>13</v>
      </c>
      <c r="R323" s="24">
        <f>-1/(6.283*I323*E$8)</f>
        <v>-1403.5241368256382</v>
      </c>
      <c r="S323" s="42">
        <f t="shared" si="92"/>
        <v>0</v>
      </c>
      <c r="T323" s="23" t="s">
        <v>13</v>
      </c>
      <c r="U323" s="23">
        <f t="shared" si="93"/>
        <v>261840883.5</v>
      </c>
      <c r="V323" s="23">
        <f t="shared" si="94"/>
        <v>175000</v>
      </c>
      <c r="W323" s="23" t="s">
        <v>13</v>
      </c>
      <c r="X323" s="23">
        <f t="shared" si="95"/>
        <v>1496.23362</v>
      </c>
      <c r="Y323" s="22">
        <f t="shared" si="96"/>
        <v>-12.791722317126286</v>
      </c>
      <c r="Z323" s="23" t="s">
        <v>13</v>
      </c>
      <c r="AA323" s="31">
        <f t="shared" si="97"/>
        <v>1496.1242519714938</v>
      </c>
      <c r="AB323" s="23">
        <f t="shared" si="98"/>
        <v>2099846.4993321942</v>
      </c>
      <c r="AC323" s="42" t="s">
        <v>13</v>
      </c>
      <c r="AD323" s="23">
        <f t="shared" si="99"/>
        <v>17953.491023657924</v>
      </c>
      <c r="AE323" s="42">
        <f t="shared" si="100"/>
        <v>-12.791722317126286</v>
      </c>
      <c r="AF323" s="42" t="s">
        <v>13</v>
      </c>
      <c r="AG323" s="42">
        <f t="shared" si="101"/>
        <v>92.600115145855625</v>
      </c>
      <c r="AH323" s="32">
        <f t="shared" si="102"/>
        <v>-3264.1121606297966</v>
      </c>
      <c r="AI323" s="42" t="s">
        <v>13</v>
      </c>
      <c r="AJ323" s="42">
        <f t="shared" si="103"/>
        <v>22225.597448985183</v>
      </c>
      <c r="AK323" s="42">
        <f t="shared" si="104"/>
        <v>22464.006992553845</v>
      </c>
      <c r="AL323" s="31">
        <f t="shared" si="105"/>
        <v>81.645111068564717</v>
      </c>
      <c r="AM323" s="53">
        <f t="shared" si="106"/>
        <v>22.464006992553845</v>
      </c>
      <c r="AN323" s="14"/>
    </row>
    <row r="324" spans="8:40">
      <c r="H324" s="32">
        <f t="shared" si="89"/>
        <v>1136</v>
      </c>
      <c r="I324" s="23">
        <f t="shared" si="90"/>
        <v>1136000</v>
      </c>
      <c r="J324" s="22">
        <f t="shared" si="91"/>
        <v>175000</v>
      </c>
      <c r="K324" s="42" t="s">
        <v>13</v>
      </c>
      <c r="L324" s="42">
        <v>0</v>
      </c>
      <c r="M324" s="32">
        <v>0</v>
      </c>
      <c r="N324" s="30" t="s">
        <v>13</v>
      </c>
      <c r="O324" s="31">
        <f>6.283*I324*E$7</f>
        <v>1498.87248</v>
      </c>
      <c r="P324" s="42">
        <v>0</v>
      </c>
      <c r="Q324" s="23" t="s">
        <v>13</v>
      </c>
      <c r="R324" s="24">
        <f>-1/(6.283*I324*E$8)</f>
        <v>-1401.0531436270016</v>
      </c>
      <c r="S324" s="42">
        <f t="shared" si="92"/>
        <v>0</v>
      </c>
      <c r="T324" s="23" t="s">
        <v>13</v>
      </c>
      <c r="U324" s="23">
        <f t="shared" si="93"/>
        <v>262302684</v>
      </c>
      <c r="V324" s="23">
        <f t="shared" si="94"/>
        <v>175000</v>
      </c>
      <c r="W324" s="23" t="s">
        <v>13</v>
      </c>
      <c r="X324" s="23">
        <f t="shared" si="95"/>
        <v>1498.87248</v>
      </c>
      <c r="Y324" s="22">
        <f t="shared" si="96"/>
        <v>-12.836879507070728</v>
      </c>
      <c r="Z324" s="23" t="s">
        <v>13</v>
      </c>
      <c r="AA324" s="31">
        <f t="shared" si="97"/>
        <v>1498.762532311873</v>
      </c>
      <c r="AB324" s="23">
        <f t="shared" si="98"/>
        <v>2099845.9574459153</v>
      </c>
      <c r="AC324" s="42" t="s">
        <v>13</v>
      </c>
      <c r="AD324" s="23">
        <f t="shared" si="99"/>
        <v>17985.15038774248</v>
      </c>
      <c r="AE324" s="42">
        <f t="shared" si="100"/>
        <v>-12.836879507070728</v>
      </c>
      <c r="AF324" s="42" t="s">
        <v>13</v>
      </c>
      <c r="AG324" s="42">
        <f t="shared" si="101"/>
        <v>97.709388684871328</v>
      </c>
      <c r="AH324" s="32">
        <f t="shared" si="102"/>
        <v>-2956.4511260801874</v>
      </c>
      <c r="AI324" s="42" t="s">
        <v>13</v>
      </c>
      <c r="AJ324" s="42">
        <f t="shared" si="103"/>
        <v>21102.315533073539</v>
      </c>
      <c r="AK324" s="42">
        <f t="shared" si="104"/>
        <v>21308.409704112073</v>
      </c>
      <c r="AL324" s="31">
        <f t="shared" si="105"/>
        <v>82.024725722881072</v>
      </c>
      <c r="AM324" s="53">
        <f t="shared" si="106"/>
        <v>21.308409704112073</v>
      </c>
      <c r="AN324" s="14"/>
    </row>
    <row r="325" spans="8:40">
      <c r="H325" s="32">
        <f t="shared" si="89"/>
        <v>1138</v>
      </c>
      <c r="I325" s="23">
        <f t="shared" si="90"/>
        <v>1138000</v>
      </c>
      <c r="J325" s="22">
        <f t="shared" si="91"/>
        <v>175000</v>
      </c>
      <c r="K325" s="42" t="s">
        <v>13</v>
      </c>
      <c r="L325" s="42">
        <v>0</v>
      </c>
      <c r="M325" s="32">
        <v>0</v>
      </c>
      <c r="N325" s="30" t="s">
        <v>13</v>
      </c>
      <c r="O325" s="31">
        <f>6.283*I325*E$7</f>
        <v>1501.51134</v>
      </c>
      <c r="P325" s="42">
        <v>0</v>
      </c>
      <c r="Q325" s="23" t="s">
        <v>13</v>
      </c>
      <c r="R325" s="24">
        <f>-1/(6.283*I325*E$8)</f>
        <v>-1398.5908358174636</v>
      </c>
      <c r="S325" s="42">
        <f t="shared" si="92"/>
        <v>0</v>
      </c>
      <c r="T325" s="23" t="s">
        <v>13</v>
      </c>
      <c r="U325" s="23">
        <f t="shared" si="93"/>
        <v>262764484.5</v>
      </c>
      <c r="V325" s="23">
        <f t="shared" si="94"/>
        <v>175000</v>
      </c>
      <c r="W325" s="23" t="s">
        <v>13</v>
      </c>
      <c r="X325" s="23">
        <f t="shared" si="95"/>
        <v>1501.51134</v>
      </c>
      <c r="Y325" s="22">
        <f t="shared" si="96"/>
        <v>-12.882116245787879</v>
      </c>
      <c r="Z325" s="23" t="s">
        <v>13</v>
      </c>
      <c r="AA325" s="31">
        <f t="shared" si="97"/>
        <v>1501.40081060785</v>
      </c>
      <c r="AB325" s="23">
        <f t="shared" si="98"/>
        <v>2099845.4146050503</v>
      </c>
      <c r="AC325" s="42" t="s">
        <v>13</v>
      </c>
      <c r="AD325" s="23">
        <f t="shared" si="99"/>
        <v>18016.809727294196</v>
      </c>
      <c r="AE325" s="42">
        <f t="shared" si="100"/>
        <v>-12.882116245787879</v>
      </c>
      <c r="AF325" s="42" t="s">
        <v>13</v>
      </c>
      <c r="AG325" s="42">
        <f t="shared" si="101"/>
        <v>102.80997479038638</v>
      </c>
      <c r="AH325" s="32">
        <f t="shared" si="102"/>
        <v>-2692.1750814287775</v>
      </c>
      <c r="AI325" s="42" t="s">
        <v>13</v>
      </c>
      <c r="AJ325" s="42">
        <f t="shared" si="103"/>
        <v>20087.199772810196</v>
      </c>
      <c r="AK325" s="42">
        <f t="shared" si="104"/>
        <v>20266.805406423879</v>
      </c>
      <c r="AL325" s="31">
        <f t="shared" si="105"/>
        <v>82.366456058899686</v>
      </c>
      <c r="AM325" s="53">
        <f t="shared" si="106"/>
        <v>20.266805406423877</v>
      </c>
      <c r="AN325" s="14"/>
    </row>
    <row r="326" spans="8:40">
      <c r="H326" s="32">
        <f t="shared" si="89"/>
        <v>1140</v>
      </c>
      <c r="I326" s="23">
        <f t="shared" si="90"/>
        <v>1140000</v>
      </c>
      <c r="J326" s="22">
        <f t="shared" si="91"/>
        <v>175000</v>
      </c>
      <c r="K326" s="42" t="s">
        <v>13</v>
      </c>
      <c r="L326" s="42">
        <v>0</v>
      </c>
      <c r="M326" s="32">
        <v>0</v>
      </c>
      <c r="N326" s="30" t="s">
        <v>13</v>
      </c>
      <c r="O326" s="31">
        <f>6.283*I326*E$7</f>
        <v>1504.1502</v>
      </c>
      <c r="P326" s="42">
        <v>0</v>
      </c>
      <c r="Q326" s="23" t="s">
        <v>13</v>
      </c>
      <c r="R326" s="24">
        <f>-1/(6.283*I326*E$8)</f>
        <v>-1396.1371676844506</v>
      </c>
      <c r="S326" s="42">
        <f t="shared" si="92"/>
        <v>0</v>
      </c>
      <c r="T326" s="23" t="s">
        <v>13</v>
      </c>
      <c r="U326" s="23">
        <f t="shared" si="93"/>
        <v>263226285</v>
      </c>
      <c r="V326" s="23">
        <f t="shared" si="94"/>
        <v>175000</v>
      </c>
      <c r="W326" s="23" t="s">
        <v>13</v>
      </c>
      <c r="X326" s="23">
        <f t="shared" si="95"/>
        <v>1504.1502</v>
      </c>
      <c r="Y326" s="22">
        <f t="shared" si="96"/>
        <v>-12.927432533154342</v>
      </c>
      <c r="Z326" s="23" t="s">
        <v>13</v>
      </c>
      <c r="AA326" s="31">
        <f t="shared" si="97"/>
        <v>1504.0390868558272</v>
      </c>
      <c r="AB326" s="23">
        <f t="shared" si="98"/>
        <v>2099844.8708096021</v>
      </c>
      <c r="AC326" s="42" t="s">
        <v>13</v>
      </c>
      <c r="AD326" s="23">
        <f t="shared" si="99"/>
        <v>18048.469042269924</v>
      </c>
      <c r="AE326" s="42">
        <f t="shared" si="100"/>
        <v>-12.927432533154342</v>
      </c>
      <c r="AF326" s="42" t="s">
        <v>13</v>
      </c>
      <c r="AG326" s="42">
        <f t="shared" si="101"/>
        <v>107.90191917137668</v>
      </c>
      <c r="AH326" s="32">
        <f t="shared" si="102"/>
        <v>-2463.438490039227</v>
      </c>
      <c r="AI326" s="42" t="s">
        <v>13</v>
      </c>
      <c r="AJ326" s="42">
        <f t="shared" si="103"/>
        <v>19165.543595619623</v>
      </c>
      <c r="AK326" s="42">
        <f t="shared" si="104"/>
        <v>19323.213772812305</v>
      </c>
      <c r="AL326" s="31">
        <f t="shared" si="105"/>
        <v>82.675660304064323</v>
      </c>
      <c r="AM326" s="53">
        <f t="shared" si="106"/>
        <v>19.323213772812306</v>
      </c>
      <c r="AN326" s="14"/>
    </row>
    <row r="327" spans="8:40">
      <c r="H327" s="32">
        <f t="shared" si="89"/>
        <v>1142</v>
      </c>
      <c r="I327" s="23">
        <f t="shared" si="90"/>
        <v>1142000</v>
      </c>
      <c r="J327" s="22">
        <f t="shared" si="91"/>
        <v>175000</v>
      </c>
      <c r="K327" s="42" t="s">
        <v>13</v>
      </c>
      <c r="L327" s="42">
        <v>0</v>
      </c>
      <c r="M327" s="32">
        <v>0</v>
      </c>
      <c r="N327" s="30" t="s">
        <v>13</v>
      </c>
      <c r="O327" s="31">
        <f>6.283*I327*E$7</f>
        <v>1506.7890600000001</v>
      </c>
      <c r="P327" s="42">
        <v>0</v>
      </c>
      <c r="Q327" s="23" t="s">
        <v>13</v>
      </c>
      <c r="R327" s="24">
        <f>-1/(6.283*I327*E$8)</f>
        <v>-1393.6920938356163</v>
      </c>
      <c r="S327" s="42">
        <f t="shared" si="92"/>
        <v>0</v>
      </c>
      <c r="T327" s="23" t="s">
        <v>13</v>
      </c>
      <c r="U327" s="23">
        <f t="shared" si="93"/>
        <v>263688085.5</v>
      </c>
      <c r="V327" s="23">
        <f t="shared" si="94"/>
        <v>175000</v>
      </c>
      <c r="W327" s="23" t="s">
        <v>13</v>
      </c>
      <c r="X327" s="23">
        <f t="shared" si="95"/>
        <v>1506.7890600000001</v>
      </c>
      <c r="Y327" s="22">
        <f t="shared" si="96"/>
        <v>-12.972828369046491</v>
      </c>
      <c r="Z327" s="23" t="s">
        <v>13</v>
      </c>
      <c r="AA327" s="31">
        <f t="shared" si="97"/>
        <v>1506.6773610522073</v>
      </c>
      <c r="AB327" s="23">
        <f t="shared" si="98"/>
        <v>2099844.3260595715</v>
      </c>
      <c r="AC327" s="42" t="s">
        <v>13</v>
      </c>
      <c r="AD327" s="23">
        <f t="shared" si="99"/>
        <v>18080.128332626489</v>
      </c>
      <c r="AE327" s="42">
        <f t="shared" si="100"/>
        <v>-12.972828369046491</v>
      </c>
      <c r="AF327" s="42" t="s">
        <v>13</v>
      </c>
      <c r="AG327" s="42">
        <f t="shared" si="101"/>
        <v>112.98526721659096</v>
      </c>
      <c r="AH327" s="32">
        <f t="shared" si="102"/>
        <v>-2264.0936818312557</v>
      </c>
      <c r="AI327" s="42" t="s">
        <v>13</v>
      </c>
      <c r="AJ327" s="42">
        <f t="shared" si="103"/>
        <v>18325.155821817632</v>
      </c>
      <c r="AK327" s="42">
        <f t="shared" si="104"/>
        <v>18464.491763761191</v>
      </c>
      <c r="AL327" s="31">
        <f t="shared" si="105"/>
        <v>82.956735253591233</v>
      </c>
      <c r="AM327" s="53">
        <f t="shared" si="106"/>
        <v>18.464491763761192</v>
      </c>
      <c r="AN327" s="14"/>
    </row>
    <row r="328" spans="8:40">
      <c r="H328" s="32">
        <f t="shared" ref="H328:H391" si="107">H327+H$4</f>
        <v>1144</v>
      </c>
      <c r="I328" s="23">
        <f t="shared" ref="I328:I391" si="108">H328*1000</f>
        <v>1144000</v>
      </c>
      <c r="J328" s="22">
        <f t="shared" ref="J328:J391" si="109">E$6</f>
        <v>175000</v>
      </c>
      <c r="K328" s="42" t="s">
        <v>13</v>
      </c>
      <c r="L328" s="42">
        <v>0</v>
      </c>
      <c r="M328" s="32">
        <v>0</v>
      </c>
      <c r="N328" s="30" t="s">
        <v>13</v>
      </c>
      <c r="O328" s="31">
        <f>6.283*I328*E$7</f>
        <v>1509.4279200000001</v>
      </c>
      <c r="P328" s="42">
        <v>0</v>
      </c>
      <c r="Q328" s="23" t="s">
        <v>13</v>
      </c>
      <c r="R328" s="24">
        <f>-1/(6.283*I328*E$8)</f>
        <v>-1391.2555691960436</v>
      </c>
      <c r="S328" s="42">
        <f t="shared" ref="S328:S391" si="110">(J328*M328-L328*O328)</f>
        <v>0</v>
      </c>
      <c r="T328" s="23" t="s">
        <v>13</v>
      </c>
      <c r="U328" s="23">
        <f t="shared" ref="U328:U391" si="111">(J328*O328+L328*M328)</f>
        <v>264149886.00000003</v>
      </c>
      <c r="V328" s="23">
        <f t="shared" ref="V328:V391" si="112">J328+M328</f>
        <v>175000</v>
      </c>
      <c r="W328" s="23" t="s">
        <v>13</v>
      </c>
      <c r="X328" s="23">
        <f t="shared" ref="X328:X391" si="113">L328+O328</f>
        <v>1509.4279200000001</v>
      </c>
      <c r="Y328" s="22">
        <f t="shared" ref="Y328:Y391" si="114">(S328*V328-U328*X328)/(V328^2+X328^2)</f>
        <v>-13.018303753340488</v>
      </c>
      <c r="Z328" s="23" t="s">
        <v>13</v>
      </c>
      <c r="AA328" s="31">
        <f t="shared" ref="AA328:AA391" si="115">(S328*X328+U328*V328)/(V328^2+X328^2)</f>
        <v>1509.3156331933926</v>
      </c>
      <c r="AB328" s="23">
        <f t="shared" ref="AB328:AB391" si="116">(P328*Y328-R328*AA328)</f>
        <v>2099843.7803549604</v>
      </c>
      <c r="AC328" s="42" t="s">
        <v>13</v>
      </c>
      <c r="AD328" s="23">
        <f t="shared" ref="AD328:AD391" si="117">(P328*AA328+R328*Y328)</f>
        <v>18111.787598320712</v>
      </c>
      <c r="AE328" s="42">
        <f t="shared" ref="AE328:AE391" si="118">P328+Y328</f>
        <v>-13.018303753340488</v>
      </c>
      <c r="AF328" s="42" t="s">
        <v>13</v>
      </c>
      <c r="AG328" s="42">
        <f t="shared" ref="AG328:AG391" si="119">R328+AA328</f>
        <v>118.06006399734906</v>
      </c>
      <c r="AH328" s="32">
        <f t="shared" ref="AH328:AH391" si="120">(AB328*AE328-AD328*AG328)/(AE328^2+AG328^2)</f>
        <v>-2089.2687755598859</v>
      </c>
      <c r="AI328" s="42" t="s">
        <v>13</v>
      </c>
      <c r="AJ328" s="42">
        <f t="shared" ref="AJ328:AJ391" si="121">(AB328*AG328+AD328*AE328)/(AE328^2+AG328^2)</f>
        <v>17555.852289381204</v>
      </c>
      <c r="AK328" s="42">
        <f t="shared" ref="AK328:AK391" si="122">SQRT(AH328^2+AJ328^2)</f>
        <v>17679.733980552443</v>
      </c>
      <c r="AL328" s="31">
        <f t="shared" ref="AL328:AL391" si="123">DEGREES(ASIN(AJ328/AK328))</f>
        <v>83.213321944944511</v>
      </c>
      <c r="AM328" s="53">
        <f t="shared" ref="AM328:AM391" si="124">AK328/1000</f>
        <v>17.679733980552442</v>
      </c>
      <c r="AN328" s="14"/>
    </row>
    <row r="329" spans="8:40">
      <c r="H329" s="32">
        <f t="shared" si="107"/>
        <v>1146</v>
      </c>
      <c r="I329" s="23">
        <f t="shared" si="108"/>
        <v>1146000</v>
      </c>
      <c r="J329" s="22">
        <f t="shared" si="109"/>
        <v>175000</v>
      </c>
      <c r="K329" s="42" t="s">
        <v>13</v>
      </c>
      <c r="L329" s="42">
        <v>0</v>
      </c>
      <c r="M329" s="32">
        <v>0</v>
      </c>
      <c r="N329" s="30" t="s">
        <v>13</v>
      </c>
      <c r="O329" s="31">
        <f>6.283*I329*E$7</f>
        <v>1512.0667800000001</v>
      </c>
      <c r="P329" s="42">
        <v>0</v>
      </c>
      <c r="Q329" s="23" t="s">
        <v>13</v>
      </c>
      <c r="R329" s="24">
        <f>-1/(6.283*I329*E$8)</f>
        <v>-1388.8275490054743</v>
      </c>
      <c r="S329" s="42">
        <f t="shared" si="110"/>
        <v>0</v>
      </c>
      <c r="T329" s="23" t="s">
        <v>13</v>
      </c>
      <c r="U329" s="23">
        <f t="shared" si="111"/>
        <v>264611686.50000003</v>
      </c>
      <c r="V329" s="23">
        <f t="shared" si="112"/>
        <v>175000</v>
      </c>
      <c r="W329" s="23" t="s">
        <v>13</v>
      </c>
      <c r="X329" s="23">
        <f t="shared" si="113"/>
        <v>1512.0667800000001</v>
      </c>
      <c r="Y329" s="22">
        <f t="shared" si="114"/>
        <v>-13.063858685912278</v>
      </c>
      <c r="Z329" s="23" t="s">
        <v>13</v>
      </c>
      <c r="AA329" s="31">
        <f t="shared" si="115"/>
        <v>1511.9539032757855</v>
      </c>
      <c r="AB329" s="23">
        <f t="shared" si="116"/>
        <v>2099843.2336957692</v>
      </c>
      <c r="AC329" s="42" t="s">
        <v>13</v>
      </c>
      <c r="AD329" s="23">
        <f t="shared" si="117"/>
        <v>18143.446839309425</v>
      </c>
      <c r="AE329" s="42">
        <f t="shared" si="118"/>
        <v>-13.063858685912278</v>
      </c>
      <c r="AF329" s="42" t="s">
        <v>13</v>
      </c>
      <c r="AG329" s="42">
        <f t="shared" si="119"/>
        <v>123.12635427031114</v>
      </c>
      <c r="AH329" s="32">
        <f t="shared" si="120"/>
        <v>-1935.0629009926065</v>
      </c>
      <c r="AI329" s="42" t="s">
        <v>13</v>
      </c>
      <c r="AJ329" s="42">
        <f t="shared" si="121"/>
        <v>16849.064180478865</v>
      </c>
      <c r="AK329" s="42">
        <f t="shared" si="122"/>
        <v>16959.818164965505</v>
      </c>
      <c r="AL329" s="31">
        <f t="shared" si="123"/>
        <v>83.448460862581925</v>
      </c>
      <c r="AM329" s="53">
        <f t="shared" si="124"/>
        <v>16.959818164965505</v>
      </c>
      <c r="AN329" s="14"/>
    </row>
    <row r="330" spans="8:40">
      <c r="H330" s="32">
        <f t="shared" si="107"/>
        <v>1148</v>
      </c>
      <c r="I330" s="23">
        <f t="shared" si="108"/>
        <v>1148000</v>
      </c>
      <c r="J330" s="22">
        <f t="shared" si="109"/>
        <v>175000</v>
      </c>
      <c r="K330" s="42" t="s">
        <v>13</v>
      </c>
      <c r="L330" s="42">
        <v>0</v>
      </c>
      <c r="M330" s="32">
        <v>0</v>
      </c>
      <c r="N330" s="30" t="s">
        <v>13</v>
      </c>
      <c r="O330" s="31">
        <f>6.283*I330*E$7</f>
        <v>1514.7056400000001</v>
      </c>
      <c r="P330" s="42">
        <v>0</v>
      </c>
      <c r="Q330" s="23" t="s">
        <v>13</v>
      </c>
      <c r="R330" s="24">
        <f>-1/(6.283*I330*E$8)</f>
        <v>-1386.4079888155693</v>
      </c>
      <c r="S330" s="42">
        <f t="shared" si="110"/>
        <v>0</v>
      </c>
      <c r="T330" s="23" t="s">
        <v>13</v>
      </c>
      <c r="U330" s="23">
        <f t="shared" si="111"/>
        <v>265073487.00000003</v>
      </c>
      <c r="V330" s="23">
        <f t="shared" si="112"/>
        <v>175000</v>
      </c>
      <c r="W330" s="23" t="s">
        <v>13</v>
      </c>
      <c r="X330" s="23">
        <f t="shared" si="113"/>
        <v>1514.7056400000001</v>
      </c>
      <c r="Y330" s="22">
        <f t="shared" si="114"/>
        <v>-13.109493166637584</v>
      </c>
      <c r="Z330" s="23" t="s">
        <v>13</v>
      </c>
      <c r="AA330" s="31">
        <f t="shared" si="115"/>
        <v>1514.5921712957886</v>
      </c>
      <c r="AB330" s="23">
        <f t="shared" si="116"/>
        <v>2099842.6860820004</v>
      </c>
      <c r="AC330" s="42" t="s">
        <v>13</v>
      </c>
      <c r="AD330" s="23">
        <f t="shared" si="117"/>
        <v>18175.106055549462</v>
      </c>
      <c r="AE330" s="42">
        <f t="shared" si="118"/>
        <v>-13.109493166637584</v>
      </c>
      <c r="AF330" s="42" t="s">
        <v>13</v>
      </c>
      <c r="AG330" s="42">
        <f t="shared" si="119"/>
        <v>128.18418248021931</v>
      </c>
      <c r="AH330" s="32">
        <f t="shared" si="120"/>
        <v>-1798.3229729397326</v>
      </c>
      <c r="AI330" s="42" t="s">
        <v>13</v>
      </c>
      <c r="AJ330" s="42">
        <f t="shared" si="121"/>
        <v>16197.533449005987</v>
      </c>
      <c r="AK330" s="42">
        <f t="shared" si="122"/>
        <v>16297.056646728284</v>
      </c>
      <c r="AL330" s="31">
        <f t="shared" si="123"/>
        <v>83.664710511791341</v>
      </c>
      <c r="AM330" s="53">
        <f t="shared" si="124"/>
        <v>16.297056646728283</v>
      </c>
      <c r="AN330" s="14"/>
    </row>
    <row r="331" spans="8:40">
      <c r="H331" s="32">
        <f t="shared" si="107"/>
        <v>1150</v>
      </c>
      <c r="I331" s="23">
        <f t="shared" si="108"/>
        <v>1150000</v>
      </c>
      <c r="J331" s="22">
        <f t="shared" si="109"/>
        <v>175000</v>
      </c>
      <c r="K331" s="42" t="s">
        <v>13</v>
      </c>
      <c r="L331" s="42">
        <v>0</v>
      </c>
      <c r="M331" s="32">
        <v>0</v>
      </c>
      <c r="N331" s="30" t="s">
        <v>13</v>
      </c>
      <c r="O331" s="31">
        <f>6.283*I331*E$7</f>
        <v>1517.3445000000002</v>
      </c>
      <c r="P331" s="42">
        <v>0</v>
      </c>
      <c r="Q331" s="23" t="s">
        <v>13</v>
      </c>
      <c r="R331" s="24">
        <f>-1/(6.283*I331*E$8)</f>
        <v>-1383.9968444871945</v>
      </c>
      <c r="S331" s="42">
        <f t="shared" si="110"/>
        <v>0</v>
      </c>
      <c r="T331" s="23" t="s">
        <v>13</v>
      </c>
      <c r="U331" s="23">
        <f t="shared" si="111"/>
        <v>265535287.50000003</v>
      </c>
      <c r="V331" s="23">
        <f t="shared" si="112"/>
        <v>175000</v>
      </c>
      <c r="W331" s="23" t="s">
        <v>13</v>
      </c>
      <c r="X331" s="23">
        <f t="shared" si="113"/>
        <v>1517.3445000000002</v>
      </c>
      <c r="Y331" s="22">
        <f t="shared" si="114"/>
        <v>-13.155207195391919</v>
      </c>
      <c r="Z331" s="23" t="s">
        <v>13</v>
      </c>
      <c r="AA331" s="31">
        <f t="shared" si="115"/>
        <v>1517.2304372498043</v>
      </c>
      <c r="AB331" s="23">
        <f t="shared" si="116"/>
        <v>2099842.1375136552</v>
      </c>
      <c r="AC331" s="42" t="s">
        <v>13</v>
      </c>
      <c r="AD331" s="23">
        <f t="shared" si="117"/>
        <v>18206.765246997653</v>
      </c>
      <c r="AE331" s="42">
        <f t="shared" si="118"/>
        <v>-13.155207195391919</v>
      </c>
      <c r="AF331" s="42" t="s">
        <v>13</v>
      </c>
      <c r="AG331" s="42">
        <f t="shared" si="119"/>
        <v>133.23359276260976</v>
      </c>
      <c r="AH331" s="32">
        <f t="shared" si="120"/>
        <v>-1676.4780461023865</v>
      </c>
      <c r="AI331" s="42" t="s">
        <v>13</v>
      </c>
      <c r="AJ331" s="42">
        <f t="shared" si="121"/>
        <v>15595.073872703944</v>
      </c>
      <c r="AK331" s="42">
        <f t="shared" si="122"/>
        <v>15684.926130975449</v>
      </c>
      <c r="AL331" s="31">
        <f t="shared" si="123"/>
        <v>83.864239039272647</v>
      </c>
      <c r="AM331" s="53">
        <f t="shared" si="124"/>
        <v>15.68492613097545</v>
      </c>
      <c r="AN331" s="14"/>
    </row>
    <row r="332" spans="8:40">
      <c r="H332" s="32">
        <f t="shared" si="107"/>
        <v>1152</v>
      </c>
      <c r="I332" s="23">
        <f t="shared" si="108"/>
        <v>1152000</v>
      </c>
      <c r="J332" s="22">
        <f t="shared" si="109"/>
        <v>175000</v>
      </c>
      <c r="K332" s="42" t="s">
        <v>13</v>
      </c>
      <c r="L332" s="42">
        <v>0</v>
      </c>
      <c r="M332" s="32">
        <v>0</v>
      </c>
      <c r="N332" s="30" t="s">
        <v>13</v>
      </c>
      <c r="O332" s="31">
        <f>6.283*I332*E$7</f>
        <v>1519.9833600000002</v>
      </c>
      <c r="P332" s="42">
        <v>0</v>
      </c>
      <c r="Q332" s="23" t="s">
        <v>13</v>
      </c>
      <c r="R332" s="24">
        <f>-1/(6.283*I332*E$8)</f>
        <v>-1381.5940721877375</v>
      </c>
      <c r="S332" s="42">
        <f t="shared" si="110"/>
        <v>0</v>
      </c>
      <c r="T332" s="23" t="s">
        <v>13</v>
      </c>
      <c r="U332" s="23">
        <f t="shared" si="111"/>
        <v>265997088.00000003</v>
      </c>
      <c r="V332" s="23">
        <f t="shared" si="112"/>
        <v>175000</v>
      </c>
      <c r="W332" s="23" t="s">
        <v>13</v>
      </c>
      <c r="X332" s="23">
        <f t="shared" si="113"/>
        <v>1519.9833600000002</v>
      </c>
      <c r="Y332" s="22">
        <f t="shared" si="114"/>
        <v>-13.201000772050577</v>
      </c>
      <c r="Z332" s="23" t="s">
        <v>13</v>
      </c>
      <c r="AA332" s="31">
        <f t="shared" si="115"/>
        <v>1519.8687011342354</v>
      </c>
      <c r="AB332" s="23">
        <f t="shared" si="116"/>
        <v>2099841.5879907357</v>
      </c>
      <c r="AC332" s="42" t="s">
        <v>13</v>
      </c>
      <c r="AD332" s="23">
        <f t="shared" si="117"/>
        <v>18238.424413610825</v>
      </c>
      <c r="AE332" s="42">
        <f t="shared" si="118"/>
        <v>-13.201000772050577</v>
      </c>
      <c r="AF332" s="42" t="s">
        <v>13</v>
      </c>
      <c r="AG332" s="42">
        <f t="shared" si="119"/>
        <v>138.27462894649784</v>
      </c>
      <c r="AH332" s="32">
        <f t="shared" si="120"/>
        <v>-1567.4149085375634</v>
      </c>
      <c r="AI332" s="42" t="s">
        <v>13</v>
      </c>
      <c r="AJ332" s="42">
        <f t="shared" si="121"/>
        <v>15036.382005967895</v>
      </c>
      <c r="AK332" s="42">
        <f t="shared" si="122"/>
        <v>15117.856108751032</v>
      </c>
      <c r="AL332" s="31">
        <f t="shared" si="123"/>
        <v>84.048895769828633</v>
      </c>
      <c r="AM332" s="53">
        <f t="shared" si="124"/>
        <v>15.117856108751031</v>
      </c>
      <c r="AN332" s="14"/>
    </row>
    <row r="333" spans="8:40">
      <c r="H333" s="32">
        <f t="shared" si="107"/>
        <v>1154</v>
      </c>
      <c r="I333" s="23">
        <f t="shared" si="108"/>
        <v>1154000</v>
      </c>
      <c r="J333" s="22">
        <f t="shared" si="109"/>
        <v>175000</v>
      </c>
      <c r="K333" s="42" t="s">
        <v>13</v>
      </c>
      <c r="L333" s="42">
        <v>0</v>
      </c>
      <c r="M333" s="32">
        <v>0</v>
      </c>
      <c r="N333" s="30" t="s">
        <v>13</v>
      </c>
      <c r="O333" s="31">
        <f>6.283*I333*E$7</f>
        <v>1522.62222</v>
      </c>
      <c r="P333" s="42">
        <v>0</v>
      </c>
      <c r="Q333" s="23" t="s">
        <v>13</v>
      </c>
      <c r="R333" s="24">
        <f>-1/(6.283*I333*E$8)</f>
        <v>-1379.1996283884521</v>
      </c>
      <c r="S333" s="42">
        <f t="shared" si="110"/>
        <v>0</v>
      </c>
      <c r="T333" s="23" t="s">
        <v>13</v>
      </c>
      <c r="U333" s="23">
        <f t="shared" si="111"/>
        <v>266458888.5</v>
      </c>
      <c r="V333" s="23">
        <f t="shared" si="112"/>
        <v>175000</v>
      </c>
      <c r="W333" s="23" t="s">
        <v>13</v>
      </c>
      <c r="X333" s="23">
        <f t="shared" si="113"/>
        <v>1522.62222</v>
      </c>
      <c r="Y333" s="22">
        <f t="shared" si="114"/>
        <v>-13.24687389648863</v>
      </c>
      <c r="Z333" s="23" t="s">
        <v>13</v>
      </c>
      <c r="AA333" s="31">
        <f t="shared" si="115"/>
        <v>1522.5069629454838</v>
      </c>
      <c r="AB333" s="23">
        <f t="shared" si="116"/>
        <v>2099841.0375132421</v>
      </c>
      <c r="AC333" s="42" t="s">
        <v>13</v>
      </c>
      <c r="AD333" s="23">
        <f t="shared" si="117"/>
        <v>18270.083555345806</v>
      </c>
      <c r="AE333" s="42">
        <f t="shared" si="118"/>
        <v>-13.24687389648863</v>
      </c>
      <c r="AF333" s="42" t="s">
        <v>13</v>
      </c>
      <c r="AG333" s="42">
        <f t="shared" si="119"/>
        <v>143.30733455703171</v>
      </c>
      <c r="AH333" s="32">
        <f t="shared" si="120"/>
        <v>-1469.3836007749996</v>
      </c>
      <c r="AI333" s="42" t="s">
        <v>13</v>
      </c>
      <c r="AJ333" s="42">
        <f t="shared" si="121"/>
        <v>14516.886415330577</v>
      </c>
      <c r="AK333" s="42">
        <f t="shared" si="122"/>
        <v>14591.061625592429</v>
      </c>
      <c r="AL333" s="31">
        <f t="shared" si="123"/>
        <v>84.220267602679257</v>
      </c>
      <c r="AM333" s="53">
        <f t="shared" si="124"/>
        <v>14.591061625592429</v>
      </c>
      <c r="AN333" s="14"/>
    </row>
    <row r="334" spans="8:40">
      <c r="H334" s="32">
        <f t="shared" si="107"/>
        <v>1156</v>
      </c>
      <c r="I334" s="23">
        <f t="shared" si="108"/>
        <v>1156000</v>
      </c>
      <c r="J334" s="22">
        <f t="shared" si="109"/>
        <v>175000</v>
      </c>
      <c r="K334" s="42" t="s">
        <v>13</v>
      </c>
      <c r="L334" s="42">
        <v>0</v>
      </c>
      <c r="M334" s="32">
        <v>0</v>
      </c>
      <c r="N334" s="30" t="s">
        <v>13</v>
      </c>
      <c r="O334" s="31">
        <f>6.283*I334*E$7</f>
        <v>1525.26108</v>
      </c>
      <c r="P334" s="42">
        <v>0</v>
      </c>
      <c r="Q334" s="23" t="s">
        <v>13</v>
      </c>
      <c r="R334" s="24">
        <f>-1/(6.283*I334*E$8)</f>
        <v>-1376.8134698618285</v>
      </c>
      <c r="S334" s="42">
        <f t="shared" si="110"/>
        <v>0</v>
      </c>
      <c r="T334" s="23" t="s">
        <v>13</v>
      </c>
      <c r="U334" s="23">
        <f t="shared" si="111"/>
        <v>266920689</v>
      </c>
      <c r="V334" s="23">
        <f t="shared" si="112"/>
        <v>175000</v>
      </c>
      <c r="W334" s="23" t="s">
        <v>13</v>
      </c>
      <c r="X334" s="23">
        <f t="shared" si="113"/>
        <v>1525.26108</v>
      </c>
      <c r="Y334" s="22">
        <f t="shared" si="114"/>
        <v>-13.292826568580946</v>
      </c>
      <c r="Z334" s="23" t="s">
        <v>13</v>
      </c>
      <c r="AA334" s="31">
        <f t="shared" si="115"/>
        <v>1525.1452226799529</v>
      </c>
      <c r="AB334" s="23">
        <f t="shared" si="116"/>
        <v>2099840.4860811769</v>
      </c>
      <c r="AC334" s="42" t="s">
        <v>13</v>
      </c>
      <c r="AD334" s="23">
        <f t="shared" si="117"/>
        <v>18301.742672159435</v>
      </c>
      <c r="AE334" s="42">
        <f t="shared" si="118"/>
        <v>-13.292826568580946</v>
      </c>
      <c r="AF334" s="42" t="s">
        <v>13</v>
      </c>
      <c r="AG334" s="42">
        <f t="shared" si="119"/>
        <v>148.33175281812441</v>
      </c>
      <c r="AH334" s="32">
        <f t="shared" si="120"/>
        <v>-1380.9249174120578</v>
      </c>
      <c r="AI334" s="42" t="s">
        <v>13</v>
      </c>
      <c r="AJ334" s="42">
        <f t="shared" si="121"/>
        <v>14032.626535479416</v>
      </c>
      <c r="AK334" s="42">
        <f t="shared" si="122"/>
        <v>14100.409962542597</v>
      </c>
      <c r="AL334" s="31">
        <f t="shared" si="123"/>
        <v>84.379723870546002</v>
      </c>
      <c r="AM334" s="53">
        <f t="shared" si="124"/>
        <v>14.100409962542598</v>
      </c>
      <c r="AN334" s="14"/>
    </row>
    <row r="335" spans="8:40">
      <c r="H335" s="32">
        <f t="shared" si="107"/>
        <v>1158</v>
      </c>
      <c r="I335" s="23">
        <f t="shared" si="108"/>
        <v>1158000</v>
      </c>
      <c r="J335" s="22">
        <f t="shared" si="109"/>
        <v>175000</v>
      </c>
      <c r="K335" s="42" t="s">
        <v>13</v>
      </c>
      <c r="L335" s="42">
        <v>0</v>
      </c>
      <c r="M335" s="32">
        <v>0</v>
      </c>
      <c r="N335" s="30" t="s">
        <v>13</v>
      </c>
      <c r="O335" s="31">
        <f>6.283*I335*E$7</f>
        <v>1527.89994</v>
      </c>
      <c r="P335" s="42">
        <v>0</v>
      </c>
      <c r="Q335" s="23" t="s">
        <v>13</v>
      </c>
      <c r="R335" s="24">
        <f>-1/(6.283*I335*E$8)</f>
        <v>-1374.4355536789928</v>
      </c>
      <c r="S335" s="42">
        <f t="shared" si="110"/>
        <v>0</v>
      </c>
      <c r="T335" s="23" t="s">
        <v>13</v>
      </c>
      <c r="U335" s="23">
        <f t="shared" si="111"/>
        <v>267382489.5</v>
      </c>
      <c r="V335" s="23">
        <f t="shared" si="112"/>
        <v>175000</v>
      </c>
      <c r="W335" s="23" t="s">
        <v>13</v>
      </c>
      <c r="X335" s="23">
        <f t="shared" si="113"/>
        <v>1527.89994</v>
      </c>
      <c r="Y335" s="22">
        <f t="shared" si="114"/>
        <v>-13.338858788202163</v>
      </c>
      <c r="Z335" s="23" t="s">
        <v>13</v>
      </c>
      <c r="AA335" s="31">
        <f t="shared" si="115"/>
        <v>1527.783480334045</v>
      </c>
      <c r="AB335" s="23">
        <f t="shared" si="116"/>
        <v>2099839.9336945419</v>
      </c>
      <c r="AC335" s="42" t="s">
        <v>13</v>
      </c>
      <c r="AD335" s="23">
        <f t="shared" si="117"/>
        <v>18333.40176400854</v>
      </c>
      <c r="AE335" s="42">
        <f t="shared" si="118"/>
        <v>-13.338858788202163</v>
      </c>
      <c r="AF335" s="42" t="s">
        <v>13</v>
      </c>
      <c r="AG335" s="42">
        <f t="shared" si="119"/>
        <v>153.34792665505211</v>
      </c>
      <c r="AH335" s="32">
        <f t="shared" si="120"/>
        <v>-1300.8142402227925</v>
      </c>
      <c r="AI335" s="42" t="s">
        <v>13</v>
      </c>
      <c r="AJ335" s="42">
        <f t="shared" si="121"/>
        <v>13580.154630450097</v>
      </c>
      <c r="AK335" s="42">
        <f t="shared" si="122"/>
        <v>13642.313494217233</v>
      </c>
      <c r="AL335" s="31">
        <f t="shared" si="123"/>
        <v>84.528452318867096</v>
      </c>
      <c r="AM335" s="53">
        <f t="shared" si="124"/>
        <v>13.642313494217232</v>
      </c>
      <c r="AN335" s="14"/>
    </row>
    <row r="336" spans="8:40">
      <c r="H336" s="32">
        <f t="shared" si="107"/>
        <v>1160</v>
      </c>
      <c r="I336" s="23">
        <f t="shared" si="108"/>
        <v>1160000</v>
      </c>
      <c r="J336" s="22">
        <f t="shared" si="109"/>
        <v>175000</v>
      </c>
      <c r="K336" s="42" t="s">
        <v>13</v>
      </c>
      <c r="L336" s="42">
        <v>0</v>
      </c>
      <c r="M336" s="32">
        <v>0</v>
      </c>
      <c r="N336" s="30" t="s">
        <v>13</v>
      </c>
      <c r="O336" s="31">
        <f>6.283*I336*E$7</f>
        <v>1530.5388</v>
      </c>
      <c r="P336" s="42">
        <v>0</v>
      </c>
      <c r="Q336" s="23" t="s">
        <v>13</v>
      </c>
      <c r="R336" s="24">
        <f>-1/(6.283*I336*E$8)</f>
        <v>-1372.0658372071325</v>
      </c>
      <c r="S336" s="42">
        <f t="shared" si="110"/>
        <v>0</v>
      </c>
      <c r="T336" s="23" t="s">
        <v>13</v>
      </c>
      <c r="U336" s="23">
        <f t="shared" si="111"/>
        <v>267844290</v>
      </c>
      <c r="V336" s="23">
        <f t="shared" si="112"/>
        <v>175000</v>
      </c>
      <c r="W336" s="23" t="s">
        <v>13</v>
      </c>
      <c r="X336" s="23">
        <f t="shared" si="113"/>
        <v>1530.5388</v>
      </c>
      <c r="Y336" s="22">
        <f t="shared" si="114"/>
        <v>-13.384970555226705</v>
      </c>
      <c r="Z336" s="23" t="s">
        <v>13</v>
      </c>
      <c r="AA336" s="31">
        <f t="shared" si="115"/>
        <v>1530.421735904162</v>
      </c>
      <c r="AB336" s="23">
        <f t="shared" si="116"/>
        <v>2099839.3803533372</v>
      </c>
      <c r="AC336" s="42" t="s">
        <v>13</v>
      </c>
      <c r="AD336" s="23">
        <f t="shared" si="117"/>
        <v>18365.060830849947</v>
      </c>
      <c r="AE336" s="42">
        <f t="shared" si="118"/>
        <v>-13.384970555226705</v>
      </c>
      <c r="AF336" s="42" t="s">
        <v>13</v>
      </c>
      <c r="AG336" s="42">
        <f t="shared" si="119"/>
        <v>158.35589869702949</v>
      </c>
      <c r="AH336" s="32">
        <f t="shared" si="120"/>
        <v>-1228.0176330571949</v>
      </c>
      <c r="AI336" s="42" t="s">
        <v>13</v>
      </c>
      <c r="AJ336" s="42">
        <f t="shared" si="121"/>
        <v>13156.455917563171</v>
      </c>
      <c r="AK336" s="42">
        <f t="shared" si="122"/>
        <v>13213.642935159191</v>
      </c>
      <c r="AL336" s="31">
        <f t="shared" si="123"/>
        <v>84.667488186608537</v>
      </c>
      <c r="AM336" s="53">
        <f t="shared" si="124"/>
        <v>13.213642935159191</v>
      </c>
      <c r="AN336" s="14"/>
    </row>
    <row r="337" spans="8:40">
      <c r="H337" s="32">
        <f t="shared" si="107"/>
        <v>1162</v>
      </c>
      <c r="I337" s="23">
        <f t="shared" si="108"/>
        <v>1162000</v>
      </c>
      <c r="J337" s="22">
        <f t="shared" si="109"/>
        <v>175000</v>
      </c>
      <c r="K337" s="42" t="s">
        <v>13</v>
      </c>
      <c r="L337" s="42">
        <v>0</v>
      </c>
      <c r="M337" s="32">
        <v>0</v>
      </c>
      <c r="N337" s="30" t="s">
        <v>13</v>
      </c>
      <c r="O337" s="31">
        <f>6.283*I337*E$7</f>
        <v>1533.1776600000001</v>
      </c>
      <c r="P337" s="42">
        <v>0</v>
      </c>
      <c r="Q337" s="23" t="s">
        <v>13</v>
      </c>
      <c r="R337" s="24">
        <f>-1/(6.283*I337*E$8)</f>
        <v>-1369.7042781069481</v>
      </c>
      <c r="S337" s="42">
        <f t="shared" si="110"/>
        <v>0</v>
      </c>
      <c r="T337" s="23" t="s">
        <v>13</v>
      </c>
      <c r="U337" s="23">
        <f t="shared" si="111"/>
        <v>268306090.5</v>
      </c>
      <c r="V337" s="23">
        <f t="shared" si="112"/>
        <v>175000</v>
      </c>
      <c r="W337" s="23" t="s">
        <v>13</v>
      </c>
      <c r="X337" s="23">
        <f t="shared" si="113"/>
        <v>1533.1776600000001</v>
      </c>
      <c r="Y337" s="22">
        <f t="shared" si="114"/>
        <v>-13.431161869528784</v>
      </c>
      <c r="Z337" s="23" t="s">
        <v>13</v>
      </c>
      <c r="AA337" s="31">
        <f t="shared" si="115"/>
        <v>1533.0599893867075</v>
      </c>
      <c r="AB337" s="23">
        <f t="shared" si="116"/>
        <v>2099838.8260575659</v>
      </c>
      <c r="AC337" s="42" t="s">
        <v>13</v>
      </c>
      <c r="AD337" s="23">
        <f t="shared" si="117"/>
        <v>18396.719872640489</v>
      </c>
      <c r="AE337" s="42">
        <f t="shared" si="118"/>
        <v>-13.431161869528784</v>
      </c>
      <c r="AF337" s="42" t="s">
        <v>13</v>
      </c>
      <c r="AG337" s="42">
        <f t="shared" si="119"/>
        <v>163.35571127975936</v>
      </c>
      <c r="AH337" s="32">
        <f t="shared" si="120"/>
        <v>-1161.6572339538311</v>
      </c>
      <c r="AI337" s="42" t="s">
        <v>13</v>
      </c>
      <c r="AJ337" s="42">
        <f t="shared" si="121"/>
        <v>12758.883074140002</v>
      </c>
      <c r="AK337" s="42">
        <f t="shared" si="122"/>
        <v>12811.656599705344</v>
      </c>
      <c r="AL337" s="31">
        <f t="shared" si="123"/>
        <v>84.797737881318739</v>
      </c>
      <c r="AM337" s="53">
        <f t="shared" si="124"/>
        <v>12.811656599705344</v>
      </c>
      <c r="AN337" s="14"/>
    </row>
    <row r="338" spans="8:40">
      <c r="H338" s="32">
        <f t="shared" si="107"/>
        <v>1164</v>
      </c>
      <c r="I338" s="23">
        <f t="shared" si="108"/>
        <v>1164000</v>
      </c>
      <c r="J338" s="22">
        <f t="shared" si="109"/>
        <v>175000</v>
      </c>
      <c r="K338" s="42" t="s">
        <v>13</v>
      </c>
      <c r="L338" s="42">
        <v>0</v>
      </c>
      <c r="M338" s="32">
        <v>0</v>
      </c>
      <c r="N338" s="30" t="s">
        <v>13</v>
      </c>
      <c r="O338" s="31">
        <f>6.283*I338*E$7</f>
        <v>1535.8165200000001</v>
      </c>
      <c r="P338" s="42">
        <v>0</v>
      </c>
      <c r="Q338" s="23" t="s">
        <v>13</v>
      </c>
      <c r="R338" s="24">
        <f>-1/(6.283*I338*E$8)</f>
        <v>-1367.3508343301321</v>
      </c>
      <c r="S338" s="42">
        <f t="shared" si="110"/>
        <v>0</v>
      </c>
      <c r="T338" s="23" t="s">
        <v>13</v>
      </c>
      <c r="U338" s="23">
        <f t="shared" si="111"/>
        <v>268767891</v>
      </c>
      <c r="V338" s="23">
        <f t="shared" si="112"/>
        <v>175000</v>
      </c>
      <c r="W338" s="23" t="s">
        <v>13</v>
      </c>
      <c r="X338" s="23">
        <f t="shared" si="113"/>
        <v>1535.8165200000001</v>
      </c>
      <c r="Y338" s="22">
        <f t="shared" si="114"/>
        <v>-13.477432730982388</v>
      </c>
      <c r="Z338" s="23" t="s">
        <v>13</v>
      </c>
      <c r="AA338" s="31">
        <f t="shared" si="115"/>
        <v>1535.6982407780831</v>
      </c>
      <c r="AB338" s="23">
        <f t="shared" si="116"/>
        <v>2099838.2708072281</v>
      </c>
      <c r="AC338" s="42" t="s">
        <v>13</v>
      </c>
      <c r="AD338" s="23">
        <f t="shared" si="117"/>
        <v>18428.378889337</v>
      </c>
      <c r="AE338" s="42">
        <f t="shared" si="118"/>
        <v>-13.477432730982388</v>
      </c>
      <c r="AF338" s="42" t="s">
        <v>13</v>
      </c>
      <c r="AG338" s="42">
        <f t="shared" si="119"/>
        <v>168.34740644795102</v>
      </c>
      <c r="AH338" s="32">
        <f t="shared" si="120"/>
        <v>-1100.9837617794465</v>
      </c>
      <c r="AI338" s="42" t="s">
        <v>13</v>
      </c>
      <c r="AJ338" s="42">
        <f t="shared" si="121"/>
        <v>12385.10221340757</v>
      </c>
      <c r="AK338" s="42">
        <f t="shared" si="122"/>
        <v>12433.942338625153</v>
      </c>
      <c r="AL338" s="31">
        <f t="shared" si="123"/>
        <v>84.91999838364228</v>
      </c>
      <c r="AM338" s="53">
        <f t="shared" si="124"/>
        <v>12.433942338625153</v>
      </c>
      <c r="AN338" s="14"/>
    </row>
    <row r="339" spans="8:40">
      <c r="H339" s="32">
        <f t="shared" si="107"/>
        <v>1166</v>
      </c>
      <c r="I339" s="23">
        <f t="shared" si="108"/>
        <v>1166000</v>
      </c>
      <c r="J339" s="22">
        <f t="shared" si="109"/>
        <v>175000</v>
      </c>
      <c r="K339" s="42" t="s">
        <v>13</v>
      </c>
      <c r="L339" s="42">
        <v>0</v>
      </c>
      <c r="M339" s="32">
        <v>0</v>
      </c>
      <c r="N339" s="30" t="s">
        <v>13</v>
      </c>
      <c r="O339" s="31">
        <f>6.283*I339*E$7</f>
        <v>1538.4553800000001</v>
      </c>
      <c r="P339" s="42">
        <v>0</v>
      </c>
      <c r="Q339" s="23" t="s">
        <v>13</v>
      </c>
      <c r="R339" s="24">
        <f>-1/(6.283*I339*E$8)</f>
        <v>-1365.0054641168729</v>
      </c>
      <c r="S339" s="42">
        <f t="shared" si="110"/>
        <v>0</v>
      </c>
      <c r="T339" s="23" t="s">
        <v>13</v>
      </c>
      <c r="U339" s="23">
        <f t="shared" si="111"/>
        <v>269229691.5</v>
      </c>
      <c r="V339" s="23">
        <f t="shared" si="112"/>
        <v>175000</v>
      </c>
      <c r="W339" s="23" t="s">
        <v>13</v>
      </c>
      <c r="X339" s="23">
        <f t="shared" si="113"/>
        <v>1538.4553800000001</v>
      </c>
      <c r="Y339" s="22">
        <f t="shared" si="114"/>
        <v>-13.523783139461298</v>
      </c>
      <c r="Z339" s="23" t="s">
        <v>13</v>
      </c>
      <c r="AA339" s="31">
        <f t="shared" si="115"/>
        <v>1538.3364900746924</v>
      </c>
      <c r="AB339" s="23">
        <f t="shared" si="116"/>
        <v>2099837.7146023265</v>
      </c>
      <c r="AC339" s="42" t="s">
        <v>13</v>
      </c>
      <c r="AD339" s="23">
        <f t="shared" si="117"/>
        <v>18460.037880896307</v>
      </c>
      <c r="AE339" s="42">
        <f t="shared" si="118"/>
        <v>-13.523783139461298</v>
      </c>
      <c r="AF339" s="42" t="s">
        <v>13</v>
      </c>
      <c r="AG339" s="42">
        <f t="shared" si="119"/>
        <v>173.33102595781952</v>
      </c>
      <c r="AH339" s="32">
        <f t="shared" si="120"/>
        <v>-1045.3545142541782</v>
      </c>
      <c r="AI339" s="42" t="s">
        <v>13</v>
      </c>
      <c r="AJ339" s="42">
        <f t="shared" si="121"/>
        <v>12033.048066970166</v>
      </c>
      <c r="AK339" s="42">
        <f t="shared" si="122"/>
        <v>12078.369585440167</v>
      </c>
      <c r="AL339" s="31">
        <f t="shared" si="123"/>
        <v>85.034973252412087</v>
      </c>
      <c r="AM339" s="53">
        <f t="shared" si="124"/>
        <v>12.078369585440166</v>
      </c>
      <c r="AN339" s="14"/>
    </row>
    <row r="340" spans="8:40">
      <c r="H340" s="32">
        <f t="shared" si="107"/>
        <v>1168</v>
      </c>
      <c r="I340" s="23">
        <f t="shared" si="108"/>
        <v>1168000</v>
      </c>
      <c r="J340" s="22">
        <f t="shared" si="109"/>
        <v>175000</v>
      </c>
      <c r="K340" s="42" t="s">
        <v>13</v>
      </c>
      <c r="L340" s="42">
        <v>0</v>
      </c>
      <c r="M340" s="32">
        <v>0</v>
      </c>
      <c r="N340" s="30" t="s">
        <v>13</v>
      </c>
      <c r="O340" s="31">
        <f>6.283*I340*E$7</f>
        <v>1541.0942400000001</v>
      </c>
      <c r="P340" s="42">
        <v>0</v>
      </c>
      <c r="Q340" s="23" t="s">
        <v>13</v>
      </c>
      <c r="R340" s="24">
        <f>-1/(6.283*I340*E$8)</f>
        <v>-1362.668125993385</v>
      </c>
      <c r="S340" s="42">
        <f t="shared" si="110"/>
        <v>0</v>
      </c>
      <c r="T340" s="23" t="s">
        <v>13</v>
      </c>
      <c r="U340" s="23">
        <f t="shared" si="111"/>
        <v>269691492</v>
      </c>
      <c r="V340" s="23">
        <f t="shared" si="112"/>
        <v>175000</v>
      </c>
      <c r="W340" s="23" t="s">
        <v>13</v>
      </c>
      <c r="X340" s="23">
        <f t="shared" si="113"/>
        <v>1541.0942400000001</v>
      </c>
      <c r="Y340" s="22">
        <f t="shared" si="114"/>
        <v>-13.570213094839067</v>
      </c>
      <c r="Z340" s="23" t="s">
        <v>13</v>
      </c>
      <c r="AA340" s="31">
        <f t="shared" si="115"/>
        <v>1540.9747372729369</v>
      </c>
      <c r="AB340" s="23">
        <f t="shared" si="116"/>
        <v>2099837.1574428617</v>
      </c>
      <c r="AC340" s="42" t="s">
        <v>13</v>
      </c>
      <c r="AD340" s="23">
        <f t="shared" si="117"/>
        <v>18491.696847275245</v>
      </c>
      <c r="AE340" s="42">
        <f t="shared" si="118"/>
        <v>-13.570213094839067</v>
      </c>
      <c r="AF340" s="42" t="s">
        <v>13</v>
      </c>
      <c r="AG340" s="42">
        <f t="shared" si="119"/>
        <v>178.30661127955182</v>
      </c>
      <c r="AH340" s="32">
        <f t="shared" si="120"/>
        <v>-994.21563896351245</v>
      </c>
      <c r="AI340" s="42" t="s">
        <v>13</v>
      </c>
      <c r="AJ340" s="42">
        <f t="shared" si="121"/>
        <v>11700.886604192714</v>
      </c>
      <c r="AK340" s="42">
        <f t="shared" si="122"/>
        <v>11743.049521352455</v>
      </c>
      <c r="AL340" s="31">
        <f t="shared" si="123"/>
        <v>85.143285904405047</v>
      </c>
      <c r="AM340" s="53">
        <f t="shared" si="124"/>
        <v>11.743049521352455</v>
      </c>
      <c r="AN340" s="14"/>
    </row>
    <row r="341" spans="8:40">
      <c r="H341" s="32">
        <f t="shared" si="107"/>
        <v>1170</v>
      </c>
      <c r="I341" s="23">
        <f t="shared" si="108"/>
        <v>1170000</v>
      </c>
      <c r="J341" s="22">
        <f t="shared" si="109"/>
        <v>175000</v>
      </c>
      <c r="K341" s="42" t="s">
        <v>13</v>
      </c>
      <c r="L341" s="42">
        <v>0</v>
      </c>
      <c r="M341" s="32">
        <v>0</v>
      </c>
      <c r="N341" s="30" t="s">
        <v>13</v>
      </c>
      <c r="O341" s="31">
        <f>6.283*I341*E$7</f>
        <v>1543.7331000000001</v>
      </c>
      <c r="P341" s="42">
        <v>0</v>
      </c>
      <c r="Q341" s="23" t="s">
        <v>13</v>
      </c>
      <c r="R341" s="24">
        <f>-1/(6.283*I341*E$8)</f>
        <v>-1360.3387787694649</v>
      </c>
      <c r="S341" s="42">
        <f t="shared" si="110"/>
        <v>0</v>
      </c>
      <c r="T341" s="23" t="s">
        <v>13</v>
      </c>
      <c r="U341" s="23">
        <f t="shared" si="111"/>
        <v>270153292.5</v>
      </c>
      <c r="V341" s="23">
        <f t="shared" si="112"/>
        <v>175000</v>
      </c>
      <c r="W341" s="23" t="s">
        <v>13</v>
      </c>
      <c r="X341" s="23">
        <f t="shared" si="113"/>
        <v>1543.7331000000001</v>
      </c>
      <c r="Y341" s="22">
        <f t="shared" si="114"/>
        <v>-13.616722596989039</v>
      </c>
      <c r="Z341" s="23" t="s">
        <v>13</v>
      </c>
      <c r="AA341" s="31">
        <f t="shared" si="115"/>
        <v>1543.6129823692199</v>
      </c>
      <c r="AB341" s="23">
        <f t="shared" si="116"/>
        <v>2099836.599328836</v>
      </c>
      <c r="AC341" s="42" t="s">
        <v>13</v>
      </c>
      <c r="AD341" s="23">
        <f t="shared" si="117"/>
        <v>18523.355788430646</v>
      </c>
      <c r="AE341" s="42">
        <f t="shared" si="118"/>
        <v>-13.616722596989039</v>
      </c>
      <c r="AF341" s="42" t="s">
        <v>13</v>
      </c>
      <c r="AG341" s="42">
        <f t="shared" si="119"/>
        <v>183.27420359975508</v>
      </c>
      <c r="AH341" s="32">
        <f t="shared" si="120"/>
        <v>-947.08775468633473</v>
      </c>
      <c r="AI341" s="42" t="s">
        <v>13</v>
      </c>
      <c r="AJ341" s="42">
        <f t="shared" si="121"/>
        <v>11386.983694965875</v>
      </c>
      <c r="AK341" s="42">
        <f t="shared" si="122"/>
        <v>11426.301802617307</v>
      </c>
      <c r="AL341" s="31">
        <f t="shared" si="123"/>
        <v>85.245490694502777</v>
      </c>
      <c r="AM341" s="53">
        <f t="shared" si="124"/>
        <v>11.426301802617306</v>
      </c>
      <c r="AN341" s="14"/>
    </row>
    <row r="342" spans="8:40">
      <c r="H342" s="32">
        <f t="shared" si="107"/>
        <v>1172</v>
      </c>
      <c r="I342" s="23">
        <f t="shared" si="108"/>
        <v>1172000</v>
      </c>
      <c r="J342" s="22">
        <f t="shared" si="109"/>
        <v>175000</v>
      </c>
      <c r="K342" s="42" t="s">
        <v>13</v>
      </c>
      <c r="L342" s="42">
        <v>0</v>
      </c>
      <c r="M342" s="32">
        <v>0</v>
      </c>
      <c r="N342" s="30" t="s">
        <v>13</v>
      </c>
      <c r="O342" s="31">
        <f>6.283*I342*E$7</f>
        <v>1546.3719600000002</v>
      </c>
      <c r="P342" s="42">
        <v>0</v>
      </c>
      <c r="Q342" s="23" t="s">
        <v>13</v>
      </c>
      <c r="R342" s="24">
        <f>-1/(6.283*I342*E$8)</f>
        <v>-1358.0173815360697</v>
      </c>
      <c r="S342" s="42">
        <f t="shared" si="110"/>
        <v>0</v>
      </c>
      <c r="T342" s="23" t="s">
        <v>13</v>
      </c>
      <c r="U342" s="23">
        <f t="shared" si="111"/>
        <v>270615093.00000006</v>
      </c>
      <c r="V342" s="23">
        <f t="shared" si="112"/>
        <v>175000</v>
      </c>
      <c r="W342" s="23" t="s">
        <v>13</v>
      </c>
      <c r="X342" s="23">
        <f t="shared" si="113"/>
        <v>1546.3719600000002</v>
      </c>
      <c r="Y342" s="22">
        <f t="shared" si="114"/>
        <v>-13.663311645784338</v>
      </c>
      <c r="Z342" s="23" t="s">
        <v>13</v>
      </c>
      <c r="AA342" s="31">
        <f t="shared" si="115"/>
        <v>1546.2512253599443</v>
      </c>
      <c r="AB342" s="23">
        <f t="shared" si="116"/>
        <v>2099836.0402602507</v>
      </c>
      <c r="AC342" s="42" t="s">
        <v>13</v>
      </c>
      <c r="AD342" s="23">
        <f t="shared" si="117"/>
        <v>18555.014704319336</v>
      </c>
      <c r="AE342" s="42">
        <f t="shared" si="118"/>
        <v>-13.663311645784338</v>
      </c>
      <c r="AF342" s="42" t="s">
        <v>13</v>
      </c>
      <c r="AG342" s="42">
        <f t="shared" si="119"/>
        <v>188.23384382387462</v>
      </c>
      <c r="AH342" s="32">
        <f t="shared" si="120"/>
        <v>-903.55421850185485</v>
      </c>
      <c r="AI342" s="42" t="s">
        <v>13</v>
      </c>
      <c r="AJ342" s="42">
        <f t="shared" si="121"/>
        <v>11089.878711382029</v>
      </c>
      <c r="AK342" s="42">
        <f t="shared" si="122"/>
        <v>11126.626625304581</v>
      </c>
      <c r="AL342" s="31">
        <f t="shared" si="123"/>
        <v>85.34208220934849</v>
      </c>
      <c r="AM342" s="53">
        <f t="shared" si="124"/>
        <v>11.126626625304581</v>
      </c>
      <c r="AN342" s="14"/>
    </row>
    <row r="343" spans="8:40">
      <c r="H343" s="32">
        <f t="shared" si="107"/>
        <v>1174</v>
      </c>
      <c r="I343" s="23">
        <f t="shared" si="108"/>
        <v>1174000</v>
      </c>
      <c r="J343" s="22">
        <f t="shared" si="109"/>
        <v>175000</v>
      </c>
      <c r="K343" s="42" t="s">
        <v>13</v>
      </c>
      <c r="L343" s="42">
        <v>0</v>
      </c>
      <c r="M343" s="32">
        <v>0</v>
      </c>
      <c r="N343" s="30" t="s">
        <v>13</v>
      </c>
      <c r="O343" s="31">
        <f>6.283*I343*E$7</f>
        <v>1549.01082</v>
      </c>
      <c r="P343" s="42">
        <v>0</v>
      </c>
      <c r="Q343" s="23" t="s">
        <v>13</v>
      </c>
      <c r="R343" s="24">
        <f>-1/(6.283*I343*E$8)</f>
        <v>-1355.7038936629247</v>
      </c>
      <c r="S343" s="42">
        <f t="shared" si="110"/>
        <v>0</v>
      </c>
      <c r="T343" s="23" t="s">
        <v>13</v>
      </c>
      <c r="U343" s="23">
        <f t="shared" si="111"/>
        <v>271076893.5</v>
      </c>
      <c r="V343" s="23">
        <f t="shared" si="112"/>
        <v>175000</v>
      </c>
      <c r="W343" s="23" t="s">
        <v>13</v>
      </c>
      <c r="X343" s="23">
        <f t="shared" si="113"/>
        <v>1549.01082</v>
      </c>
      <c r="Y343" s="22">
        <f t="shared" si="114"/>
        <v>-13.709980241097865</v>
      </c>
      <c r="Z343" s="23" t="s">
        <v>13</v>
      </c>
      <c r="AA343" s="31">
        <f t="shared" si="115"/>
        <v>1548.8894662415116</v>
      </c>
      <c r="AB343" s="23">
        <f t="shared" si="116"/>
        <v>2099835.4802371063</v>
      </c>
      <c r="AC343" s="42" t="s">
        <v>13</v>
      </c>
      <c r="AD343" s="23">
        <f t="shared" si="117"/>
        <v>18586.673594898137</v>
      </c>
      <c r="AE343" s="42">
        <f t="shared" si="118"/>
        <v>-13.709980241097865</v>
      </c>
      <c r="AF343" s="42" t="s">
        <v>13</v>
      </c>
      <c r="AG343" s="42">
        <f t="shared" si="119"/>
        <v>193.18557257858697</v>
      </c>
      <c r="AH343" s="32">
        <f t="shared" si="120"/>
        <v>-863.25149647852743</v>
      </c>
      <c r="AI343" s="42" t="s">
        <v>13</v>
      </c>
      <c r="AJ343" s="42">
        <f t="shared" si="121"/>
        <v>10808.262187529035</v>
      </c>
      <c r="AK343" s="42">
        <f t="shared" si="122"/>
        <v>10842.681156454908</v>
      </c>
      <c r="AL343" s="31">
        <f t="shared" si="123"/>
        <v>85.433503101352301</v>
      </c>
      <c r="AM343" s="53">
        <f t="shared" si="124"/>
        <v>10.842681156454908</v>
      </c>
      <c r="AN343" s="14"/>
    </row>
    <row r="344" spans="8:40">
      <c r="H344" s="32">
        <f t="shared" si="107"/>
        <v>1176</v>
      </c>
      <c r="I344" s="23">
        <f t="shared" si="108"/>
        <v>1176000</v>
      </c>
      <c r="J344" s="22">
        <f t="shared" si="109"/>
        <v>175000</v>
      </c>
      <c r="K344" s="42" t="s">
        <v>13</v>
      </c>
      <c r="L344" s="42">
        <v>0</v>
      </c>
      <c r="M344" s="32">
        <v>0</v>
      </c>
      <c r="N344" s="30" t="s">
        <v>13</v>
      </c>
      <c r="O344" s="31">
        <f>6.283*I344*E$7</f>
        <v>1551.64968</v>
      </c>
      <c r="P344" s="42">
        <v>0</v>
      </c>
      <c r="Q344" s="23" t="s">
        <v>13</v>
      </c>
      <c r="R344" s="24">
        <f>-1/(6.283*I344*E$8)</f>
        <v>-1353.3982747961511</v>
      </c>
      <c r="S344" s="42">
        <f t="shared" si="110"/>
        <v>0</v>
      </c>
      <c r="T344" s="23" t="s">
        <v>13</v>
      </c>
      <c r="U344" s="23">
        <f t="shared" si="111"/>
        <v>271538694</v>
      </c>
      <c r="V344" s="23">
        <f t="shared" si="112"/>
        <v>175000</v>
      </c>
      <c r="W344" s="23" t="s">
        <v>13</v>
      </c>
      <c r="X344" s="23">
        <f t="shared" si="113"/>
        <v>1551.64968</v>
      </c>
      <c r="Y344" s="22">
        <f t="shared" si="114"/>
        <v>-13.75672838280232</v>
      </c>
      <c r="Z344" s="23" t="s">
        <v>13</v>
      </c>
      <c r="AA344" s="31">
        <f t="shared" si="115"/>
        <v>1551.5277050103257</v>
      </c>
      <c r="AB344" s="23">
        <f t="shared" si="116"/>
        <v>2099834.9192594066</v>
      </c>
      <c r="AC344" s="42" t="s">
        <v>13</v>
      </c>
      <c r="AD344" s="23">
        <f t="shared" si="117"/>
        <v>18618.332460123907</v>
      </c>
      <c r="AE344" s="42">
        <f t="shared" si="118"/>
        <v>-13.75672838280232</v>
      </c>
      <c r="AF344" s="42" t="s">
        <v>13</v>
      </c>
      <c r="AG344" s="42">
        <f t="shared" si="119"/>
        <v>198.12943021417459</v>
      </c>
      <c r="AH344" s="32">
        <f t="shared" si="120"/>
        <v>-825.86121758891682</v>
      </c>
      <c r="AI344" s="42" t="s">
        <v>13</v>
      </c>
      <c r="AJ344" s="42">
        <f t="shared" si="121"/>
        <v>10540.956830843053</v>
      </c>
      <c r="AK344" s="42">
        <f t="shared" si="122"/>
        <v>10573.259557034164</v>
      </c>
      <c r="AL344" s="31">
        <f t="shared" si="123"/>
        <v>85.520150723378535</v>
      </c>
      <c r="AM344" s="53">
        <f t="shared" si="124"/>
        <v>10.573259557034163</v>
      </c>
      <c r="AN344" s="14"/>
    </row>
    <row r="345" spans="8:40">
      <c r="H345" s="32">
        <f t="shared" si="107"/>
        <v>1178</v>
      </c>
      <c r="I345" s="23">
        <f t="shared" si="108"/>
        <v>1178000</v>
      </c>
      <c r="J345" s="22">
        <f t="shared" si="109"/>
        <v>175000</v>
      </c>
      <c r="K345" s="42" t="s">
        <v>13</v>
      </c>
      <c r="L345" s="42">
        <v>0</v>
      </c>
      <c r="M345" s="32">
        <v>0</v>
      </c>
      <c r="N345" s="30" t="s">
        <v>13</v>
      </c>
      <c r="O345" s="31">
        <f>6.283*I345*E$7</f>
        <v>1554.28854</v>
      </c>
      <c r="P345" s="42">
        <v>0</v>
      </c>
      <c r="Q345" s="23" t="s">
        <v>13</v>
      </c>
      <c r="R345" s="24">
        <f>-1/(6.283*I345*E$8)</f>
        <v>-1351.1004848559201</v>
      </c>
      <c r="S345" s="42">
        <f t="shared" si="110"/>
        <v>0</v>
      </c>
      <c r="T345" s="23" t="s">
        <v>13</v>
      </c>
      <c r="U345" s="23">
        <f t="shared" si="111"/>
        <v>272000494.5</v>
      </c>
      <c r="V345" s="23">
        <f t="shared" si="112"/>
        <v>175000</v>
      </c>
      <c r="W345" s="23" t="s">
        <v>13</v>
      </c>
      <c r="X345" s="23">
        <f t="shared" si="113"/>
        <v>1554.28854</v>
      </c>
      <c r="Y345" s="22">
        <f t="shared" si="114"/>
        <v>-13.803556070770174</v>
      </c>
      <c r="Z345" s="23" t="s">
        <v>13</v>
      </c>
      <c r="AA345" s="31">
        <f t="shared" si="115"/>
        <v>1554.1659416627883</v>
      </c>
      <c r="AB345" s="23">
        <f t="shared" si="116"/>
        <v>2099834.3573271506</v>
      </c>
      <c r="AC345" s="42" t="s">
        <v>13</v>
      </c>
      <c r="AD345" s="23">
        <f t="shared" si="117"/>
        <v>18649.991299953461</v>
      </c>
      <c r="AE345" s="42">
        <f t="shared" si="118"/>
        <v>-13.803556070770174</v>
      </c>
      <c r="AF345" s="42" t="s">
        <v>13</v>
      </c>
      <c r="AG345" s="42">
        <f t="shared" si="119"/>
        <v>203.06545680686827</v>
      </c>
      <c r="AH345" s="32">
        <f t="shared" si="120"/>
        <v>-791.10358267082324</v>
      </c>
      <c r="AI345" s="42" t="s">
        <v>13</v>
      </c>
      <c r="AJ345" s="42">
        <f t="shared" si="121"/>
        <v>10286.901315040959</v>
      </c>
      <c r="AK345" s="42">
        <f t="shared" si="122"/>
        <v>10317.275974980315</v>
      </c>
      <c r="AL345" s="31">
        <f t="shared" si="123"/>
        <v>85.602382772755661</v>
      </c>
      <c r="AM345" s="53">
        <f t="shared" si="124"/>
        <v>10.317275974980316</v>
      </c>
      <c r="AN345" s="14"/>
    </row>
    <row r="346" spans="8:40">
      <c r="H346" s="32">
        <f t="shared" si="107"/>
        <v>1180</v>
      </c>
      <c r="I346" s="23">
        <f t="shared" si="108"/>
        <v>1180000</v>
      </c>
      <c r="J346" s="22">
        <f t="shared" si="109"/>
        <v>175000</v>
      </c>
      <c r="K346" s="42" t="s">
        <v>13</v>
      </c>
      <c r="L346" s="42">
        <v>0</v>
      </c>
      <c r="M346" s="32">
        <v>0</v>
      </c>
      <c r="N346" s="30" t="s">
        <v>13</v>
      </c>
      <c r="O346" s="31">
        <f>6.283*I346*E$7</f>
        <v>1556.9274</v>
      </c>
      <c r="P346" s="42">
        <v>0</v>
      </c>
      <c r="Q346" s="23" t="s">
        <v>13</v>
      </c>
      <c r="R346" s="24">
        <f>-1/(6.283*I346*E$8)</f>
        <v>-1348.8104840341302</v>
      </c>
      <c r="S346" s="42">
        <f t="shared" si="110"/>
        <v>0</v>
      </c>
      <c r="T346" s="23" t="s">
        <v>13</v>
      </c>
      <c r="U346" s="23">
        <f t="shared" si="111"/>
        <v>272462295</v>
      </c>
      <c r="V346" s="23">
        <f t="shared" si="112"/>
        <v>175000</v>
      </c>
      <c r="W346" s="23" t="s">
        <v>13</v>
      </c>
      <c r="X346" s="23">
        <f t="shared" si="113"/>
        <v>1556.9274</v>
      </c>
      <c r="Y346" s="22">
        <f t="shared" si="114"/>
        <v>-13.850463304873681</v>
      </c>
      <c r="Z346" s="23" t="s">
        <v>13</v>
      </c>
      <c r="AA346" s="31">
        <f t="shared" si="115"/>
        <v>1556.8041761953025</v>
      </c>
      <c r="AB346" s="23">
        <f t="shared" si="116"/>
        <v>2099833.7944403412</v>
      </c>
      <c r="AC346" s="42" t="s">
        <v>13</v>
      </c>
      <c r="AD346" s="23">
        <f t="shared" si="117"/>
        <v>18681.650114343629</v>
      </c>
      <c r="AE346" s="42">
        <f t="shared" si="118"/>
        <v>-13.850463304873681</v>
      </c>
      <c r="AF346" s="42" t="s">
        <v>13</v>
      </c>
      <c r="AG346" s="42">
        <f t="shared" si="119"/>
        <v>207.99369216117225</v>
      </c>
      <c r="AH346" s="32">
        <f t="shared" si="120"/>
        <v>-758.73187051696777</v>
      </c>
      <c r="AI346" s="42" t="s">
        <v>13</v>
      </c>
      <c r="AJ346" s="42">
        <f t="shared" si="121"/>
        <v>10045.136392359971</v>
      </c>
      <c r="AK346" s="42">
        <f t="shared" si="122"/>
        <v>10073.750006450075</v>
      </c>
      <c r="AL346" s="31">
        <f t="shared" si="123"/>
        <v>85.680522112821791</v>
      </c>
      <c r="AM346" s="53">
        <f t="shared" si="124"/>
        <v>10.073750006450075</v>
      </c>
      <c r="AN346" s="14"/>
    </row>
    <row r="347" spans="8:40">
      <c r="H347" s="32">
        <f t="shared" si="107"/>
        <v>1182</v>
      </c>
      <c r="I347" s="23">
        <f t="shared" si="108"/>
        <v>1182000</v>
      </c>
      <c r="J347" s="22">
        <f t="shared" si="109"/>
        <v>175000</v>
      </c>
      <c r="K347" s="42" t="s">
        <v>13</v>
      </c>
      <c r="L347" s="42">
        <v>0</v>
      </c>
      <c r="M347" s="32">
        <v>0</v>
      </c>
      <c r="N347" s="30" t="s">
        <v>13</v>
      </c>
      <c r="O347" s="31">
        <f>6.283*I347*E$7</f>
        <v>1559.5662600000001</v>
      </c>
      <c r="P347" s="42">
        <v>0</v>
      </c>
      <c r="Q347" s="23" t="s">
        <v>13</v>
      </c>
      <c r="R347" s="24">
        <f>-1/(6.283*I347*E$8)</f>
        <v>-1346.5282327921097</v>
      </c>
      <c r="S347" s="42">
        <f t="shared" si="110"/>
        <v>0</v>
      </c>
      <c r="T347" s="23" t="s">
        <v>13</v>
      </c>
      <c r="U347" s="23">
        <f t="shared" si="111"/>
        <v>272924095.5</v>
      </c>
      <c r="V347" s="23">
        <f t="shared" si="112"/>
        <v>175000</v>
      </c>
      <c r="W347" s="23" t="s">
        <v>13</v>
      </c>
      <c r="X347" s="23">
        <f t="shared" si="113"/>
        <v>1559.5662600000001</v>
      </c>
      <c r="Y347" s="22">
        <f t="shared" si="114"/>
        <v>-13.897450084984886</v>
      </c>
      <c r="Z347" s="23" t="s">
        <v>13</v>
      </c>
      <c r="AA347" s="31">
        <f t="shared" si="115"/>
        <v>1559.4424086042709</v>
      </c>
      <c r="AB347" s="23">
        <f t="shared" si="116"/>
        <v>2099833.2305989801</v>
      </c>
      <c r="AC347" s="42" t="s">
        <v>13</v>
      </c>
      <c r="AD347" s="23">
        <f t="shared" si="117"/>
        <v>18713.308903251254</v>
      </c>
      <c r="AE347" s="42">
        <f t="shared" si="118"/>
        <v>-13.897450084984886</v>
      </c>
      <c r="AF347" s="42" t="s">
        <v>13</v>
      </c>
      <c r="AG347" s="42">
        <f t="shared" si="119"/>
        <v>212.91417581216115</v>
      </c>
      <c r="AH347" s="32">
        <f t="shared" si="120"/>
        <v>-728.52783711822053</v>
      </c>
      <c r="AI347" s="42" t="s">
        <v>13</v>
      </c>
      <c r="AJ347" s="42">
        <f t="shared" si="121"/>
        <v>9814.792948266193</v>
      </c>
      <c r="AK347" s="42">
        <f t="shared" si="122"/>
        <v>9841.7942178645426</v>
      </c>
      <c r="AL347" s="31">
        <f t="shared" si="123"/>
        <v>85.754860908380252</v>
      </c>
      <c r="AM347" s="53">
        <f t="shared" si="124"/>
        <v>9.8417942178645426</v>
      </c>
      <c r="AN347" s="14"/>
    </row>
    <row r="348" spans="8:40">
      <c r="H348" s="32">
        <f t="shared" si="107"/>
        <v>1184</v>
      </c>
      <c r="I348" s="23">
        <f t="shared" si="108"/>
        <v>1184000</v>
      </c>
      <c r="J348" s="22">
        <f t="shared" si="109"/>
        <v>175000</v>
      </c>
      <c r="K348" s="42" t="s">
        <v>13</v>
      </c>
      <c r="L348" s="42">
        <v>0</v>
      </c>
      <c r="M348" s="32">
        <v>0</v>
      </c>
      <c r="N348" s="30" t="s">
        <v>13</v>
      </c>
      <c r="O348" s="31">
        <f>6.283*I348*E$7</f>
        <v>1562.2051200000001</v>
      </c>
      <c r="P348" s="42">
        <v>0</v>
      </c>
      <c r="Q348" s="23" t="s">
        <v>13</v>
      </c>
      <c r="R348" s="24">
        <f>-1/(6.283*I348*E$8)</f>
        <v>-1344.2536918583394</v>
      </c>
      <c r="S348" s="42">
        <f t="shared" si="110"/>
        <v>0</v>
      </c>
      <c r="T348" s="23" t="s">
        <v>13</v>
      </c>
      <c r="U348" s="23">
        <f t="shared" si="111"/>
        <v>273385896</v>
      </c>
      <c r="V348" s="23">
        <f t="shared" si="112"/>
        <v>175000</v>
      </c>
      <c r="W348" s="23" t="s">
        <v>13</v>
      </c>
      <c r="X348" s="23">
        <f t="shared" si="113"/>
        <v>1562.2051200000001</v>
      </c>
      <c r="Y348" s="22">
        <f t="shared" si="114"/>
        <v>-13.944516410975604</v>
      </c>
      <c r="Z348" s="23" t="s">
        <v>13</v>
      </c>
      <c r="AA348" s="31">
        <f t="shared" si="115"/>
        <v>1562.0806388860963</v>
      </c>
      <c r="AB348" s="23">
        <f t="shared" si="116"/>
        <v>2099832.6658030683</v>
      </c>
      <c r="AC348" s="42" t="s">
        <v>13</v>
      </c>
      <c r="AD348" s="23">
        <f t="shared" si="117"/>
        <v>18744.967666633154</v>
      </c>
      <c r="AE348" s="42">
        <f t="shared" si="118"/>
        <v>-13.944516410975604</v>
      </c>
      <c r="AF348" s="42" t="s">
        <v>13</v>
      </c>
      <c r="AG348" s="42">
        <f t="shared" si="119"/>
        <v>217.82694702775689</v>
      </c>
      <c r="AH348" s="32">
        <f t="shared" si="120"/>
        <v>-700.29784578083206</v>
      </c>
      <c r="AI348" s="42" t="s">
        <v>13</v>
      </c>
      <c r="AJ348" s="42">
        <f t="shared" si="121"/>
        <v>9595.0816899328674</v>
      </c>
      <c r="AK348" s="42">
        <f t="shared" si="122"/>
        <v>9620.6033963203281</v>
      </c>
      <c r="AL348" s="31">
        <f t="shared" si="123"/>
        <v>85.825664186218347</v>
      </c>
      <c r="AM348" s="53">
        <f t="shared" si="124"/>
        <v>9.6206033963203286</v>
      </c>
      <c r="AN348" s="14"/>
    </row>
    <row r="349" spans="8:40">
      <c r="H349" s="32">
        <f t="shared" si="107"/>
        <v>1186</v>
      </c>
      <c r="I349" s="23">
        <f t="shared" si="108"/>
        <v>1186000</v>
      </c>
      <c r="J349" s="22">
        <f t="shared" si="109"/>
        <v>175000</v>
      </c>
      <c r="K349" s="42" t="s">
        <v>13</v>
      </c>
      <c r="L349" s="42">
        <v>0</v>
      </c>
      <c r="M349" s="32">
        <v>0</v>
      </c>
      <c r="N349" s="30" t="s">
        <v>13</v>
      </c>
      <c r="O349" s="31">
        <f>6.283*I349*E$7</f>
        <v>1564.8439800000001</v>
      </c>
      <c r="P349" s="42">
        <v>0</v>
      </c>
      <c r="Q349" s="23" t="s">
        <v>13</v>
      </c>
      <c r="R349" s="24">
        <f>-1/(6.283*I349*E$8)</f>
        <v>-1341.9868222262005</v>
      </c>
      <c r="S349" s="42">
        <f t="shared" si="110"/>
        <v>0</v>
      </c>
      <c r="T349" s="23" t="s">
        <v>13</v>
      </c>
      <c r="U349" s="23">
        <f t="shared" si="111"/>
        <v>273847696.5</v>
      </c>
      <c r="V349" s="23">
        <f t="shared" si="112"/>
        <v>175000</v>
      </c>
      <c r="W349" s="23" t="s">
        <v>13</v>
      </c>
      <c r="X349" s="23">
        <f t="shared" si="113"/>
        <v>1564.8439800000001</v>
      </c>
      <c r="Y349" s="22">
        <f t="shared" si="114"/>
        <v>-13.991662282717447</v>
      </c>
      <c r="Z349" s="23" t="s">
        <v>13</v>
      </c>
      <c r="AA349" s="31">
        <f t="shared" si="115"/>
        <v>1564.7188670371811</v>
      </c>
      <c r="AB349" s="23">
        <f t="shared" si="116"/>
        <v>2099832.1000526072</v>
      </c>
      <c r="AC349" s="42" t="s">
        <v>13</v>
      </c>
      <c r="AD349" s="23">
        <f t="shared" si="117"/>
        <v>18776.626404446175</v>
      </c>
      <c r="AE349" s="42">
        <f t="shared" si="118"/>
        <v>-13.991662282717447</v>
      </c>
      <c r="AF349" s="42" t="s">
        <v>13</v>
      </c>
      <c r="AG349" s="42">
        <f t="shared" si="119"/>
        <v>222.7320448109806</v>
      </c>
      <c r="AH349" s="32">
        <f t="shared" si="120"/>
        <v>-673.86959827610008</v>
      </c>
      <c r="AI349" s="42" t="s">
        <v>13</v>
      </c>
      <c r="AJ349" s="42">
        <f t="shared" si="121"/>
        <v>9385.2842144242786</v>
      </c>
      <c r="AK349" s="42">
        <f t="shared" si="122"/>
        <v>9409.4452557524528</v>
      </c>
      <c r="AL349" s="31">
        <f t="shared" si="123"/>
        <v>85.893172911747854</v>
      </c>
      <c r="AM349" s="53">
        <f t="shared" si="124"/>
        <v>9.4094452557524519</v>
      </c>
      <c r="AN349" s="14"/>
    </row>
    <row r="350" spans="8:40">
      <c r="H350" s="32">
        <f t="shared" si="107"/>
        <v>1188</v>
      </c>
      <c r="I350" s="23">
        <f t="shared" si="108"/>
        <v>1188000</v>
      </c>
      <c r="J350" s="22">
        <f t="shared" si="109"/>
        <v>175000</v>
      </c>
      <c r="K350" s="42" t="s">
        <v>13</v>
      </c>
      <c r="L350" s="42">
        <v>0</v>
      </c>
      <c r="M350" s="32">
        <v>0</v>
      </c>
      <c r="N350" s="30" t="s">
        <v>13</v>
      </c>
      <c r="O350" s="31">
        <f>6.283*I350*E$7</f>
        <v>1567.4828400000001</v>
      </c>
      <c r="P350" s="42">
        <v>0</v>
      </c>
      <c r="Q350" s="23" t="s">
        <v>13</v>
      </c>
      <c r="R350" s="24">
        <f>-1/(6.283*I350*E$8)</f>
        <v>-1339.7275851517454</v>
      </c>
      <c r="S350" s="42">
        <f t="shared" si="110"/>
        <v>0</v>
      </c>
      <c r="T350" s="23" t="s">
        <v>13</v>
      </c>
      <c r="U350" s="23">
        <f t="shared" si="111"/>
        <v>274309497</v>
      </c>
      <c r="V350" s="23">
        <f t="shared" si="112"/>
        <v>175000</v>
      </c>
      <c r="W350" s="23" t="s">
        <v>13</v>
      </c>
      <c r="X350" s="23">
        <f t="shared" si="113"/>
        <v>1567.4828400000001</v>
      </c>
      <c r="Y350" s="22">
        <f t="shared" si="114"/>
        <v>-14.038887700081805</v>
      </c>
      <c r="Z350" s="23" t="s">
        <v>13</v>
      </c>
      <c r="AA350" s="31">
        <f t="shared" si="115"/>
        <v>1567.3570930539283</v>
      </c>
      <c r="AB350" s="23">
        <f t="shared" si="116"/>
        <v>2099831.5333475987</v>
      </c>
      <c r="AC350" s="42" t="s">
        <v>13</v>
      </c>
      <c r="AD350" s="23">
        <f t="shared" si="117"/>
        <v>18808.285116647137</v>
      </c>
      <c r="AE350" s="42">
        <f t="shared" si="118"/>
        <v>-14.038887700081805</v>
      </c>
      <c r="AF350" s="42" t="s">
        <v>13</v>
      </c>
      <c r="AG350" s="42">
        <f t="shared" si="119"/>
        <v>227.62950790218292</v>
      </c>
      <c r="AH350" s="32">
        <f t="shared" si="120"/>
        <v>-649.08936257208495</v>
      </c>
      <c r="AI350" s="42" t="s">
        <v>13</v>
      </c>
      <c r="AJ350" s="42">
        <f t="shared" si="121"/>
        <v>9184.745246550181</v>
      </c>
      <c r="AK350" s="42">
        <f t="shared" si="122"/>
        <v>9207.6523742282097</v>
      </c>
      <c r="AL350" s="31">
        <f t="shared" si="123"/>
        <v>85.957606656722731</v>
      </c>
      <c r="AM350" s="53">
        <f t="shared" si="124"/>
        <v>9.2076523742282106</v>
      </c>
      <c r="AN350" s="14"/>
    </row>
    <row r="351" spans="8:40">
      <c r="H351" s="32">
        <f t="shared" si="107"/>
        <v>1190</v>
      </c>
      <c r="I351" s="23">
        <f t="shared" si="108"/>
        <v>1190000</v>
      </c>
      <c r="J351" s="22">
        <f t="shared" si="109"/>
        <v>175000</v>
      </c>
      <c r="K351" s="42" t="s">
        <v>13</v>
      </c>
      <c r="L351" s="42">
        <v>0</v>
      </c>
      <c r="M351" s="32">
        <v>0</v>
      </c>
      <c r="N351" s="30" t="s">
        <v>13</v>
      </c>
      <c r="O351" s="31">
        <f>6.283*I351*E$7</f>
        <v>1570.1217000000001</v>
      </c>
      <c r="P351" s="42">
        <v>0</v>
      </c>
      <c r="Q351" s="23" t="s">
        <v>13</v>
      </c>
      <c r="R351" s="24">
        <f>-1/(6.283*I351*E$8)</f>
        <v>-1337.4759421514907</v>
      </c>
      <c r="S351" s="42">
        <f t="shared" si="110"/>
        <v>0</v>
      </c>
      <c r="T351" s="23" t="s">
        <v>13</v>
      </c>
      <c r="U351" s="23">
        <f t="shared" si="111"/>
        <v>274771297.5</v>
      </c>
      <c r="V351" s="23">
        <f t="shared" si="112"/>
        <v>175000</v>
      </c>
      <c r="W351" s="23" t="s">
        <v>13</v>
      </c>
      <c r="X351" s="23">
        <f t="shared" si="113"/>
        <v>1570.1217000000001</v>
      </c>
      <c r="Y351" s="22">
        <f t="shared" si="114"/>
        <v>-14.086192662939846</v>
      </c>
      <c r="Z351" s="23" t="s">
        <v>13</v>
      </c>
      <c r="AA351" s="31">
        <f t="shared" si="115"/>
        <v>1569.9953169327403</v>
      </c>
      <c r="AB351" s="23">
        <f t="shared" si="116"/>
        <v>2099830.9656880451</v>
      </c>
      <c r="AC351" s="42" t="s">
        <v>13</v>
      </c>
      <c r="AD351" s="23">
        <f t="shared" si="117"/>
        <v>18839.943803192888</v>
      </c>
      <c r="AE351" s="42">
        <f t="shared" si="118"/>
        <v>-14.086192662939846</v>
      </c>
      <c r="AF351" s="42" t="s">
        <v>13</v>
      </c>
      <c r="AG351" s="42">
        <f t="shared" si="119"/>
        <v>232.51937478124955</v>
      </c>
      <c r="AH351" s="32">
        <f t="shared" si="120"/>
        <v>-625.81961268906798</v>
      </c>
      <c r="AI351" s="42" t="s">
        <v>13</v>
      </c>
      <c r="AJ351" s="42">
        <f t="shared" si="121"/>
        <v>8992.8658720102521</v>
      </c>
      <c r="AK351" s="42">
        <f t="shared" si="122"/>
        <v>9014.6151764561218</v>
      </c>
      <c r="AL351" s="31">
        <f t="shared" si="123"/>
        <v>86.019165920015354</v>
      </c>
      <c r="AM351" s="53">
        <f t="shared" si="124"/>
        <v>9.0146151764561218</v>
      </c>
      <c r="AN351" s="14"/>
    </row>
    <row r="352" spans="8:40">
      <c r="H352" s="32">
        <f t="shared" si="107"/>
        <v>1192</v>
      </c>
      <c r="I352" s="23">
        <f t="shared" si="108"/>
        <v>1192000</v>
      </c>
      <c r="J352" s="22">
        <f t="shared" si="109"/>
        <v>175000</v>
      </c>
      <c r="K352" s="42" t="s">
        <v>13</v>
      </c>
      <c r="L352" s="42">
        <v>0</v>
      </c>
      <c r="M352" s="32">
        <v>0</v>
      </c>
      <c r="N352" s="30" t="s">
        <v>13</v>
      </c>
      <c r="O352" s="31">
        <f>6.283*I352*E$7</f>
        <v>1572.7605600000002</v>
      </c>
      <c r="P352" s="42">
        <v>0</v>
      </c>
      <c r="Q352" s="23" t="s">
        <v>13</v>
      </c>
      <c r="R352" s="24">
        <f>-1/(6.283*I352*E$8)</f>
        <v>-1335.2318550002296</v>
      </c>
      <c r="S352" s="42">
        <f t="shared" si="110"/>
        <v>0</v>
      </c>
      <c r="T352" s="23" t="s">
        <v>13</v>
      </c>
      <c r="U352" s="23">
        <f t="shared" si="111"/>
        <v>275233098</v>
      </c>
      <c r="V352" s="23">
        <f t="shared" si="112"/>
        <v>175000</v>
      </c>
      <c r="W352" s="23" t="s">
        <v>13</v>
      </c>
      <c r="X352" s="23">
        <f t="shared" si="113"/>
        <v>1572.7605600000002</v>
      </c>
      <c r="Y352" s="22">
        <f t="shared" si="114"/>
        <v>-14.133577171162528</v>
      </c>
      <c r="Z352" s="23" t="s">
        <v>13</v>
      </c>
      <c r="AA352" s="31">
        <f t="shared" si="115"/>
        <v>1572.63353867002</v>
      </c>
      <c r="AB352" s="23">
        <f t="shared" si="116"/>
        <v>2099830.3970739464</v>
      </c>
      <c r="AC352" s="42" t="s">
        <v>13</v>
      </c>
      <c r="AD352" s="23">
        <f t="shared" si="117"/>
        <v>18871.602464040239</v>
      </c>
      <c r="AE352" s="42">
        <f t="shared" si="118"/>
        <v>-14.133577171162528</v>
      </c>
      <c r="AF352" s="42" t="s">
        <v>13</v>
      </c>
      <c r="AG352" s="42">
        <f t="shared" si="119"/>
        <v>237.40168366979037</v>
      </c>
      <c r="AH352" s="32">
        <f t="shared" si="120"/>
        <v>-603.93701204947956</v>
      </c>
      <c r="AI352" s="42" t="s">
        <v>13</v>
      </c>
      <c r="AJ352" s="42">
        <f t="shared" si="121"/>
        <v>8809.0976204552644</v>
      </c>
      <c r="AK352" s="42">
        <f t="shared" si="122"/>
        <v>8829.7758069632691</v>
      </c>
      <c r="AL352" s="31">
        <f t="shared" si="123"/>
        <v>86.078034152935714</v>
      </c>
      <c r="AM352" s="53">
        <f t="shared" si="124"/>
        <v>8.8297758069632692</v>
      </c>
      <c r="AN352" s="14"/>
    </row>
    <row r="353" spans="8:40">
      <c r="H353" s="32">
        <f t="shared" si="107"/>
        <v>1194</v>
      </c>
      <c r="I353" s="23">
        <f t="shared" si="108"/>
        <v>1194000</v>
      </c>
      <c r="J353" s="22">
        <f t="shared" si="109"/>
        <v>175000</v>
      </c>
      <c r="K353" s="42" t="s">
        <v>13</v>
      </c>
      <c r="L353" s="42">
        <v>0</v>
      </c>
      <c r="M353" s="32">
        <v>0</v>
      </c>
      <c r="N353" s="30" t="s">
        <v>13</v>
      </c>
      <c r="O353" s="31">
        <f>6.283*I353*E$7</f>
        <v>1575.39942</v>
      </c>
      <c r="P353" s="42">
        <v>0</v>
      </c>
      <c r="Q353" s="23" t="s">
        <v>13</v>
      </c>
      <c r="R353" s="24">
        <f>-1/(6.283*I353*E$8)</f>
        <v>-1332.9952857288724</v>
      </c>
      <c r="S353" s="42">
        <f t="shared" si="110"/>
        <v>0</v>
      </c>
      <c r="T353" s="23" t="s">
        <v>13</v>
      </c>
      <c r="U353" s="23">
        <f t="shared" si="111"/>
        <v>275694898.5</v>
      </c>
      <c r="V353" s="23">
        <f t="shared" si="112"/>
        <v>175000</v>
      </c>
      <c r="W353" s="23" t="s">
        <v>13</v>
      </c>
      <c r="X353" s="23">
        <f t="shared" si="113"/>
        <v>1575.39942</v>
      </c>
      <c r="Y353" s="22">
        <f t="shared" si="114"/>
        <v>-14.181041224620587</v>
      </c>
      <c r="Z353" s="23" t="s">
        <v>13</v>
      </c>
      <c r="AA353" s="31">
        <f t="shared" si="115"/>
        <v>1575.2717582621699</v>
      </c>
      <c r="AB353" s="23">
        <f t="shared" si="116"/>
        <v>2099829.8275053045</v>
      </c>
      <c r="AC353" s="42" t="s">
        <v>13</v>
      </c>
      <c r="AD353" s="23">
        <f t="shared" si="117"/>
        <v>18903.261099146039</v>
      </c>
      <c r="AE353" s="42">
        <f t="shared" si="118"/>
        <v>-14.181041224620587</v>
      </c>
      <c r="AF353" s="42" t="s">
        <v>13</v>
      </c>
      <c r="AG353" s="42">
        <f t="shared" si="119"/>
        <v>242.27647253329746</v>
      </c>
      <c r="AH353" s="32">
        <f t="shared" si="120"/>
        <v>-583.33068429314585</v>
      </c>
      <c r="AI353" s="42" t="s">
        <v>13</v>
      </c>
      <c r="AJ353" s="42">
        <f t="shared" si="121"/>
        <v>8632.9372767976965</v>
      </c>
      <c r="AK353" s="42">
        <f t="shared" si="122"/>
        <v>8652.6227649401844</v>
      </c>
      <c r="AL353" s="31">
        <f t="shared" si="123"/>
        <v>86.134379532029484</v>
      </c>
      <c r="AM353" s="53">
        <f t="shared" si="124"/>
        <v>8.652622764940185</v>
      </c>
      <c r="AN353" s="14"/>
    </row>
    <row r="354" spans="8:40">
      <c r="H354" s="32">
        <f t="shared" si="107"/>
        <v>1196</v>
      </c>
      <c r="I354" s="23">
        <f t="shared" si="108"/>
        <v>1196000</v>
      </c>
      <c r="J354" s="22">
        <f t="shared" si="109"/>
        <v>175000</v>
      </c>
      <c r="K354" s="42" t="s">
        <v>13</v>
      </c>
      <c r="L354" s="42">
        <v>0</v>
      </c>
      <c r="M354" s="32">
        <v>0</v>
      </c>
      <c r="N354" s="30" t="s">
        <v>13</v>
      </c>
      <c r="O354" s="31">
        <f>6.283*I354*E$7</f>
        <v>1578.03828</v>
      </c>
      <c r="P354" s="42">
        <v>0</v>
      </c>
      <c r="Q354" s="23" t="s">
        <v>13</v>
      </c>
      <c r="R354" s="24">
        <f>-1/(6.283*I354*E$8)</f>
        <v>-1330.7661966223022</v>
      </c>
      <c r="S354" s="42">
        <f t="shared" si="110"/>
        <v>0</v>
      </c>
      <c r="T354" s="23" t="s">
        <v>13</v>
      </c>
      <c r="U354" s="23">
        <f t="shared" si="111"/>
        <v>276156699</v>
      </c>
      <c r="V354" s="23">
        <f t="shared" si="112"/>
        <v>175000</v>
      </c>
      <c r="W354" s="23" t="s">
        <v>13</v>
      </c>
      <c r="X354" s="23">
        <f t="shared" si="113"/>
        <v>1578.03828</v>
      </c>
      <c r="Y354" s="22">
        <f t="shared" si="114"/>
        <v>-14.22858482318455</v>
      </c>
      <c r="Z354" s="23" t="s">
        <v>13</v>
      </c>
      <c r="AA354" s="31">
        <f t="shared" si="115"/>
        <v>1577.9099757055931</v>
      </c>
      <c r="AB354" s="23">
        <f t="shared" si="116"/>
        <v>2099829.2569821216</v>
      </c>
      <c r="AC354" s="42" t="s">
        <v>13</v>
      </c>
      <c r="AD354" s="23">
        <f t="shared" si="117"/>
        <v>18934.919708467114</v>
      </c>
      <c r="AE354" s="42">
        <f t="shared" si="118"/>
        <v>-14.22858482318455</v>
      </c>
      <c r="AF354" s="42" t="s">
        <v>13</v>
      </c>
      <c r="AG354" s="42">
        <f t="shared" si="119"/>
        <v>247.14377908329084</v>
      </c>
      <c r="AH354" s="32">
        <f t="shared" si="120"/>
        <v>-563.90072560941314</v>
      </c>
      <c r="AI354" s="42" t="s">
        <v>13</v>
      </c>
      <c r="AJ354" s="42">
        <f t="shared" si="121"/>
        <v>8463.9223185584033</v>
      </c>
      <c r="AK354" s="42">
        <f t="shared" si="122"/>
        <v>8482.6861926475794</v>
      </c>
      <c r="AL354" s="31">
        <f t="shared" si="123"/>
        <v>86.188356515318034</v>
      </c>
      <c r="AM354" s="53">
        <f t="shared" si="124"/>
        <v>8.4826861926475789</v>
      </c>
      <c r="AN354" s="14"/>
    </row>
    <row r="355" spans="8:40">
      <c r="H355" s="32">
        <f t="shared" si="107"/>
        <v>1198</v>
      </c>
      <c r="I355" s="23">
        <f t="shared" si="108"/>
        <v>1198000</v>
      </c>
      <c r="J355" s="22">
        <f t="shared" si="109"/>
        <v>175000</v>
      </c>
      <c r="K355" s="42" t="s">
        <v>13</v>
      </c>
      <c r="L355" s="42">
        <v>0</v>
      </c>
      <c r="M355" s="32">
        <v>0</v>
      </c>
      <c r="N355" s="30" t="s">
        <v>13</v>
      </c>
      <c r="O355" s="31">
        <f>6.283*I355*E$7</f>
        <v>1580.67714</v>
      </c>
      <c r="P355" s="42">
        <v>0</v>
      </c>
      <c r="Q355" s="23" t="s">
        <v>13</v>
      </c>
      <c r="R355" s="24">
        <f>-1/(6.283*I355*E$8)</f>
        <v>-1328.544550217257</v>
      </c>
      <c r="S355" s="42">
        <f t="shared" si="110"/>
        <v>0</v>
      </c>
      <c r="T355" s="23" t="s">
        <v>13</v>
      </c>
      <c r="U355" s="23">
        <f t="shared" si="111"/>
        <v>276618499.5</v>
      </c>
      <c r="V355" s="23">
        <f t="shared" si="112"/>
        <v>175000</v>
      </c>
      <c r="W355" s="23" t="s">
        <v>13</v>
      </c>
      <c r="X355" s="23">
        <f t="shared" si="113"/>
        <v>1580.67714</v>
      </c>
      <c r="Y355" s="22">
        <f t="shared" si="114"/>
        <v>-14.276207966724714</v>
      </c>
      <c r="Z355" s="23" t="s">
        <v>13</v>
      </c>
      <c r="AA355" s="31">
        <f t="shared" si="115"/>
        <v>1580.5481909966923</v>
      </c>
      <c r="AB355" s="23">
        <f t="shared" si="116"/>
        <v>2099828.6855043997</v>
      </c>
      <c r="AC355" s="42" t="s">
        <v>13</v>
      </c>
      <c r="AD355" s="23">
        <f t="shared" si="117"/>
        <v>18966.578291960304</v>
      </c>
      <c r="AE355" s="42">
        <f t="shared" si="118"/>
        <v>-14.276207966724714</v>
      </c>
      <c r="AF355" s="42" t="s">
        <v>13</v>
      </c>
      <c r="AG355" s="42">
        <f t="shared" si="119"/>
        <v>252.00364077943527</v>
      </c>
      <c r="AH355" s="32">
        <f t="shared" si="120"/>
        <v>-545.55692074273418</v>
      </c>
      <c r="AI355" s="42" t="s">
        <v>13</v>
      </c>
      <c r="AJ355" s="42">
        <f t="shared" si="121"/>
        <v>8301.6268930703136</v>
      </c>
      <c r="AK355" s="42">
        <f t="shared" si="122"/>
        <v>8319.5337264487716</v>
      </c>
      <c r="AL355" s="31">
        <f t="shared" si="123"/>
        <v>86.240107212200797</v>
      </c>
      <c r="AM355" s="53">
        <f t="shared" si="124"/>
        <v>8.3195337264487712</v>
      </c>
      <c r="AN355" s="14"/>
    </row>
    <row r="356" spans="8:40">
      <c r="H356" s="32">
        <f t="shared" si="107"/>
        <v>1200</v>
      </c>
      <c r="I356" s="23">
        <f t="shared" si="108"/>
        <v>1200000</v>
      </c>
      <c r="J356" s="22">
        <f t="shared" si="109"/>
        <v>175000</v>
      </c>
      <c r="K356" s="42" t="s">
        <v>13</v>
      </c>
      <c r="L356" s="42">
        <v>0</v>
      </c>
      <c r="M356" s="32">
        <v>0</v>
      </c>
      <c r="N356" s="30" t="s">
        <v>13</v>
      </c>
      <c r="O356" s="31">
        <f>6.283*I356*E$7</f>
        <v>1583.316</v>
      </c>
      <c r="P356" s="42">
        <v>0</v>
      </c>
      <c r="Q356" s="23" t="s">
        <v>13</v>
      </c>
      <c r="R356" s="24">
        <f>-1/(6.283*I356*E$8)</f>
        <v>-1326.330309300228</v>
      </c>
      <c r="S356" s="42">
        <f t="shared" si="110"/>
        <v>0</v>
      </c>
      <c r="T356" s="23" t="s">
        <v>13</v>
      </c>
      <c r="U356" s="23">
        <f t="shared" si="111"/>
        <v>277080300</v>
      </c>
      <c r="V356" s="23">
        <f t="shared" si="112"/>
        <v>175000</v>
      </c>
      <c r="W356" s="23" t="s">
        <v>13</v>
      </c>
      <c r="X356" s="23">
        <f t="shared" si="113"/>
        <v>1583.316</v>
      </c>
      <c r="Y356" s="22">
        <f t="shared" si="114"/>
        <v>-14.323910655111174</v>
      </c>
      <c r="Z356" s="23" t="s">
        <v>13</v>
      </c>
      <c r="AA356" s="31">
        <f t="shared" si="115"/>
        <v>1583.1864041318697</v>
      </c>
      <c r="AB356" s="23">
        <f t="shared" si="116"/>
        <v>2099828.1130721387</v>
      </c>
      <c r="AC356" s="42" t="s">
        <v>13</v>
      </c>
      <c r="AD356" s="23">
        <f t="shared" si="117"/>
        <v>18998.236849582434</v>
      </c>
      <c r="AE356" s="42">
        <f t="shared" si="118"/>
        <v>-14.323910655111174</v>
      </c>
      <c r="AF356" s="42" t="s">
        <v>13</v>
      </c>
      <c r="AG356" s="42">
        <f t="shared" si="119"/>
        <v>256.85609483164171</v>
      </c>
      <c r="AH356" s="32">
        <f t="shared" si="120"/>
        <v>-528.2176313748148</v>
      </c>
      <c r="AI356" s="42" t="s">
        <v>13</v>
      </c>
      <c r="AJ356" s="42">
        <f t="shared" si="121"/>
        <v>8145.658261624124</v>
      </c>
      <c r="AK356" s="42">
        <f t="shared" si="122"/>
        <v>8162.7668336943552</v>
      </c>
      <c r="AL356" s="31">
        <f t="shared" si="123"/>
        <v>86.289762592526756</v>
      </c>
      <c r="AM356" s="53">
        <f t="shared" si="124"/>
        <v>8.1627668336943557</v>
      </c>
      <c r="AN356" s="14"/>
    </row>
    <row r="357" spans="8:40">
      <c r="H357" s="32">
        <f t="shared" si="107"/>
        <v>1202</v>
      </c>
      <c r="I357" s="23">
        <f t="shared" si="108"/>
        <v>1202000</v>
      </c>
      <c r="J357" s="22">
        <f t="shared" si="109"/>
        <v>175000</v>
      </c>
      <c r="K357" s="42" t="s">
        <v>13</v>
      </c>
      <c r="L357" s="42">
        <v>0</v>
      </c>
      <c r="M357" s="32">
        <v>0</v>
      </c>
      <c r="N357" s="30" t="s">
        <v>13</v>
      </c>
      <c r="O357" s="31">
        <f>6.283*I357*E$7</f>
        <v>1585.9548600000001</v>
      </c>
      <c r="P357" s="42">
        <v>0</v>
      </c>
      <c r="Q357" s="23" t="s">
        <v>13</v>
      </c>
      <c r="R357" s="24">
        <f>-1/(6.283*I357*E$8)</f>
        <v>-1324.1234369053857</v>
      </c>
      <c r="S357" s="42">
        <f t="shared" si="110"/>
        <v>0</v>
      </c>
      <c r="T357" s="23" t="s">
        <v>13</v>
      </c>
      <c r="U357" s="23">
        <f t="shared" si="111"/>
        <v>277542100.5</v>
      </c>
      <c r="V357" s="23">
        <f t="shared" si="112"/>
        <v>175000</v>
      </c>
      <c r="W357" s="23" t="s">
        <v>13</v>
      </c>
      <c r="X357" s="23">
        <f t="shared" si="113"/>
        <v>1585.9548600000001</v>
      </c>
      <c r="Y357" s="22">
        <f t="shared" si="114"/>
        <v>-14.371692888213797</v>
      </c>
      <c r="Z357" s="23" t="s">
        <v>13</v>
      </c>
      <c r="AA357" s="31">
        <f t="shared" si="115"/>
        <v>1585.8246151075286</v>
      </c>
      <c r="AB357" s="23">
        <f t="shared" si="116"/>
        <v>2099827.5396853411</v>
      </c>
      <c r="AC357" s="42" t="s">
        <v>13</v>
      </c>
      <c r="AD357" s="23">
        <f t="shared" si="117"/>
        <v>19029.895381290342</v>
      </c>
      <c r="AE357" s="42">
        <f t="shared" si="118"/>
        <v>-14.371692888213797</v>
      </c>
      <c r="AF357" s="42" t="s">
        <v>13</v>
      </c>
      <c r="AG357" s="42">
        <f t="shared" si="119"/>
        <v>261.70117820214296</v>
      </c>
      <c r="AH357" s="32">
        <f t="shared" si="120"/>
        <v>-511.80883089826227</v>
      </c>
      <c r="AI357" s="42" t="s">
        <v>13</v>
      </c>
      <c r="AJ357" s="42">
        <f t="shared" si="121"/>
        <v>7995.6536486585119</v>
      </c>
      <c r="AK357" s="42">
        <f t="shared" si="122"/>
        <v>8012.0175704183039</v>
      </c>
      <c r="AL357" s="31">
        <f t="shared" si="123"/>
        <v>86.337443556425072</v>
      </c>
      <c r="AM357" s="53">
        <f t="shared" si="124"/>
        <v>8.0120175704183048</v>
      </c>
      <c r="AN357" s="14"/>
    </row>
    <row r="358" spans="8:40">
      <c r="H358" s="32">
        <f t="shared" si="107"/>
        <v>1204</v>
      </c>
      <c r="I358" s="23">
        <f t="shared" si="108"/>
        <v>1204000</v>
      </c>
      <c r="J358" s="22">
        <f t="shared" si="109"/>
        <v>175000</v>
      </c>
      <c r="K358" s="42" t="s">
        <v>13</v>
      </c>
      <c r="L358" s="42">
        <v>0</v>
      </c>
      <c r="M358" s="32">
        <v>0</v>
      </c>
      <c r="N358" s="30" t="s">
        <v>13</v>
      </c>
      <c r="O358" s="31">
        <f>6.283*I358*E$7</f>
        <v>1588.5937200000001</v>
      </c>
      <c r="P358" s="42">
        <v>0</v>
      </c>
      <c r="Q358" s="23" t="s">
        <v>13</v>
      </c>
      <c r="R358" s="24">
        <f>-1/(6.283*I358*E$8)</f>
        <v>-1321.9238963125197</v>
      </c>
      <c r="S358" s="42">
        <f t="shared" si="110"/>
        <v>0</v>
      </c>
      <c r="T358" s="23" t="s">
        <v>13</v>
      </c>
      <c r="U358" s="23">
        <f t="shared" si="111"/>
        <v>278003901</v>
      </c>
      <c r="V358" s="23">
        <f t="shared" si="112"/>
        <v>175000</v>
      </c>
      <c r="W358" s="23" t="s">
        <v>13</v>
      </c>
      <c r="X358" s="23">
        <f t="shared" si="113"/>
        <v>1588.5937200000001</v>
      </c>
      <c r="Y358" s="22">
        <f t="shared" si="114"/>
        <v>-14.419554665902238</v>
      </c>
      <c r="Z358" s="23" t="s">
        <v>13</v>
      </c>
      <c r="AA358" s="31">
        <f t="shared" si="115"/>
        <v>1588.4628239200717</v>
      </c>
      <c r="AB358" s="23">
        <f t="shared" si="116"/>
        <v>2099826.965344009</v>
      </c>
      <c r="AC358" s="42" t="s">
        <v>13</v>
      </c>
      <c r="AD358" s="23">
        <f t="shared" si="117"/>
        <v>19061.55388704086</v>
      </c>
      <c r="AE358" s="42">
        <f t="shared" si="118"/>
        <v>-14.419554665902238</v>
      </c>
      <c r="AF358" s="42" t="s">
        <v>13</v>
      </c>
      <c r="AG358" s="42">
        <f t="shared" si="119"/>
        <v>266.53892760755207</v>
      </c>
      <c r="AH358" s="32">
        <f t="shared" si="120"/>
        <v>-496.26326392494821</v>
      </c>
      <c r="AI358" s="42" t="s">
        <v>13</v>
      </c>
      <c r="AJ358" s="42">
        <f t="shared" si="121"/>
        <v>7851.2774432798105</v>
      </c>
      <c r="AK358" s="42">
        <f t="shared" si="122"/>
        <v>7866.9457045587778</v>
      </c>
      <c r="AL358" s="31">
        <f t="shared" si="123"/>
        <v>86.383261883241673</v>
      </c>
      <c r="AM358" s="53">
        <f t="shared" si="124"/>
        <v>7.8669457045587778</v>
      </c>
      <c r="AN358" s="14"/>
    </row>
    <row r="359" spans="8:40">
      <c r="H359" s="32">
        <f t="shared" si="107"/>
        <v>1206</v>
      </c>
      <c r="I359" s="23">
        <f t="shared" si="108"/>
        <v>1206000</v>
      </c>
      <c r="J359" s="22">
        <f t="shared" si="109"/>
        <v>175000</v>
      </c>
      <c r="K359" s="42" t="s">
        <v>13</v>
      </c>
      <c r="L359" s="42">
        <v>0</v>
      </c>
      <c r="M359" s="32">
        <v>0</v>
      </c>
      <c r="N359" s="30" t="s">
        <v>13</v>
      </c>
      <c r="O359" s="31">
        <f>6.283*I359*E$7</f>
        <v>1591.2325800000001</v>
      </c>
      <c r="P359" s="42">
        <v>0</v>
      </c>
      <c r="Q359" s="23" t="s">
        <v>13</v>
      </c>
      <c r="R359" s="24">
        <f>-1/(6.283*I359*E$8)</f>
        <v>-1319.731651045003</v>
      </c>
      <c r="S359" s="42">
        <f t="shared" si="110"/>
        <v>0</v>
      </c>
      <c r="T359" s="23" t="s">
        <v>13</v>
      </c>
      <c r="U359" s="23">
        <f t="shared" si="111"/>
        <v>278465701.5</v>
      </c>
      <c r="V359" s="23">
        <f t="shared" si="112"/>
        <v>175000</v>
      </c>
      <c r="W359" s="23" t="s">
        <v>13</v>
      </c>
      <c r="X359" s="23">
        <f t="shared" si="113"/>
        <v>1591.2325800000001</v>
      </c>
      <c r="Y359" s="22">
        <f t="shared" si="114"/>
        <v>-14.467495988045936</v>
      </c>
      <c r="Z359" s="23" t="s">
        <v>13</v>
      </c>
      <c r="AA359" s="31">
        <f t="shared" si="115"/>
        <v>1591.1010305659017</v>
      </c>
      <c r="AB359" s="23">
        <f t="shared" si="116"/>
        <v>2099826.3900481435</v>
      </c>
      <c r="AC359" s="42" t="s">
        <v>13</v>
      </c>
      <c r="AD359" s="23">
        <f t="shared" si="117"/>
        <v>19093.21236679082</v>
      </c>
      <c r="AE359" s="42">
        <f t="shared" si="118"/>
        <v>-14.467495988045936</v>
      </c>
      <c r="AF359" s="42" t="s">
        <v>13</v>
      </c>
      <c r="AG359" s="42">
        <f t="shared" si="119"/>
        <v>271.36937952089875</v>
      </c>
      <c r="AH359" s="32">
        <f t="shared" si="120"/>
        <v>-481.51971241390874</v>
      </c>
      <c r="AI359" s="42" t="s">
        <v>13</v>
      </c>
      <c r="AJ359" s="42">
        <f t="shared" si="121"/>
        <v>7712.2187080781332</v>
      </c>
      <c r="AK359" s="42">
        <f t="shared" si="122"/>
        <v>7727.2361575581162</v>
      </c>
      <c r="AL359" s="31">
        <f t="shared" si="123"/>
        <v>86.427321075213499</v>
      </c>
      <c r="AM359" s="53">
        <f t="shared" si="124"/>
        <v>7.7272361575581163</v>
      </c>
      <c r="AN359" s="14"/>
    </row>
    <row r="360" spans="8:40">
      <c r="H360" s="32">
        <f t="shared" si="107"/>
        <v>1208</v>
      </c>
      <c r="I360" s="23">
        <f t="shared" si="108"/>
        <v>1208000</v>
      </c>
      <c r="J360" s="22">
        <f t="shared" si="109"/>
        <v>175000</v>
      </c>
      <c r="K360" s="42" t="s">
        <v>13</v>
      </c>
      <c r="L360" s="42">
        <v>0</v>
      </c>
      <c r="M360" s="32">
        <v>0</v>
      </c>
      <c r="N360" s="30" t="s">
        <v>13</v>
      </c>
      <c r="O360" s="31">
        <f>6.283*I360*E$7</f>
        <v>1593.8714400000001</v>
      </c>
      <c r="P360" s="42">
        <v>0</v>
      </c>
      <c r="Q360" s="23" t="s">
        <v>13</v>
      </c>
      <c r="R360" s="24">
        <f>-1/(6.283*I360*E$8)</f>
        <v>-1317.5466648677761</v>
      </c>
      <c r="S360" s="42">
        <f t="shared" si="110"/>
        <v>0</v>
      </c>
      <c r="T360" s="23" t="s">
        <v>13</v>
      </c>
      <c r="U360" s="23">
        <f t="shared" si="111"/>
        <v>278927502</v>
      </c>
      <c r="V360" s="23">
        <f t="shared" si="112"/>
        <v>175000</v>
      </c>
      <c r="W360" s="23" t="s">
        <v>13</v>
      </c>
      <c r="X360" s="23">
        <f t="shared" si="113"/>
        <v>1593.8714400000001</v>
      </c>
      <c r="Y360" s="22">
        <f t="shared" si="114"/>
        <v>-14.515516854514107</v>
      </c>
      <c r="Z360" s="23" t="s">
        <v>13</v>
      </c>
      <c r="AA360" s="31">
        <f t="shared" si="115"/>
        <v>1593.7392350414214</v>
      </c>
      <c r="AB360" s="23">
        <f t="shared" si="116"/>
        <v>2099825.8137977454</v>
      </c>
      <c r="AC360" s="42" t="s">
        <v>13</v>
      </c>
      <c r="AD360" s="23">
        <f t="shared" si="117"/>
        <v>19124.870820497054</v>
      </c>
      <c r="AE360" s="42">
        <f t="shared" si="118"/>
        <v>-14.515516854514107</v>
      </c>
      <c r="AF360" s="42" t="s">
        <v>13</v>
      </c>
      <c r="AG360" s="42">
        <f t="shared" si="119"/>
        <v>276.19257017364521</v>
      </c>
      <c r="AH360" s="32">
        <f t="shared" si="120"/>
        <v>-467.52235321290078</v>
      </c>
      <c r="AI360" s="42" t="s">
        <v>13</v>
      </c>
      <c r="AJ360" s="42">
        <f t="shared" si="121"/>
        <v>7578.1889566540658</v>
      </c>
      <c r="AK360" s="42">
        <f t="shared" si="122"/>
        <v>7592.5967240139498</v>
      </c>
      <c r="AL360" s="31">
        <f t="shared" si="123"/>
        <v>86.469717109248819</v>
      </c>
      <c r="AM360" s="53">
        <f t="shared" si="124"/>
        <v>7.5925967240139496</v>
      </c>
      <c r="AN360" s="14"/>
    </row>
    <row r="361" spans="8:40">
      <c r="H361" s="32">
        <f t="shared" si="107"/>
        <v>1210</v>
      </c>
      <c r="I361" s="23">
        <f t="shared" si="108"/>
        <v>1210000</v>
      </c>
      <c r="J361" s="22">
        <f t="shared" si="109"/>
        <v>175000</v>
      </c>
      <c r="K361" s="42" t="s">
        <v>13</v>
      </c>
      <c r="L361" s="42">
        <v>0</v>
      </c>
      <c r="M361" s="32">
        <v>0</v>
      </c>
      <c r="N361" s="30" t="s">
        <v>13</v>
      </c>
      <c r="O361" s="31">
        <f>6.283*I361*E$7</f>
        <v>1596.5103000000001</v>
      </c>
      <c r="P361" s="42">
        <v>0</v>
      </c>
      <c r="Q361" s="23" t="s">
        <v>13</v>
      </c>
      <c r="R361" s="24">
        <f>-1/(6.283*I361*E$8)</f>
        <v>-1315.3689017853501</v>
      </c>
      <c r="S361" s="42">
        <f t="shared" si="110"/>
        <v>0</v>
      </c>
      <c r="T361" s="23" t="s">
        <v>13</v>
      </c>
      <c r="U361" s="23">
        <f t="shared" si="111"/>
        <v>279389302.5</v>
      </c>
      <c r="V361" s="23">
        <f t="shared" si="112"/>
        <v>175000</v>
      </c>
      <c r="W361" s="23" t="s">
        <v>13</v>
      </c>
      <c r="X361" s="23">
        <f t="shared" si="113"/>
        <v>1596.5103000000001</v>
      </c>
      <c r="Y361" s="22">
        <f t="shared" si="114"/>
        <v>-14.563617265175761</v>
      </c>
      <c r="Z361" s="23" t="s">
        <v>13</v>
      </c>
      <c r="AA361" s="31">
        <f t="shared" si="115"/>
        <v>1596.3774373430338</v>
      </c>
      <c r="AB361" s="23">
        <f t="shared" si="116"/>
        <v>2099825.2365928181</v>
      </c>
      <c r="AC361" s="42" t="s">
        <v>13</v>
      </c>
      <c r="AD361" s="23">
        <f t="shared" si="117"/>
        <v>19156.529248116403</v>
      </c>
      <c r="AE361" s="42">
        <f t="shared" si="118"/>
        <v>-14.563617265175761</v>
      </c>
      <c r="AF361" s="42" t="s">
        <v>13</v>
      </c>
      <c r="AG361" s="42">
        <f t="shared" si="119"/>
        <v>281.00853555768367</v>
      </c>
      <c r="AH361" s="32">
        <f t="shared" si="120"/>
        <v>-454.22019420678299</v>
      </c>
      <c r="AI361" s="42" t="s">
        <v>13</v>
      </c>
      <c r="AJ361" s="42">
        <f t="shared" si="121"/>
        <v>7448.9201666993349</v>
      </c>
      <c r="AK361" s="42">
        <f t="shared" si="122"/>
        <v>7462.7560347826793</v>
      </c>
      <c r="AL361" s="31">
        <f t="shared" si="123"/>
        <v>86.510539108276731</v>
      </c>
      <c r="AM361" s="53">
        <f t="shared" si="124"/>
        <v>7.4627560347826796</v>
      </c>
      <c r="AN361" s="14"/>
    </row>
    <row r="362" spans="8:40">
      <c r="H362" s="32">
        <f t="shared" si="107"/>
        <v>1212</v>
      </c>
      <c r="I362" s="23">
        <f t="shared" si="108"/>
        <v>1212000</v>
      </c>
      <c r="J362" s="22">
        <f t="shared" si="109"/>
        <v>175000</v>
      </c>
      <c r="K362" s="42" t="s">
        <v>13</v>
      </c>
      <c r="L362" s="42">
        <v>0</v>
      </c>
      <c r="M362" s="32">
        <v>0</v>
      </c>
      <c r="N362" s="30" t="s">
        <v>13</v>
      </c>
      <c r="O362" s="31">
        <f>6.283*I362*E$7</f>
        <v>1599.1491600000002</v>
      </c>
      <c r="P362" s="42">
        <v>0</v>
      </c>
      <c r="Q362" s="23" t="s">
        <v>13</v>
      </c>
      <c r="R362" s="24">
        <f>-1/(6.283*I362*E$8)</f>
        <v>-1313.1983260398299</v>
      </c>
      <c r="S362" s="42">
        <f t="shared" si="110"/>
        <v>0</v>
      </c>
      <c r="T362" s="23" t="s">
        <v>13</v>
      </c>
      <c r="U362" s="23">
        <f t="shared" si="111"/>
        <v>279851103</v>
      </c>
      <c r="V362" s="23">
        <f t="shared" si="112"/>
        <v>175000</v>
      </c>
      <c r="W362" s="23" t="s">
        <v>13</v>
      </c>
      <c r="X362" s="23">
        <f t="shared" si="113"/>
        <v>1599.1491600000002</v>
      </c>
      <c r="Y362" s="22">
        <f t="shared" si="114"/>
        <v>-14.611797219899678</v>
      </c>
      <c r="Z362" s="23" t="s">
        <v>13</v>
      </c>
      <c r="AA362" s="31">
        <f t="shared" si="115"/>
        <v>1599.0156374671412</v>
      </c>
      <c r="AB362" s="23">
        <f t="shared" si="116"/>
        <v>2099824.6584333614</v>
      </c>
      <c r="AC362" s="42" t="s">
        <v>13</v>
      </c>
      <c r="AD362" s="23">
        <f t="shared" si="117"/>
        <v>19188.187649605698</v>
      </c>
      <c r="AE362" s="42">
        <f t="shared" si="118"/>
        <v>-14.611797219899678</v>
      </c>
      <c r="AF362" s="42" t="s">
        <v>13</v>
      </c>
      <c r="AG362" s="42">
        <f t="shared" si="119"/>
        <v>285.81731142731132</v>
      </c>
      <c r="AH362" s="32">
        <f t="shared" si="120"/>
        <v>-441.56657825146488</v>
      </c>
      <c r="AI362" s="42" t="s">
        <v>13</v>
      </c>
      <c r="AJ362" s="42">
        <f t="shared" si="121"/>
        <v>7324.1630000611422</v>
      </c>
      <c r="AK362" s="42">
        <f t="shared" si="122"/>
        <v>7337.4617337668851</v>
      </c>
      <c r="AL362" s="31">
        <f t="shared" si="123"/>
        <v>86.549869942023804</v>
      </c>
      <c r="AM362" s="53">
        <f t="shared" si="124"/>
        <v>7.3374617337668848</v>
      </c>
      <c r="AN362" s="14"/>
    </row>
    <row r="363" spans="8:40">
      <c r="H363" s="32">
        <f t="shared" si="107"/>
        <v>1214</v>
      </c>
      <c r="I363" s="23">
        <f t="shared" si="108"/>
        <v>1214000</v>
      </c>
      <c r="J363" s="22">
        <f t="shared" si="109"/>
        <v>175000</v>
      </c>
      <c r="K363" s="42" t="s">
        <v>13</v>
      </c>
      <c r="L363" s="42">
        <v>0</v>
      </c>
      <c r="M363" s="32">
        <v>0</v>
      </c>
      <c r="N363" s="30" t="s">
        <v>13</v>
      </c>
      <c r="O363" s="31">
        <f>6.283*I363*E$7</f>
        <v>1601.78802</v>
      </c>
      <c r="P363" s="42">
        <v>0</v>
      </c>
      <c r="Q363" s="23" t="s">
        <v>13</v>
      </c>
      <c r="R363" s="24">
        <f>-1/(6.283*I363*E$8)</f>
        <v>-1311.0349021089569</v>
      </c>
      <c r="S363" s="42">
        <f t="shared" si="110"/>
        <v>0</v>
      </c>
      <c r="T363" s="23" t="s">
        <v>13</v>
      </c>
      <c r="U363" s="23">
        <f t="shared" si="111"/>
        <v>280312903.5</v>
      </c>
      <c r="V363" s="23">
        <f t="shared" si="112"/>
        <v>175000</v>
      </c>
      <c r="W363" s="23" t="s">
        <v>13</v>
      </c>
      <c r="X363" s="23">
        <f t="shared" si="113"/>
        <v>1601.78802</v>
      </c>
      <c r="Y363" s="22">
        <f t="shared" si="114"/>
        <v>-14.660056718554429</v>
      </c>
      <c r="Z363" s="23" t="s">
        <v>13</v>
      </c>
      <c r="AA363" s="31">
        <f t="shared" si="115"/>
        <v>1601.6538354101469</v>
      </c>
      <c r="AB363" s="23">
        <f t="shared" si="116"/>
        <v>2099824.0793193774</v>
      </c>
      <c r="AC363" s="42" t="s">
        <v>13</v>
      </c>
      <c r="AD363" s="23">
        <f t="shared" si="117"/>
        <v>19219.846024921761</v>
      </c>
      <c r="AE363" s="42">
        <f t="shared" si="118"/>
        <v>-14.660056718554429</v>
      </c>
      <c r="AF363" s="42" t="s">
        <v>13</v>
      </c>
      <c r="AG363" s="42">
        <f t="shared" si="119"/>
        <v>290.61893330119005</v>
      </c>
      <c r="AH363" s="32">
        <f t="shared" si="120"/>
        <v>-429.51874572128401</v>
      </c>
      <c r="AI363" s="42" t="s">
        <v>13</v>
      </c>
      <c r="AJ363" s="42">
        <f t="shared" si="121"/>
        <v>7203.6852051058304</v>
      </c>
      <c r="AK363" s="42">
        <f t="shared" si="122"/>
        <v>7216.4788427034564</v>
      </c>
      <c r="AL363" s="31">
        <f t="shared" si="123"/>
        <v>86.587786765718604</v>
      </c>
      <c r="AM363" s="53">
        <f t="shared" si="124"/>
        <v>7.2164788427034567</v>
      </c>
      <c r="AN363" s="14"/>
    </row>
    <row r="364" spans="8:40">
      <c r="H364" s="32">
        <f t="shared" si="107"/>
        <v>1216</v>
      </c>
      <c r="I364" s="23">
        <f t="shared" si="108"/>
        <v>1216000</v>
      </c>
      <c r="J364" s="22">
        <f t="shared" si="109"/>
        <v>175000</v>
      </c>
      <c r="K364" s="42" t="s">
        <v>13</v>
      </c>
      <c r="L364" s="42">
        <v>0</v>
      </c>
      <c r="M364" s="32">
        <v>0</v>
      </c>
      <c r="N364" s="30" t="s">
        <v>13</v>
      </c>
      <c r="O364" s="31">
        <f>6.283*I364*E$7</f>
        <v>1604.42688</v>
      </c>
      <c r="P364" s="42">
        <v>0</v>
      </c>
      <c r="Q364" s="23" t="s">
        <v>13</v>
      </c>
      <c r="R364" s="24">
        <f>-1/(6.283*I364*E$8)</f>
        <v>-1308.8785947041724</v>
      </c>
      <c r="S364" s="42">
        <f t="shared" si="110"/>
        <v>0</v>
      </c>
      <c r="T364" s="23" t="s">
        <v>13</v>
      </c>
      <c r="U364" s="23">
        <f t="shared" si="111"/>
        <v>280774704</v>
      </c>
      <c r="V364" s="23">
        <f t="shared" si="112"/>
        <v>175000</v>
      </c>
      <c r="W364" s="23" t="s">
        <v>13</v>
      </c>
      <c r="X364" s="23">
        <f t="shared" si="113"/>
        <v>1604.42688</v>
      </c>
      <c r="Y364" s="22">
        <f t="shared" si="114"/>
        <v>-14.708395761008369</v>
      </c>
      <c r="Z364" s="23" t="s">
        <v>13</v>
      </c>
      <c r="AA364" s="31">
        <f t="shared" si="115"/>
        <v>1604.2920311684536</v>
      </c>
      <c r="AB364" s="23">
        <f t="shared" si="116"/>
        <v>2099823.4992508679</v>
      </c>
      <c r="AC364" s="42" t="s">
        <v>13</v>
      </c>
      <c r="AD364" s="23">
        <f t="shared" si="117"/>
        <v>19251.504374021439</v>
      </c>
      <c r="AE364" s="42">
        <f t="shared" si="118"/>
        <v>-14.708395761008369</v>
      </c>
      <c r="AF364" s="42" t="s">
        <v>13</v>
      </c>
      <c r="AG364" s="42">
        <f t="shared" si="119"/>
        <v>295.41343646428118</v>
      </c>
      <c r="AH364" s="32">
        <f t="shared" si="120"/>
        <v>-418.03744787210172</v>
      </c>
      <c r="AI364" s="42" t="s">
        <v>13</v>
      </c>
      <c r="AJ364" s="42">
        <f t="shared" si="121"/>
        <v>7087.2701800000614</v>
      </c>
      <c r="AK364" s="42">
        <f t="shared" si="122"/>
        <v>7099.5882917350582</v>
      </c>
      <c r="AL364" s="31">
        <f t="shared" si="123"/>
        <v>86.624361504077172</v>
      </c>
      <c r="AM364" s="53">
        <f t="shared" si="124"/>
        <v>7.0995882917350581</v>
      </c>
      <c r="AN364" s="14"/>
    </row>
    <row r="365" spans="8:40">
      <c r="H365" s="32">
        <f t="shared" si="107"/>
        <v>1218</v>
      </c>
      <c r="I365" s="23">
        <f t="shared" si="108"/>
        <v>1218000</v>
      </c>
      <c r="J365" s="22">
        <f t="shared" si="109"/>
        <v>175000</v>
      </c>
      <c r="K365" s="42" t="s">
        <v>13</v>
      </c>
      <c r="L365" s="42">
        <v>0</v>
      </c>
      <c r="M365" s="32">
        <v>0</v>
      </c>
      <c r="N365" s="30" t="s">
        <v>13</v>
      </c>
      <c r="O365" s="31">
        <f>6.283*I365*E$7</f>
        <v>1607.06574</v>
      </c>
      <c r="P365" s="42">
        <v>0</v>
      </c>
      <c r="Q365" s="23" t="s">
        <v>13</v>
      </c>
      <c r="R365" s="24">
        <f>-1/(6.283*I365*E$8)</f>
        <v>-1306.7293687686977</v>
      </c>
      <c r="S365" s="42">
        <f t="shared" si="110"/>
        <v>0</v>
      </c>
      <c r="T365" s="23" t="s">
        <v>13</v>
      </c>
      <c r="U365" s="23">
        <f t="shared" si="111"/>
        <v>281236504.5</v>
      </c>
      <c r="V365" s="23">
        <f t="shared" si="112"/>
        <v>175000</v>
      </c>
      <c r="W365" s="23" t="s">
        <v>13</v>
      </c>
      <c r="X365" s="23">
        <f t="shared" si="113"/>
        <v>1607.06574</v>
      </c>
      <c r="Y365" s="22">
        <f t="shared" si="114"/>
        <v>-14.756814347129634</v>
      </c>
      <c r="Z365" s="23" t="s">
        <v>13</v>
      </c>
      <c r="AA365" s="31">
        <f t="shared" si="115"/>
        <v>1606.9302247384639</v>
      </c>
      <c r="AB365" s="23">
        <f t="shared" si="116"/>
        <v>2099822.9182278346</v>
      </c>
      <c r="AC365" s="42" t="s">
        <v>13</v>
      </c>
      <c r="AD365" s="23">
        <f t="shared" si="117"/>
        <v>19283.162696861567</v>
      </c>
      <c r="AE365" s="42">
        <f t="shared" si="118"/>
        <v>-14.756814347129634</v>
      </c>
      <c r="AF365" s="42" t="s">
        <v>13</v>
      </c>
      <c r="AG365" s="42">
        <f t="shared" si="119"/>
        <v>300.20085596976628</v>
      </c>
      <c r="AH365" s="32">
        <f t="shared" si="120"/>
        <v>-407.08660437154708</v>
      </c>
      <c r="AI365" s="42" t="s">
        <v>13</v>
      </c>
      <c r="AJ365" s="42">
        <f t="shared" si="121"/>
        <v>6974.7156783416776</v>
      </c>
      <c r="AK365" s="42">
        <f t="shared" si="122"/>
        <v>6986.5855964958992</v>
      </c>
      <c r="AL365" s="31">
        <f t="shared" si="123"/>
        <v>86.659661286941628</v>
      </c>
      <c r="AM365" s="53">
        <f t="shared" si="124"/>
        <v>6.9865855964958987</v>
      </c>
      <c r="AN365" s="14"/>
    </row>
    <row r="366" spans="8:40">
      <c r="H366" s="32">
        <f t="shared" si="107"/>
        <v>1220</v>
      </c>
      <c r="I366" s="23">
        <f t="shared" si="108"/>
        <v>1220000</v>
      </c>
      <c r="J366" s="22">
        <f t="shared" si="109"/>
        <v>175000</v>
      </c>
      <c r="K366" s="42" t="s">
        <v>13</v>
      </c>
      <c r="L366" s="42">
        <v>0</v>
      </c>
      <c r="M366" s="32">
        <v>0</v>
      </c>
      <c r="N366" s="30" t="s">
        <v>13</v>
      </c>
      <c r="O366" s="31">
        <f>6.283*I366*E$7</f>
        <v>1609.7046</v>
      </c>
      <c r="P366" s="42">
        <v>0</v>
      </c>
      <c r="Q366" s="23" t="s">
        <v>13</v>
      </c>
      <c r="R366" s="24">
        <f>-1/(6.283*I366*E$8)</f>
        <v>-1304.5871894756342</v>
      </c>
      <c r="S366" s="42">
        <f t="shared" si="110"/>
        <v>0</v>
      </c>
      <c r="T366" s="23" t="s">
        <v>13</v>
      </c>
      <c r="U366" s="23">
        <f t="shared" si="111"/>
        <v>281698305</v>
      </c>
      <c r="V366" s="23">
        <f t="shared" si="112"/>
        <v>175000</v>
      </c>
      <c r="W366" s="23" t="s">
        <v>13</v>
      </c>
      <c r="X366" s="23">
        <f t="shared" si="113"/>
        <v>1609.7046</v>
      </c>
      <c r="Y366" s="22">
        <f t="shared" si="114"/>
        <v>-14.80531247678614</v>
      </c>
      <c r="Z366" s="23" t="s">
        <v>13</v>
      </c>
      <c r="AA366" s="31">
        <f t="shared" si="115"/>
        <v>1609.5684161165809</v>
      </c>
      <c r="AB366" s="23">
        <f t="shared" si="116"/>
        <v>2099822.3362502782</v>
      </c>
      <c r="AC366" s="42" t="s">
        <v>13</v>
      </c>
      <c r="AD366" s="23">
        <f t="shared" si="117"/>
        <v>19314.820993398971</v>
      </c>
      <c r="AE366" s="42">
        <f t="shared" si="118"/>
        <v>-14.80531247678614</v>
      </c>
      <c r="AF366" s="42" t="s">
        <v>13</v>
      </c>
      <c r="AG366" s="42">
        <f t="shared" si="119"/>
        <v>304.98122664094672</v>
      </c>
      <c r="AH366" s="32">
        <f t="shared" si="120"/>
        <v>-396.63299931180882</v>
      </c>
      <c r="AI366" s="42" t="s">
        <v>13</v>
      </c>
      <c r="AJ366" s="42">
        <f t="shared" si="121"/>
        <v>6865.8326409778056</v>
      </c>
      <c r="AK366" s="42">
        <f t="shared" si="122"/>
        <v>6877.2796649590564</v>
      </c>
      <c r="AL366" s="31">
        <f t="shared" si="123"/>
        <v>86.693748842112825</v>
      </c>
      <c r="AM366" s="53">
        <f t="shared" si="124"/>
        <v>6.8772796649590564</v>
      </c>
      <c r="AN366" s="14"/>
    </row>
    <row r="367" spans="8:40">
      <c r="H367" s="32">
        <f t="shared" si="107"/>
        <v>1222</v>
      </c>
      <c r="I367" s="23">
        <f t="shared" si="108"/>
        <v>1222000</v>
      </c>
      <c r="J367" s="22">
        <f t="shared" si="109"/>
        <v>175000</v>
      </c>
      <c r="K367" s="42" t="s">
        <v>13</v>
      </c>
      <c r="L367" s="42">
        <v>0</v>
      </c>
      <c r="M367" s="32">
        <v>0</v>
      </c>
      <c r="N367" s="30" t="s">
        <v>13</v>
      </c>
      <c r="O367" s="31">
        <f>6.283*I367*E$7</f>
        <v>1612.3434600000001</v>
      </c>
      <c r="P367" s="42">
        <v>0</v>
      </c>
      <c r="Q367" s="23" t="s">
        <v>13</v>
      </c>
      <c r="R367" s="24">
        <f>-1/(6.283*I367*E$8)</f>
        <v>-1302.4520222260833</v>
      </c>
      <c r="S367" s="42">
        <f t="shared" si="110"/>
        <v>0</v>
      </c>
      <c r="T367" s="23" t="s">
        <v>13</v>
      </c>
      <c r="U367" s="23">
        <f t="shared" si="111"/>
        <v>282160105.5</v>
      </c>
      <c r="V367" s="23">
        <f t="shared" si="112"/>
        <v>175000</v>
      </c>
      <c r="W367" s="23" t="s">
        <v>13</v>
      </c>
      <c r="X367" s="23">
        <f t="shared" si="113"/>
        <v>1612.3434600000001</v>
      </c>
      <c r="Y367" s="22">
        <f t="shared" si="114"/>
        <v>-14.853890149845592</v>
      </c>
      <c r="Z367" s="23" t="s">
        <v>13</v>
      </c>
      <c r="AA367" s="31">
        <f t="shared" si="115"/>
        <v>1612.2066052992075</v>
      </c>
      <c r="AB367" s="23">
        <f t="shared" si="116"/>
        <v>2099821.7533182018</v>
      </c>
      <c r="AC367" s="42" t="s">
        <v>13</v>
      </c>
      <c r="AD367" s="23">
        <f t="shared" si="117"/>
        <v>19346.479263590489</v>
      </c>
      <c r="AE367" s="42">
        <f t="shared" si="118"/>
        <v>-14.853890149845592</v>
      </c>
      <c r="AF367" s="42" t="s">
        <v>13</v>
      </c>
      <c r="AG367" s="42">
        <f t="shared" si="119"/>
        <v>309.75458307312419</v>
      </c>
      <c r="AH367" s="32">
        <f t="shared" si="120"/>
        <v>-386.64601083136307</v>
      </c>
      <c r="AI367" s="42" t="s">
        <v>13</v>
      </c>
      <c r="AJ367" s="42">
        <f t="shared" si="121"/>
        <v>6760.4441399082862</v>
      </c>
      <c r="AK367" s="42">
        <f t="shared" si="122"/>
        <v>6771.4917194449918</v>
      </c>
      <c r="AL367" s="31">
        <f t="shared" si="123"/>
        <v>86.726682850202423</v>
      </c>
      <c r="AM367" s="53">
        <f t="shared" si="124"/>
        <v>6.7714917194449917</v>
      </c>
      <c r="AN367" s="14"/>
    </row>
    <row r="368" spans="8:40">
      <c r="H368" s="32">
        <f t="shared" si="107"/>
        <v>1224</v>
      </c>
      <c r="I368" s="23">
        <f t="shared" si="108"/>
        <v>1224000</v>
      </c>
      <c r="J368" s="22">
        <f t="shared" si="109"/>
        <v>175000</v>
      </c>
      <c r="K368" s="42" t="s">
        <v>13</v>
      </c>
      <c r="L368" s="42">
        <v>0</v>
      </c>
      <c r="M368" s="32">
        <v>0</v>
      </c>
      <c r="N368" s="30" t="s">
        <v>13</v>
      </c>
      <c r="O368" s="31">
        <f>6.283*I368*E$7</f>
        <v>1614.9823200000001</v>
      </c>
      <c r="P368" s="42">
        <v>0</v>
      </c>
      <c r="Q368" s="23" t="s">
        <v>13</v>
      </c>
      <c r="R368" s="24">
        <f>-1/(6.283*I368*E$8)</f>
        <v>-1300.3238326472824</v>
      </c>
      <c r="S368" s="42">
        <f t="shared" si="110"/>
        <v>0</v>
      </c>
      <c r="T368" s="23" t="s">
        <v>13</v>
      </c>
      <c r="U368" s="23">
        <f t="shared" si="111"/>
        <v>282621906</v>
      </c>
      <c r="V368" s="23">
        <f t="shared" si="112"/>
        <v>175000</v>
      </c>
      <c r="W368" s="23" t="s">
        <v>13</v>
      </c>
      <c r="X368" s="23">
        <f t="shared" si="113"/>
        <v>1614.9823200000001</v>
      </c>
      <c r="Y368" s="22">
        <f t="shared" si="114"/>
        <v>-14.902547366175478</v>
      </c>
      <c r="Z368" s="23" t="s">
        <v>13</v>
      </c>
      <c r="AA368" s="31">
        <f t="shared" si="115"/>
        <v>1614.8447922827465</v>
      </c>
      <c r="AB368" s="23">
        <f t="shared" si="116"/>
        <v>2099821.1694316058</v>
      </c>
      <c r="AC368" s="42" t="s">
        <v>13</v>
      </c>
      <c r="AD368" s="23">
        <f t="shared" si="117"/>
        <v>19378.137507392963</v>
      </c>
      <c r="AE368" s="42">
        <f t="shared" si="118"/>
        <v>-14.902547366175478</v>
      </c>
      <c r="AF368" s="42" t="s">
        <v>13</v>
      </c>
      <c r="AG368" s="42">
        <f t="shared" si="119"/>
        <v>314.52095963546412</v>
      </c>
      <c r="AH368" s="32">
        <f t="shared" si="120"/>
        <v>-377.09737015638632</v>
      </c>
      <c r="AI368" s="42" t="s">
        <v>13</v>
      </c>
      <c r="AJ368" s="42">
        <f t="shared" si="121"/>
        <v>6658.3844219425318</v>
      </c>
      <c r="AK368" s="42">
        <f t="shared" si="122"/>
        <v>6669.054321037268</v>
      </c>
      <c r="AL368" s="31">
        <f t="shared" si="123"/>
        <v>86.758518265716475</v>
      </c>
      <c r="AM368" s="53">
        <f t="shared" si="124"/>
        <v>6.6690543210372679</v>
      </c>
      <c r="AN368" s="14"/>
    </row>
    <row r="369" spans="8:40">
      <c r="H369" s="32">
        <f t="shared" si="107"/>
        <v>1226</v>
      </c>
      <c r="I369" s="23">
        <f t="shared" si="108"/>
        <v>1226000</v>
      </c>
      <c r="J369" s="22">
        <f t="shared" si="109"/>
        <v>175000</v>
      </c>
      <c r="K369" s="42" t="s">
        <v>13</v>
      </c>
      <c r="L369" s="42">
        <v>0</v>
      </c>
      <c r="M369" s="32">
        <v>0</v>
      </c>
      <c r="N369" s="30" t="s">
        <v>13</v>
      </c>
      <c r="O369" s="31">
        <f>6.283*I369*E$7</f>
        <v>1617.6211800000001</v>
      </c>
      <c r="P369" s="42">
        <v>0</v>
      </c>
      <c r="Q369" s="23" t="s">
        <v>13</v>
      </c>
      <c r="R369" s="24">
        <f>-1/(6.283*I369*E$8)</f>
        <v>-1298.2025865907617</v>
      </c>
      <c r="S369" s="42">
        <f t="shared" si="110"/>
        <v>0</v>
      </c>
      <c r="T369" s="23" t="s">
        <v>13</v>
      </c>
      <c r="U369" s="23">
        <f t="shared" si="111"/>
        <v>283083706.5</v>
      </c>
      <c r="V369" s="23">
        <f t="shared" si="112"/>
        <v>175000</v>
      </c>
      <c r="W369" s="23" t="s">
        <v>13</v>
      </c>
      <c r="X369" s="23">
        <f t="shared" si="113"/>
        <v>1617.6211800000001</v>
      </c>
      <c r="Y369" s="22">
        <f t="shared" si="114"/>
        <v>-14.951284125643058</v>
      </c>
      <c r="Z369" s="23" t="s">
        <v>13</v>
      </c>
      <c r="AA369" s="31">
        <f t="shared" si="115"/>
        <v>1617.4829770636009</v>
      </c>
      <c r="AB369" s="23">
        <f t="shared" si="116"/>
        <v>2099820.5845904923</v>
      </c>
      <c r="AC369" s="42" t="s">
        <v>13</v>
      </c>
      <c r="AD369" s="23">
        <f t="shared" si="117"/>
        <v>19409.795724763211</v>
      </c>
      <c r="AE369" s="42">
        <f t="shared" si="118"/>
        <v>-14.951284125643058</v>
      </c>
      <c r="AF369" s="42" t="s">
        <v>13</v>
      </c>
      <c r="AG369" s="42">
        <f t="shared" si="119"/>
        <v>319.28039047283914</v>
      </c>
      <c r="AH369" s="32">
        <f t="shared" si="120"/>
        <v>-367.96094645177783</v>
      </c>
      <c r="AI369" s="42" t="s">
        <v>13</v>
      </c>
      <c r="AJ369" s="42">
        <f t="shared" si="121"/>
        <v>6559.4980413027042</v>
      </c>
      <c r="AK369" s="42">
        <f t="shared" si="122"/>
        <v>6569.8104852398674</v>
      </c>
      <c r="AL369" s="31">
        <f t="shared" si="123"/>
        <v>86.789306608064919</v>
      </c>
      <c r="AM369" s="53">
        <f t="shared" si="124"/>
        <v>6.5698104852398673</v>
      </c>
      <c r="AN369" s="14"/>
    </row>
    <row r="370" spans="8:40">
      <c r="H370" s="32">
        <f t="shared" si="107"/>
        <v>1228</v>
      </c>
      <c r="I370" s="23">
        <f t="shared" si="108"/>
        <v>1228000</v>
      </c>
      <c r="J370" s="22">
        <f t="shared" si="109"/>
        <v>175000</v>
      </c>
      <c r="K370" s="42" t="s">
        <v>13</v>
      </c>
      <c r="L370" s="42">
        <v>0</v>
      </c>
      <c r="M370" s="32">
        <v>0</v>
      </c>
      <c r="N370" s="30" t="s">
        <v>13</v>
      </c>
      <c r="O370" s="31">
        <f>6.283*I370*E$7</f>
        <v>1620.2600400000001</v>
      </c>
      <c r="P370" s="42">
        <v>0</v>
      </c>
      <c r="Q370" s="23" t="s">
        <v>13</v>
      </c>
      <c r="R370" s="24">
        <f>-1/(6.283*I370*E$8)</f>
        <v>-1296.0882501305161</v>
      </c>
      <c r="S370" s="42">
        <f t="shared" si="110"/>
        <v>0</v>
      </c>
      <c r="T370" s="23" t="s">
        <v>13</v>
      </c>
      <c r="U370" s="23">
        <f t="shared" si="111"/>
        <v>283545507</v>
      </c>
      <c r="V370" s="23">
        <f t="shared" si="112"/>
        <v>175000</v>
      </c>
      <c r="W370" s="23" t="s">
        <v>13</v>
      </c>
      <c r="X370" s="23">
        <f t="shared" si="113"/>
        <v>1620.2600400000001</v>
      </c>
      <c r="Y370" s="22">
        <f t="shared" si="114"/>
        <v>-15.00010042811539</v>
      </c>
      <c r="Z370" s="23" t="s">
        <v>13</v>
      </c>
      <c r="AA370" s="31">
        <f t="shared" si="115"/>
        <v>1620.1211596381734</v>
      </c>
      <c r="AB370" s="23">
        <f t="shared" si="116"/>
        <v>2099819.9987948625</v>
      </c>
      <c r="AC370" s="42" t="s">
        <v>13</v>
      </c>
      <c r="AD370" s="23">
        <f t="shared" si="117"/>
        <v>19441.453915658083</v>
      </c>
      <c r="AE370" s="42">
        <f t="shared" si="118"/>
        <v>-15.00010042811539</v>
      </c>
      <c r="AF370" s="42" t="s">
        <v>13</v>
      </c>
      <c r="AG370" s="42">
        <f t="shared" si="119"/>
        <v>324.03290950765722</v>
      </c>
      <c r="AH370" s="32">
        <f t="shared" si="120"/>
        <v>-359.21255436316324</v>
      </c>
      <c r="AI370" s="42" t="s">
        <v>13</v>
      </c>
      <c r="AJ370" s="42">
        <f t="shared" si="121"/>
        <v>6463.6390716816441</v>
      </c>
      <c r="AK370" s="42">
        <f t="shared" si="122"/>
        <v>6473.6128790793209</v>
      </c>
      <c r="AL370" s="31">
        <f t="shared" si="123"/>
        <v>86.819096225724493</v>
      </c>
      <c r="AM370" s="53">
        <f t="shared" si="124"/>
        <v>6.4736128790793206</v>
      </c>
      <c r="AN370" s="14"/>
    </row>
    <row r="371" spans="8:40">
      <c r="H371" s="32">
        <f t="shared" si="107"/>
        <v>1230</v>
      </c>
      <c r="I371" s="23">
        <f t="shared" si="108"/>
        <v>1230000</v>
      </c>
      <c r="J371" s="22">
        <f t="shared" si="109"/>
        <v>175000</v>
      </c>
      <c r="K371" s="42" t="s">
        <v>13</v>
      </c>
      <c r="L371" s="42">
        <v>0</v>
      </c>
      <c r="M371" s="32">
        <v>0</v>
      </c>
      <c r="N371" s="30" t="s">
        <v>13</v>
      </c>
      <c r="O371" s="31">
        <f>6.283*I371*E$7</f>
        <v>1622.8989000000001</v>
      </c>
      <c r="P371" s="42">
        <v>0</v>
      </c>
      <c r="Q371" s="23" t="s">
        <v>13</v>
      </c>
      <c r="R371" s="24">
        <f>-1/(6.283*I371*E$8)</f>
        <v>-1293.980789561198</v>
      </c>
      <c r="S371" s="42">
        <f t="shared" si="110"/>
        <v>0</v>
      </c>
      <c r="T371" s="23" t="s">
        <v>13</v>
      </c>
      <c r="U371" s="23">
        <f t="shared" si="111"/>
        <v>284007307.5</v>
      </c>
      <c r="V371" s="23">
        <f t="shared" si="112"/>
        <v>175000</v>
      </c>
      <c r="W371" s="23" t="s">
        <v>13</v>
      </c>
      <c r="X371" s="23">
        <f t="shared" si="113"/>
        <v>1622.8989000000001</v>
      </c>
      <c r="Y371" s="22">
        <f t="shared" si="114"/>
        <v>-15.048996273459307</v>
      </c>
      <c r="Z371" s="23" t="s">
        <v>13</v>
      </c>
      <c r="AA371" s="31">
        <f t="shared" si="115"/>
        <v>1622.7593400028668</v>
      </c>
      <c r="AB371" s="23">
        <f t="shared" si="116"/>
        <v>2099819.4120447179</v>
      </c>
      <c r="AC371" s="42" t="s">
        <v>13</v>
      </c>
      <c r="AD371" s="23">
        <f t="shared" si="117"/>
        <v>19473.1120800344</v>
      </c>
      <c r="AE371" s="42">
        <f t="shared" si="118"/>
        <v>-15.048996273459307</v>
      </c>
      <c r="AF371" s="42" t="s">
        <v>13</v>
      </c>
      <c r="AG371" s="42">
        <f t="shared" si="119"/>
        <v>328.77855044166881</v>
      </c>
      <c r="AH371" s="32">
        <f t="shared" si="120"/>
        <v>-350.82978154945414</v>
      </c>
      <c r="AI371" s="42" t="s">
        <v>13</v>
      </c>
      <c r="AJ371" s="42">
        <f t="shared" si="121"/>
        <v>6370.6703894029451</v>
      </c>
      <c r="AK371" s="42">
        <f t="shared" si="122"/>
        <v>6380.3230910383772</v>
      </c>
      <c r="AL371" s="31">
        <f t="shared" si="123"/>
        <v>86.847932536405764</v>
      </c>
      <c r="AM371" s="53">
        <f t="shared" si="124"/>
        <v>6.3803230910383775</v>
      </c>
      <c r="AN371" s="14"/>
    </row>
    <row r="372" spans="8:40">
      <c r="H372" s="32">
        <f t="shared" si="107"/>
        <v>1232</v>
      </c>
      <c r="I372" s="23">
        <f t="shared" si="108"/>
        <v>1232000</v>
      </c>
      <c r="J372" s="22">
        <f t="shared" si="109"/>
        <v>175000</v>
      </c>
      <c r="K372" s="42" t="s">
        <v>13</v>
      </c>
      <c r="L372" s="42">
        <v>0</v>
      </c>
      <c r="M372" s="32">
        <v>0</v>
      </c>
      <c r="N372" s="30" t="s">
        <v>13</v>
      </c>
      <c r="O372" s="31">
        <f>6.283*I372*E$7</f>
        <v>1625.5377600000002</v>
      </c>
      <c r="P372" s="42">
        <v>0</v>
      </c>
      <c r="Q372" s="23" t="s">
        <v>13</v>
      </c>
      <c r="R372" s="24">
        <f>-1/(6.283*I372*E$8)</f>
        <v>-1291.8801713963262</v>
      </c>
      <c r="S372" s="42">
        <f t="shared" si="110"/>
        <v>0</v>
      </c>
      <c r="T372" s="23" t="s">
        <v>13</v>
      </c>
      <c r="U372" s="23">
        <f t="shared" si="111"/>
        <v>284469108</v>
      </c>
      <c r="V372" s="23">
        <f t="shared" si="112"/>
        <v>175000</v>
      </c>
      <c r="W372" s="23" t="s">
        <v>13</v>
      </c>
      <c r="X372" s="23">
        <f t="shared" si="113"/>
        <v>1625.5377600000002</v>
      </c>
      <c r="Y372" s="22">
        <f t="shared" si="114"/>
        <v>-15.097971661541427</v>
      </c>
      <c r="Z372" s="23" t="s">
        <v>13</v>
      </c>
      <c r="AA372" s="31">
        <f t="shared" si="115"/>
        <v>1625.3975181540843</v>
      </c>
      <c r="AB372" s="23">
        <f t="shared" si="116"/>
        <v>2099818.8243400618</v>
      </c>
      <c r="AC372" s="42" t="s">
        <v>13</v>
      </c>
      <c r="AD372" s="23">
        <f t="shared" si="117"/>
        <v>19504.770217849014</v>
      </c>
      <c r="AE372" s="42">
        <f t="shared" si="118"/>
        <v>-15.097971661541427</v>
      </c>
      <c r="AF372" s="42" t="s">
        <v>13</v>
      </c>
      <c r="AG372" s="42">
        <f t="shared" si="119"/>
        <v>333.51734675775811</v>
      </c>
      <c r="AH372" s="32">
        <f t="shared" si="120"/>
        <v>-342.7918338622556</v>
      </c>
      <c r="AI372" s="42" t="s">
        <v>13</v>
      </c>
      <c r="AJ372" s="42">
        <f t="shared" si="121"/>
        <v>6280.4630203177785</v>
      </c>
      <c r="AK372" s="42">
        <f t="shared" si="122"/>
        <v>6289.8109662327497</v>
      </c>
      <c r="AL372" s="31">
        <f t="shared" si="123"/>
        <v>86.875858245724856</v>
      </c>
      <c r="AM372" s="53">
        <f t="shared" si="124"/>
        <v>6.2898109662327499</v>
      </c>
      <c r="AN372" s="14"/>
    </row>
    <row r="373" spans="8:40">
      <c r="H373" s="32">
        <f t="shared" si="107"/>
        <v>1234</v>
      </c>
      <c r="I373" s="23">
        <f t="shared" si="108"/>
        <v>1234000</v>
      </c>
      <c r="J373" s="22">
        <f t="shared" si="109"/>
        <v>175000</v>
      </c>
      <c r="K373" s="42" t="s">
        <v>13</v>
      </c>
      <c r="L373" s="42">
        <v>0</v>
      </c>
      <c r="M373" s="32">
        <v>0</v>
      </c>
      <c r="N373" s="30" t="s">
        <v>13</v>
      </c>
      <c r="O373" s="31">
        <f>6.283*I373*E$7</f>
        <v>1628.17662</v>
      </c>
      <c r="P373" s="42">
        <v>0</v>
      </c>
      <c r="Q373" s="23" t="s">
        <v>13</v>
      </c>
      <c r="R373" s="24">
        <f>-1/(6.283*I373*E$8)</f>
        <v>-1289.7863623665103</v>
      </c>
      <c r="S373" s="42">
        <f t="shared" si="110"/>
        <v>0</v>
      </c>
      <c r="T373" s="23" t="s">
        <v>13</v>
      </c>
      <c r="U373" s="23">
        <f t="shared" si="111"/>
        <v>284930908.5</v>
      </c>
      <c r="V373" s="23">
        <f t="shared" si="112"/>
        <v>175000</v>
      </c>
      <c r="W373" s="23" t="s">
        <v>13</v>
      </c>
      <c r="X373" s="23">
        <f t="shared" si="113"/>
        <v>1628.17662</v>
      </c>
      <c r="Y373" s="22">
        <f t="shared" si="114"/>
        <v>-15.14702659222815</v>
      </c>
      <c r="Z373" s="23" t="s">
        <v>13</v>
      </c>
      <c r="AA373" s="31">
        <f t="shared" si="115"/>
        <v>1628.0356940882286</v>
      </c>
      <c r="AB373" s="23">
        <f t="shared" si="116"/>
        <v>2099818.2356808931</v>
      </c>
      <c r="AC373" s="42" t="s">
        <v>13</v>
      </c>
      <c r="AD373" s="23">
        <f t="shared" si="117"/>
        <v>19536.428329058745</v>
      </c>
      <c r="AE373" s="42">
        <f t="shared" si="118"/>
        <v>-15.14702659222815</v>
      </c>
      <c r="AF373" s="42" t="s">
        <v>13</v>
      </c>
      <c r="AG373" s="42">
        <f t="shared" si="119"/>
        <v>338.24933172171836</v>
      </c>
      <c r="AH373" s="32">
        <f t="shared" si="120"/>
        <v>-335.07939613350948</v>
      </c>
      <c r="AI373" s="42" t="s">
        <v>13</v>
      </c>
      <c r="AJ373" s="42">
        <f t="shared" si="121"/>
        <v>6192.8955439312449</v>
      </c>
      <c r="AK373" s="42">
        <f t="shared" si="122"/>
        <v>6201.9540001322703</v>
      </c>
      <c r="AL373" s="31">
        <f t="shared" si="123"/>
        <v>86.902913546591236</v>
      </c>
      <c r="AM373" s="53">
        <f t="shared" si="124"/>
        <v>6.2019540001322699</v>
      </c>
      <c r="AN373" s="14"/>
    </row>
    <row r="374" spans="8:40">
      <c r="H374" s="32">
        <f t="shared" si="107"/>
        <v>1236</v>
      </c>
      <c r="I374" s="23">
        <f t="shared" si="108"/>
        <v>1236000</v>
      </c>
      <c r="J374" s="22">
        <f t="shared" si="109"/>
        <v>175000</v>
      </c>
      <c r="K374" s="42" t="s">
        <v>13</v>
      </c>
      <c r="L374" s="42">
        <v>0</v>
      </c>
      <c r="M374" s="32">
        <v>0</v>
      </c>
      <c r="N374" s="30" t="s">
        <v>13</v>
      </c>
      <c r="O374" s="31">
        <f>6.283*I374*E$7</f>
        <v>1630.81548</v>
      </c>
      <c r="P374" s="42">
        <v>0</v>
      </c>
      <c r="Q374" s="23" t="s">
        <v>13</v>
      </c>
      <c r="R374" s="24">
        <f>-1/(6.283*I374*E$8)</f>
        <v>-1287.6993294176971</v>
      </c>
      <c r="S374" s="42">
        <f t="shared" si="110"/>
        <v>0</v>
      </c>
      <c r="T374" s="23" t="s">
        <v>13</v>
      </c>
      <c r="U374" s="23">
        <f t="shared" si="111"/>
        <v>285392709</v>
      </c>
      <c r="V374" s="23">
        <f t="shared" si="112"/>
        <v>175000</v>
      </c>
      <c r="W374" s="23" t="s">
        <v>13</v>
      </c>
      <c r="X374" s="23">
        <f t="shared" si="113"/>
        <v>1630.81548</v>
      </c>
      <c r="Y374" s="22">
        <f t="shared" si="114"/>
        <v>-15.196161065385661</v>
      </c>
      <c r="Z374" s="23" t="s">
        <v>13</v>
      </c>
      <c r="AA374" s="31">
        <f t="shared" si="115"/>
        <v>1630.673867801703</v>
      </c>
      <c r="AB374" s="23">
        <f t="shared" si="116"/>
        <v>2099817.6460672151</v>
      </c>
      <c r="AC374" s="42" t="s">
        <v>13</v>
      </c>
      <c r="AD374" s="23">
        <f t="shared" si="117"/>
        <v>19568.086413620433</v>
      </c>
      <c r="AE374" s="42">
        <f t="shared" si="118"/>
        <v>-15.196161065385661</v>
      </c>
      <c r="AF374" s="42" t="s">
        <v>13</v>
      </c>
      <c r="AG374" s="42">
        <f t="shared" si="119"/>
        <v>342.97453838400588</v>
      </c>
      <c r="AH374" s="32">
        <f t="shared" si="120"/>
        <v>-327.6745067943308</v>
      </c>
      <c r="AI374" s="42" t="s">
        <v>13</v>
      </c>
      <c r="AJ374" s="42">
        <f t="shared" si="121"/>
        <v>6107.8535489987189</v>
      </c>
      <c r="AK374" s="42">
        <f t="shared" si="122"/>
        <v>6116.6367849022354</v>
      </c>
      <c r="AL374" s="31">
        <f t="shared" si="123"/>
        <v>86.929136301267178</v>
      </c>
      <c r="AM374" s="53">
        <f t="shared" si="124"/>
        <v>6.1166367849022354</v>
      </c>
      <c r="AN374" s="14"/>
    </row>
    <row r="375" spans="8:40">
      <c r="H375" s="32">
        <f t="shared" si="107"/>
        <v>1238</v>
      </c>
      <c r="I375" s="23">
        <f t="shared" si="108"/>
        <v>1238000</v>
      </c>
      <c r="J375" s="22">
        <f t="shared" si="109"/>
        <v>175000</v>
      </c>
      <c r="K375" s="42" t="s">
        <v>13</v>
      </c>
      <c r="L375" s="42">
        <v>0</v>
      </c>
      <c r="M375" s="32">
        <v>0</v>
      </c>
      <c r="N375" s="30" t="s">
        <v>13</v>
      </c>
      <c r="O375" s="31">
        <f>6.283*I375*E$7</f>
        <v>1633.45434</v>
      </c>
      <c r="P375" s="42">
        <v>0</v>
      </c>
      <c r="Q375" s="23" t="s">
        <v>13</v>
      </c>
      <c r="R375" s="24">
        <f>-1/(6.283*I375*E$8)</f>
        <v>-1285.6190397094294</v>
      </c>
      <c r="S375" s="42">
        <f t="shared" si="110"/>
        <v>0</v>
      </c>
      <c r="T375" s="23" t="s">
        <v>13</v>
      </c>
      <c r="U375" s="23">
        <f t="shared" si="111"/>
        <v>285854509.5</v>
      </c>
      <c r="V375" s="23">
        <f t="shared" si="112"/>
        <v>175000</v>
      </c>
      <c r="W375" s="23" t="s">
        <v>13</v>
      </c>
      <c r="X375" s="23">
        <f t="shared" si="113"/>
        <v>1633.45434</v>
      </c>
      <c r="Y375" s="22">
        <f t="shared" si="114"/>
        <v>-15.245375080879928</v>
      </c>
      <c r="Z375" s="23" t="s">
        <v>13</v>
      </c>
      <c r="AA375" s="31">
        <f t="shared" si="115"/>
        <v>1633.3120392909098</v>
      </c>
      <c r="AB375" s="23">
        <f t="shared" si="116"/>
        <v>2099817.0554990293</v>
      </c>
      <c r="AC375" s="42" t="s">
        <v>13</v>
      </c>
      <c r="AD375" s="23">
        <f t="shared" si="117"/>
        <v>19599.744471490918</v>
      </c>
      <c r="AE375" s="42">
        <f t="shared" si="118"/>
        <v>-15.245375080879928</v>
      </c>
      <c r="AF375" s="42" t="s">
        <v>13</v>
      </c>
      <c r="AG375" s="42">
        <f t="shared" si="119"/>
        <v>347.69299958148031</v>
      </c>
      <c r="AH375" s="32">
        <f t="shared" si="120"/>
        <v>-320.56044477271803</v>
      </c>
      <c r="AI375" s="42" t="s">
        <v>13</v>
      </c>
      <c r="AJ375" s="42">
        <f t="shared" si="121"/>
        <v>6025.2291354846157</v>
      </c>
      <c r="AK375" s="42">
        <f t="shared" si="122"/>
        <v>6033.7505031154196</v>
      </c>
      <c r="AL375" s="31">
        <f t="shared" si="123"/>
        <v>86.954562207828772</v>
      </c>
      <c r="AM375" s="53">
        <f t="shared" si="124"/>
        <v>6.0337505031154199</v>
      </c>
      <c r="AN375" s="14"/>
    </row>
    <row r="376" spans="8:40">
      <c r="H376" s="32">
        <f t="shared" si="107"/>
        <v>1240</v>
      </c>
      <c r="I376" s="23">
        <f t="shared" si="108"/>
        <v>1240000</v>
      </c>
      <c r="J376" s="22">
        <f t="shared" si="109"/>
        <v>175000</v>
      </c>
      <c r="K376" s="42" t="s">
        <v>13</v>
      </c>
      <c r="L376" s="42">
        <v>0</v>
      </c>
      <c r="M376" s="32">
        <v>0</v>
      </c>
      <c r="N376" s="30" t="s">
        <v>13</v>
      </c>
      <c r="O376" s="31">
        <f>6.283*I376*E$7</f>
        <v>1636.0932</v>
      </c>
      <c r="P376" s="42">
        <v>0</v>
      </c>
      <c r="Q376" s="23" t="s">
        <v>13</v>
      </c>
      <c r="R376" s="24">
        <f>-1/(6.283*I376*E$8)</f>
        <v>-1283.5454606131241</v>
      </c>
      <c r="S376" s="42">
        <f t="shared" si="110"/>
        <v>0</v>
      </c>
      <c r="T376" s="23" t="s">
        <v>13</v>
      </c>
      <c r="U376" s="23">
        <f t="shared" si="111"/>
        <v>286316310</v>
      </c>
      <c r="V376" s="23">
        <f t="shared" si="112"/>
        <v>175000</v>
      </c>
      <c r="W376" s="23" t="s">
        <v>13</v>
      </c>
      <c r="X376" s="23">
        <f t="shared" si="113"/>
        <v>1636.0932</v>
      </c>
      <c r="Y376" s="22">
        <f t="shared" si="114"/>
        <v>-15.294668638576695</v>
      </c>
      <c r="Z376" s="23" t="s">
        <v>13</v>
      </c>
      <c r="AA376" s="31">
        <f t="shared" si="115"/>
        <v>1635.9502085522524</v>
      </c>
      <c r="AB376" s="23">
        <f t="shared" si="116"/>
        <v>2099816.4639763371</v>
      </c>
      <c r="AC376" s="42" t="s">
        <v>13</v>
      </c>
      <c r="AD376" s="23">
        <f t="shared" si="117"/>
        <v>19631.402502627028</v>
      </c>
      <c r="AE376" s="42">
        <f t="shared" si="118"/>
        <v>-15.294668638576695</v>
      </c>
      <c r="AF376" s="42" t="s">
        <v>13</v>
      </c>
      <c r="AG376" s="42">
        <f t="shared" si="119"/>
        <v>352.40474793912836</v>
      </c>
      <c r="AH376" s="32">
        <f t="shared" si="120"/>
        <v>-313.72162731142544</v>
      </c>
      <c r="AI376" s="42" t="s">
        <v>13</v>
      </c>
      <c r="AJ376" s="42">
        <f t="shared" si="121"/>
        <v>5944.920458346749</v>
      </c>
      <c r="AK376" s="42">
        <f t="shared" si="122"/>
        <v>5953.1924641752212</v>
      </c>
      <c r="AL376" s="31">
        <f t="shared" si="123"/>
        <v>86.979224952566568</v>
      </c>
      <c r="AM376" s="53">
        <f t="shared" si="124"/>
        <v>5.9531924641752214</v>
      </c>
      <c r="AN376" s="14"/>
    </row>
    <row r="377" spans="8:40">
      <c r="H377" s="32">
        <f t="shared" si="107"/>
        <v>1242</v>
      </c>
      <c r="I377" s="23">
        <f t="shared" si="108"/>
        <v>1242000</v>
      </c>
      <c r="J377" s="22">
        <f t="shared" si="109"/>
        <v>175000</v>
      </c>
      <c r="K377" s="42" t="s">
        <v>13</v>
      </c>
      <c r="L377" s="42">
        <v>0</v>
      </c>
      <c r="M377" s="32">
        <v>0</v>
      </c>
      <c r="N377" s="30" t="s">
        <v>13</v>
      </c>
      <c r="O377" s="31">
        <f>6.283*I377*E$7</f>
        <v>1638.73206</v>
      </c>
      <c r="P377" s="42">
        <v>0</v>
      </c>
      <c r="Q377" s="23" t="s">
        <v>13</v>
      </c>
      <c r="R377" s="24">
        <f>-1/(6.283*I377*E$8)</f>
        <v>-1281.4785597103653</v>
      </c>
      <c r="S377" s="42">
        <f t="shared" si="110"/>
        <v>0</v>
      </c>
      <c r="T377" s="23" t="s">
        <v>13</v>
      </c>
      <c r="U377" s="23">
        <f t="shared" si="111"/>
        <v>286778110.5</v>
      </c>
      <c r="V377" s="23">
        <f t="shared" si="112"/>
        <v>175000</v>
      </c>
      <c r="W377" s="23" t="s">
        <v>13</v>
      </c>
      <c r="X377" s="23">
        <f t="shared" si="113"/>
        <v>1638.73206</v>
      </c>
      <c r="Y377" s="22">
        <f t="shared" si="114"/>
        <v>-15.344041738341506</v>
      </c>
      <c r="Z377" s="23" t="s">
        <v>13</v>
      </c>
      <c r="AA377" s="31">
        <f t="shared" si="115"/>
        <v>1638.5883755821337</v>
      </c>
      <c r="AB377" s="23">
        <f t="shared" si="116"/>
        <v>2099815.8714991398</v>
      </c>
      <c r="AC377" s="42" t="s">
        <v>13</v>
      </c>
      <c r="AD377" s="23">
        <f t="shared" si="117"/>
        <v>19663.060506985603</v>
      </c>
      <c r="AE377" s="42">
        <f t="shared" si="118"/>
        <v>-15.344041738341506</v>
      </c>
      <c r="AF377" s="42" t="s">
        <v>13</v>
      </c>
      <c r="AG377" s="42">
        <f t="shared" si="119"/>
        <v>357.10981587176843</v>
      </c>
      <c r="AH377" s="32">
        <f t="shared" si="120"/>
        <v>-307.14351751437852</v>
      </c>
      <c r="AI377" s="42" t="s">
        <v>13</v>
      </c>
      <c r="AJ377" s="42">
        <f t="shared" si="121"/>
        <v>5866.8313091092705</v>
      </c>
      <c r="AK377" s="42">
        <f t="shared" si="122"/>
        <v>5874.8656793067112</v>
      </c>
      <c r="AL377" s="31">
        <f t="shared" si="123"/>
        <v>87.003156349689121</v>
      </c>
      <c r="AM377" s="53">
        <f t="shared" si="124"/>
        <v>5.8748656793067111</v>
      </c>
      <c r="AN377" s="14"/>
    </row>
    <row r="378" spans="8:40">
      <c r="H378" s="32">
        <f t="shared" si="107"/>
        <v>1244</v>
      </c>
      <c r="I378" s="23">
        <f t="shared" si="108"/>
        <v>1244000</v>
      </c>
      <c r="J378" s="22">
        <f t="shared" si="109"/>
        <v>175000</v>
      </c>
      <c r="K378" s="42" t="s">
        <v>13</v>
      </c>
      <c r="L378" s="42">
        <v>0</v>
      </c>
      <c r="M378" s="32">
        <v>0</v>
      </c>
      <c r="N378" s="30" t="s">
        <v>13</v>
      </c>
      <c r="O378" s="31">
        <f>6.283*I378*E$7</f>
        <v>1641.3709200000001</v>
      </c>
      <c r="P378" s="42">
        <v>0</v>
      </c>
      <c r="Q378" s="23" t="s">
        <v>13</v>
      </c>
      <c r="R378" s="24">
        <f>-1/(6.283*I378*E$8)</f>
        <v>-1279.4183047912168</v>
      </c>
      <c r="S378" s="42">
        <f t="shared" si="110"/>
        <v>0</v>
      </c>
      <c r="T378" s="23" t="s">
        <v>13</v>
      </c>
      <c r="U378" s="23">
        <f t="shared" si="111"/>
        <v>287239911</v>
      </c>
      <c r="V378" s="23">
        <f t="shared" si="112"/>
        <v>175000</v>
      </c>
      <c r="W378" s="23" t="s">
        <v>13</v>
      </c>
      <c r="X378" s="23">
        <f t="shared" si="113"/>
        <v>1641.3709200000001</v>
      </c>
      <c r="Y378" s="22">
        <f t="shared" si="114"/>
        <v>-15.393494380039673</v>
      </c>
      <c r="Z378" s="23" t="s">
        <v>13</v>
      </c>
      <c r="AA378" s="31">
        <f t="shared" si="115"/>
        <v>1641.2265403769568</v>
      </c>
      <c r="AB378" s="23">
        <f t="shared" si="116"/>
        <v>2099815.2780674393</v>
      </c>
      <c r="AC378" s="42" t="s">
        <v>13</v>
      </c>
      <c r="AD378" s="23">
        <f t="shared" si="117"/>
        <v>19694.718484523481</v>
      </c>
      <c r="AE378" s="42">
        <f t="shared" si="118"/>
        <v>-15.393494380039673</v>
      </c>
      <c r="AF378" s="42" t="s">
        <v>13</v>
      </c>
      <c r="AG378" s="42">
        <f t="shared" si="119"/>
        <v>361.80823558574002</v>
      </c>
      <c r="AH378" s="32">
        <f t="shared" si="120"/>
        <v>-300.8125405745522</v>
      </c>
      <c r="AI378" s="42" t="s">
        <v>13</v>
      </c>
      <c r="AJ378" s="42">
        <f t="shared" si="121"/>
        <v>5790.8707316258697</v>
      </c>
      <c r="AK378" s="42">
        <f t="shared" si="122"/>
        <v>5798.6784714250243</v>
      </c>
      <c r="AL378" s="31">
        <f t="shared" si="123"/>
        <v>87.026386469551412</v>
      </c>
      <c r="AM378" s="53">
        <f t="shared" si="124"/>
        <v>5.7986784714250241</v>
      </c>
      <c r="AN378" s="14"/>
    </row>
    <row r="379" spans="8:40">
      <c r="H379" s="32">
        <f t="shared" si="107"/>
        <v>1246</v>
      </c>
      <c r="I379" s="23">
        <f t="shared" si="108"/>
        <v>1246000</v>
      </c>
      <c r="J379" s="22">
        <f t="shared" si="109"/>
        <v>175000</v>
      </c>
      <c r="K379" s="42" t="s">
        <v>13</v>
      </c>
      <c r="L379" s="42">
        <v>0</v>
      </c>
      <c r="M379" s="32">
        <v>0</v>
      </c>
      <c r="N379" s="30" t="s">
        <v>13</v>
      </c>
      <c r="O379" s="31">
        <f>6.283*I379*E$7</f>
        <v>1644.0097800000001</v>
      </c>
      <c r="P379" s="42">
        <v>0</v>
      </c>
      <c r="Q379" s="23" t="s">
        <v>13</v>
      </c>
      <c r="R379" s="24">
        <f>-1/(6.283*I379*E$8)</f>
        <v>-1277.3646638525472</v>
      </c>
      <c r="S379" s="42">
        <f t="shared" si="110"/>
        <v>0</v>
      </c>
      <c r="T379" s="23" t="s">
        <v>13</v>
      </c>
      <c r="U379" s="23">
        <f t="shared" si="111"/>
        <v>287701711.5</v>
      </c>
      <c r="V379" s="23">
        <f t="shared" si="112"/>
        <v>175000</v>
      </c>
      <c r="W379" s="23" t="s">
        <v>13</v>
      </c>
      <c r="X379" s="23">
        <f t="shared" si="113"/>
        <v>1644.0097800000001</v>
      </c>
      <c r="Y379" s="22">
        <f t="shared" si="114"/>
        <v>-15.443026563536293</v>
      </c>
      <c r="Z379" s="23" t="s">
        <v>13</v>
      </c>
      <c r="AA379" s="31">
        <f t="shared" si="115"/>
        <v>1643.8647029331244</v>
      </c>
      <c r="AB379" s="23">
        <f t="shared" si="116"/>
        <v>2099814.683681238</v>
      </c>
      <c r="AC379" s="42" t="s">
        <v>13</v>
      </c>
      <c r="AD379" s="23">
        <f t="shared" si="117"/>
        <v>19726.376435197493</v>
      </c>
      <c r="AE379" s="42">
        <f t="shared" si="118"/>
        <v>-15.443026563536293</v>
      </c>
      <c r="AF379" s="42" t="s">
        <v>13</v>
      </c>
      <c r="AG379" s="42">
        <f t="shared" si="119"/>
        <v>366.50003908057715</v>
      </c>
      <c r="AH379" s="32">
        <f t="shared" si="120"/>
        <v>-294.71600776154708</v>
      </c>
      <c r="AI379" s="42" t="s">
        <v>13</v>
      </c>
      <c r="AJ379" s="42">
        <f t="shared" si="121"/>
        <v>5716.9526688209207</v>
      </c>
      <c r="AK379" s="42">
        <f t="shared" si="122"/>
        <v>5724.544116588635</v>
      </c>
      <c r="AL379" s="31">
        <f t="shared" si="123"/>
        <v>87.048943756485855</v>
      </c>
      <c r="AM379" s="53">
        <f t="shared" si="124"/>
        <v>5.7245441165886346</v>
      </c>
      <c r="AN379" s="14"/>
    </row>
    <row r="380" spans="8:40">
      <c r="H380" s="32">
        <f t="shared" si="107"/>
        <v>1248</v>
      </c>
      <c r="I380" s="23">
        <f t="shared" si="108"/>
        <v>1248000</v>
      </c>
      <c r="J380" s="22">
        <f t="shared" si="109"/>
        <v>175000</v>
      </c>
      <c r="K380" s="42" t="s">
        <v>13</v>
      </c>
      <c r="L380" s="42">
        <v>0</v>
      </c>
      <c r="M380" s="32">
        <v>0</v>
      </c>
      <c r="N380" s="30" t="s">
        <v>13</v>
      </c>
      <c r="O380" s="31">
        <f>6.283*I380*E$7</f>
        <v>1646.6486400000001</v>
      </c>
      <c r="P380" s="42">
        <v>0</v>
      </c>
      <c r="Q380" s="23" t="s">
        <v>13</v>
      </c>
      <c r="R380" s="24">
        <f>-1/(6.283*I380*E$8)</f>
        <v>-1275.3176050963732</v>
      </c>
      <c r="S380" s="42">
        <f t="shared" si="110"/>
        <v>0</v>
      </c>
      <c r="T380" s="23" t="s">
        <v>13</v>
      </c>
      <c r="U380" s="23">
        <f t="shared" si="111"/>
        <v>288163512</v>
      </c>
      <c r="V380" s="23">
        <f t="shared" si="112"/>
        <v>175000</v>
      </c>
      <c r="W380" s="23" t="s">
        <v>13</v>
      </c>
      <c r="X380" s="23">
        <f t="shared" si="113"/>
        <v>1646.6486400000001</v>
      </c>
      <c r="Y380" s="22">
        <f t="shared" si="114"/>
        <v>-15.492638288696249</v>
      </c>
      <c r="Z380" s="23" t="s">
        <v>13</v>
      </c>
      <c r="AA380" s="31">
        <f t="shared" si="115"/>
        <v>1646.5028632470394</v>
      </c>
      <c r="AB380" s="23">
        <f t="shared" si="116"/>
        <v>2099814.0883405358</v>
      </c>
      <c r="AC380" s="42" t="s">
        <v>13</v>
      </c>
      <c r="AD380" s="23">
        <f t="shared" si="117"/>
        <v>19758.034358964473</v>
      </c>
      <c r="AE380" s="42">
        <f t="shared" si="118"/>
        <v>-15.492638288696249</v>
      </c>
      <c r="AF380" s="42" t="s">
        <v>13</v>
      </c>
      <c r="AG380" s="42">
        <f t="shared" si="119"/>
        <v>371.18525815066619</v>
      </c>
      <c r="AH380" s="32">
        <f t="shared" si="120"/>
        <v>-288.8420473559417</v>
      </c>
      <c r="AI380" s="42" t="s">
        <v>13</v>
      </c>
      <c r="AJ380" s="42">
        <f t="shared" si="121"/>
        <v>5644.9956375362681</v>
      </c>
      <c r="AK380" s="42">
        <f t="shared" si="122"/>
        <v>5652.3805140953018</v>
      </c>
      <c r="AL380" s="31">
        <f t="shared" si="123"/>
        <v>87.070855137211439</v>
      </c>
      <c r="AM380" s="53">
        <f t="shared" si="124"/>
        <v>5.6523805140953014</v>
      </c>
      <c r="AN380" s="14"/>
    </row>
    <row r="381" spans="8:40">
      <c r="H381" s="32">
        <f t="shared" si="107"/>
        <v>1250</v>
      </c>
      <c r="I381" s="23">
        <f t="shared" si="108"/>
        <v>1250000</v>
      </c>
      <c r="J381" s="22">
        <f t="shared" si="109"/>
        <v>175000</v>
      </c>
      <c r="K381" s="42" t="s">
        <v>13</v>
      </c>
      <c r="L381" s="42">
        <v>0</v>
      </c>
      <c r="M381" s="32">
        <v>0</v>
      </c>
      <c r="N381" s="30" t="s">
        <v>13</v>
      </c>
      <c r="O381" s="31">
        <f>6.283*I381*E$7</f>
        <v>1649.2875000000001</v>
      </c>
      <c r="P381" s="42">
        <v>0</v>
      </c>
      <c r="Q381" s="23" t="s">
        <v>13</v>
      </c>
      <c r="R381" s="24">
        <f>-1/(6.283*I381*E$8)</f>
        <v>-1273.277096928219</v>
      </c>
      <c r="S381" s="42">
        <f t="shared" si="110"/>
        <v>0</v>
      </c>
      <c r="T381" s="23" t="s">
        <v>13</v>
      </c>
      <c r="U381" s="23">
        <f t="shared" si="111"/>
        <v>288625312.5</v>
      </c>
      <c r="V381" s="23">
        <f t="shared" si="112"/>
        <v>175000</v>
      </c>
      <c r="W381" s="23" t="s">
        <v>13</v>
      </c>
      <c r="X381" s="23">
        <f t="shared" si="113"/>
        <v>1649.2875000000001</v>
      </c>
      <c r="Y381" s="22">
        <f t="shared" si="114"/>
        <v>-15.542329555384212</v>
      </c>
      <c r="Z381" s="23" t="s">
        <v>13</v>
      </c>
      <c r="AA381" s="31">
        <f t="shared" si="115"/>
        <v>1649.1410213151053</v>
      </c>
      <c r="AB381" s="23">
        <f t="shared" si="116"/>
        <v>2099813.4920453355</v>
      </c>
      <c r="AC381" s="42" t="s">
        <v>13</v>
      </c>
      <c r="AD381" s="23">
        <f t="shared" si="117"/>
        <v>19789.692255781265</v>
      </c>
      <c r="AE381" s="42">
        <f t="shared" si="118"/>
        <v>-15.542329555384212</v>
      </c>
      <c r="AF381" s="42" t="s">
        <v>13</v>
      </c>
      <c r="AG381" s="42">
        <f t="shared" si="119"/>
        <v>375.86392438688631</v>
      </c>
      <c r="AH381" s="32">
        <f t="shared" si="120"/>
        <v>-283.17954181223433</v>
      </c>
      <c r="AI381" s="42" t="s">
        <v>13</v>
      </c>
      <c r="AJ381" s="42">
        <f t="shared" si="121"/>
        <v>5574.9224289114954</v>
      </c>
      <c r="AK381" s="42">
        <f t="shared" si="122"/>
        <v>5582.109882587536</v>
      </c>
      <c r="AL381" s="31">
        <f t="shared" si="123"/>
        <v>87.09214612068601</v>
      </c>
      <c r="AM381" s="53">
        <f t="shared" si="124"/>
        <v>5.5821098825875364</v>
      </c>
      <c r="AN381" s="14"/>
    </row>
    <row r="382" spans="8:40">
      <c r="H382" s="32">
        <f t="shared" si="107"/>
        <v>1252</v>
      </c>
      <c r="I382" s="23">
        <f t="shared" si="108"/>
        <v>1252000</v>
      </c>
      <c r="J382" s="22">
        <f t="shared" si="109"/>
        <v>175000</v>
      </c>
      <c r="K382" s="42" t="s">
        <v>13</v>
      </c>
      <c r="L382" s="42">
        <v>0</v>
      </c>
      <c r="M382" s="32">
        <v>0</v>
      </c>
      <c r="N382" s="30" t="s">
        <v>13</v>
      </c>
      <c r="O382" s="31">
        <f>6.283*I382*E$7</f>
        <v>1651.9263600000002</v>
      </c>
      <c r="P382" s="42">
        <v>0</v>
      </c>
      <c r="Q382" s="23" t="s">
        <v>13</v>
      </c>
      <c r="R382" s="24">
        <f>-1/(6.283*I382*E$8)</f>
        <v>-1271.2431079554901</v>
      </c>
      <c r="S382" s="42">
        <f t="shared" si="110"/>
        <v>0</v>
      </c>
      <c r="T382" s="23" t="s">
        <v>13</v>
      </c>
      <c r="U382" s="23">
        <f t="shared" si="111"/>
        <v>289087113</v>
      </c>
      <c r="V382" s="23">
        <f t="shared" si="112"/>
        <v>175000</v>
      </c>
      <c r="W382" s="23" t="s">
        <v>13</v>
      </c>
      <c r="X382" s="23">
        <f t="shared" si="113"/>
        <v>1651.9263600000002</v>
      </c>
      <c r="Y382" s="22">
        <f t="shared" si="114"/>
        <v>-15.592100363464624</v>
      </c>
      <c r="Z382" s="23" t="s">
        <v>13</v>
      </c>
      <c r="AA382" s="31">
        <f t="shared" si="115"/>
        <v>1651.7791771337247</v>
      </c>
      <c r="AB382" s="23">
        <f t="shared" si="116"/>
        <v>2099812.894795638</v>
      </c>
      <c r="AC382" s="42" t="s">
        <v>13</v>
      </c>
      <c r="AD382" s="23">
        <f t="shared" si="117"/>
        <v>19821.350125604695</v>
      </c>
      <c r="AE382" s="42">
        <f t="shared" si="118"/>
        <v>-15.592100363464624</v>
      </c>
      <c r="AF382" s="42" t="s">
        <v>13</v>
      </c>
      <c r="AG382" s="42">
        <f t="shared" si="119"/>
        <v>380.53606917823458</v>
      </c>
      <c r="AH382" s="32">
        <f t="shared" si="120"/>
        <v>-277.71807051479311</v>
      </c>
      <c r="AI382" s="42" t="s">
        <v>13</v>
      </c>
      <c r="AJ382" s="42">
        <f t="shared" si="121"/>
        <v>5506.6598319907134</v>
      </c>
      <c r="AK382" s="42">
        <f t="shared" si="122"/>
        <v>5513.6584798072545</v>
      </c>
      <c r="AL382" s="31">
        <f t="shared" si="123"/>
        <v>87.112840890179285</v>
      </c>
      <c r="AM382" s="53">
        <f t="shared" si="124"/>
        <v>5.5136584798072548</v>
      </c>
      <c r="AN382" s="14"/>
    </row>
    <row r="383" spans="8:40">
      <c r="H383" s="32">
        <f t="shared" si="107"/>
        <v>1254</v>
      </c>
      <c r="I383" s="23">
        <f t="shared" si="108"/>
        <v>1254000</v>
      </c>
      <c r="J383" s="22">
        <f t="shared" si="109"/>
        <v>175000</v>
      </c>
      <c r="K383" s="42" t="s">
        <v>13</v>
      </c>
      <c r="L383" s="42">
        <v>0</v>
      </c>
      <c r="M383" s="32">
        <v>0</v>
      </c>
      <c r="N383" s="30" t="s">
        <v>13</v>
      </c>
      <c r="O383" s="31">
        <f>6.283*I383*E$7</f>
        <v>1654.5652200000002</v>
      </c>
      <c r="P383" s="42">
        <v>0</v>
      </c>
      <c r="Q383" s="23" t="s">
        <v>13</v>
      </c>
      <c r="R383" s="24">
        <f>-1/(6.283*I383*E$8)</f>
        <v>-1269.2156069858643</v>
      </c>
      <c r="S383" s="42">
        <f t="shared" si="110"/>
        <v>0</v>
      </c>
      <c r="T383" s="23" t="s">
        <v>13</v>
      </c>
      <c r="U383" s="23">
        <f t="shared" si="111"/>
        <v>289548913.50000006</v>
      </c>
      <c r="V383" s="23">
        <f t="shared" si="112"/>
        <v>175000</v>
      </c>
      <c r="W383" s="23" t="s">
        <v>13</v>
      </c>
      <c r="X383" s="23">
        <f t="shared" si="113"/>
        <v>1654.5652200000002</v>
      </c>
      <c r="Y383" s="22">
        <f t="shared" si="114"/>
        <v>-15.641950712801727</v>
      </c>
      <c r="Z383" s="23" t="s">
        <v>13</v>
      </c>
      <c r="AA383" s="31">
        <f t="shared" si="115"/>
        <v>1654.4173306993011</v>
      </c>
      <c r="AB383" s="23">
        <f t="shared" si="116"/>
        <v>2099812.2965914467</v>
      </c>
      <c r="AC383" s="42" t="s">
        <v>13</v>
      </c>
      <c r="AD383" s="23">
        <f t="shared" si="117"/>
        <v>19853.007968391616</v>
      </c>
      <c r="AE383" s="42">
        <f t="shared" si="118"/>
        <v>-15.641950712801727</v>
      </c>
      <c r="AF383" s="42" t="s">
        <v>13</v>
      </c>
      <c r="AG383" s="42">
        <f t="shared" si="119"/>
        <v>385.20172371343688</v>
      </c>
      <c r="AH383" s="32">
        <f t="shared" si="120"/>
        <v>-272.44785756340968</v>
      </c>
      <c r="AI383" s="42" t="s">
        <v>13</v>
      </c>
      <c r="AJ383" s="42">
        <f t="shared" si="121"/>
        <v>5440.13837848393</v>
      </c>
      <c r="AK383" s="42">
        <f t="shared" si="122"/>
        <v>5446.9563438809246</v>
      </c>
      <c r="AL383" s="31">
        <f t="shared" si="123"/>
        <v>87.132962388264019</v>
      </c>
      <c r="AM383" s="53">
        <f t="shared" si="124"/>
        <v>5.4469563438809248</v>
      </c>
      <c r="AN383" s="14"/>
    </row>
    <row r="384" spans="8:40">
      <c r="H384" s="32">
        <f t="shared" si="107"/>
        <v>1256</v>
      </c>
      <c r="I384" s="23">
        <f t="shared" si="108"/>
        <v>1256000</v>
      </c>
      <c r="J384" s="22">
        <f t="shared" si="109"/>
        <v>175000</v>
      </c>
      <c r="K384" s="42" t="s">
        <v>13</v>
      </c>
      <c r="L384" s="42">
        <v>0</v>
      </c>
      <c r="M384" s="32">
        <v>0</v>
      </c>
      <c r="N384" s="30" t="s">
        <v>13</v>
      </c>
      <c r="O384" s="31">
        <f>6.283*I384*E$7</f>
        <v>1657.20408</v>
      </c>
      <c r="P384" s="42">
        <v>0</v>
      </c>
      <c r="Q384" s="23" t="s">
        <v>13</v>
      </c>
      <c r="R384" s="24">
        <f>-1/(6.283*I384*E$8)</f>
        <v>-1267.1945630256955</v>
      </c>
      <c r="S384" s="42">
        <f t="shared" si="110"/>
        <v>0</v>
      </c>
      <c r="T384" s="23" t="s">
        <v>13</v>
      </c>
      <c r="U384" s="23">
        <f t="shared" si="111"/>
        <v>290010714</v>
      </c>
      <c r="V384" s="23">
        <f t="shared" si="112"/>
        <v>175000</v>
      </c>
      <c r="W384" s="23" t="s">
        <v>13</v>
      </c>
      <c r="X384" s="23">
        <f t="shared" si="113"/>
        <v>1657.20408</v>
      </c>
      <c r="Y384" s="22">
        <f t="shared" si="114"/>
        <v>-15.691880603259522</v>
      </c>
      <c r="Z384" s="23" t="s">
        <v>13</v>
      </c>
      <c r="AA384" s="31">
        <f t="shared" si="115"/>
        <v>1657.0554820082366</v>
      </c>
      <c r="AB384" s="23">
        <f t="shared" si="116"/>
        <v>2099811.6974327606</v>
      </c>
      <c r="AC384" s="42" t="s">
        <v>13</v>
      </c>
      <c r="AD384" s="23">
        <f t="shared" si="117"/>
        <v>19884.665784098837</v>
      </c>
      <c r="AE384" s="42">
        <f t="shared" si="118"/>
        <v>-15.691880603259522</v>
      </c>
      <c r="AF384" s="42" t="s">
        <v>13</v>
      </c>
      <c r="AG384" s="42">
        <f t="shared" si="119"/>
        <v>389.86091898254108</v>
      </c>
      <c r="AH384" s="32">
        <f t="shared" si="120"/>
        <v>-267.35972408822414</v>
      </c>
      <c r="AI384" s="42" t="s">
        <v>13</v>
      </c>
      <c r="AJ384" s="42">
        <f t="shared" si="121"/>
        <v>5375.2921068194955</v>
      </c>
      <c r="AK384" s="42">
        <f t="shared" si="122"/>
        <v>5381.9370542306142</v>
      </c>
      <c r="AL384" s="31">
        <f t="shared" si="123"/>
        <v>87.152532395353745</v>
      </c>
      <c r="AM384" s="53">
        <f t="shared" si="124"/>
        <v>5.3819370542306144</v>
      </c>
      <c r="AN384" s="14"/>
    </row>
    <row r="385" spans="8:40">
      <c r="H385" s="32">
        <f t="shared" si="107"/>
        <v>1258</v>
      </c>
      <c r="I385" s="23">
        <f t="shared" si="108"/>
        <v>1258000</v>
      </c>
      <c r="J385" s="22">
        <f t="shared" si="109"/>
        <v>175000</v>
      </c>
      <c r="K385" s="42" t="s">
        <v>13</v>
      </c>
      <c r="L385" s="42">
        <v>0</v>
      </c>
      <c r="M385" s="32">
        <v>0</v>
      </c>
      <c r="N385" s="30" t="s">
        <v>13</v>
      </c>
      <c r="O385" s="31">
        <f>6.283*I385*E$7</f>
        <v>1659.84294</v>
      </c>
      <c r="P385" s="42">
        <v>0</v>
      </c>
      <c r="Q385" s="23" t="s">
        <v>13</v>
      </c>
      <c r="R385" s="24">
        <f>-1/(6.283*I385*E$8)</f>
        <v>-1265.1799452784369</v>
      </c>
      <c r="S385" s="42">
        <f t="shared" si="110"/>
        <v>0</v>
      </c>
      <c r="T385" s="23" t="s">
        <v>13</v>
      </c>
      <c r="U385" s="23">
        <f t="shared" si="111"/>
        <v>290472514.5</v>
      </c>
      <c r="V385" s="23">
        <f t="shared" si="112"/>
        <v>175000</v>
      </c>
      <c r="W385" s="23" t="s">
        <v>13</v>
      </c>
      <c r="X385" s="23">
        <f t="shared" si="113"/>
        <v>1659.84294</v>
      </c>
      <c r="Y385" s="22">
        <f t="shared" si="114"/>
        <v>-15.74189003470182</v>
      </c>
      <c r="Z385" s="23" t="s">
        <v>13</v>
      </c>
      <c r="AA385" s="31">
        <f t="shared" si="115"/>
        <v>1659.6936310569351</v>
      </c>
      <c r="AB385" s="23">
        <f t="shared" si="116"/>
        <v>2099811.0973195834</v>
      </c>
      <c r="AC385" s="42" t="s">
        <v>13</v>
      </c>
      <c r="AD385" s="23">
        <f t="shared" si="117"/>
        <v>19916.323572683221</v>
      </c>
      <c r="AE385" s="42">
        <f t="shared" si="118"/>
        <v>-15.74189003470182</v>
      </c>
      <c r="AF385" s="42" t="s">
        <v>13</v>
      </c>
      <c r="AG385" s="42">
        <f t="shared" si="119"/>
        <v>394.51368577849826</v>
      </c>
      <c r="AH385" s="32">
        <f t="shared" si="120"/>
        <v>-262.44504464917043</v>
      </c>
      <c r="AI385" s="42" t="s">
        <v>13</v>
      </c>
      <c r="AJ385" s="42">
        <f t="shared" si="121"/>
        <v>5312.0583438091271</v>
      </c>
      <c r="AK385" s="42">
        <f t="shared" si="122"/>
        <v>5318.5375103963561</v>
      </c>
      <c r="AL385" s="31">
        <f t="shared" si="123"/>
        <v>87.17157160235152</v>
      </c>
      <c r="AM385" s="53">
        <f t="shared" si="124"/>
        <v>5.3185375103963564</v>
      </c>
      <c r="AN385" s="14"/>
    </row>
    <row r="386" spans="8:40">
      <c r="H386" s="32">
        <f t="shared" si="107"/>
        <v>1260</v>
      </c>
      <c r="I386" s="23">
        <f t="shared" si="108"/>
        <v>1260000</v>
      </c>
      <c r="J386" s="22">
        <f t="shared" si="109"/>
        <v>175000</v>
      </c>
      <c r="K386" s="42" t="s">
        <v>13</v>
      </c>
      <c r="L386" s="42">
        <v>0</v>
      </c>
      <c r="M386" s="32">
        <v>0</v>
      </c>
      <c r="N386" s="30" t="s">
        <v>13</v>
      </c>
      <c r="O386" s="31">
        <f>6.283*I386*E$7</f>
        <v>1662.4818</v>
      </c>
      <c r="P386" s="42">
        <v>0</v>
      </c>
      <c r="Q386" s="23" t="s">
        <v>13</v>
      </c>
      <c r="R386" s="24">
        <f>-1/(6.283*I386*E$8)</f>
        <v>-1263.1717231430744</v>
      </c>
      <c r="S386" s="42">
        <f t="shared" si="110"/>
        <v>0</v>
      </c>
      <c r="T386" s="23" t="s">
        <v>13</v>
      </c>
      <c r="U386" s="23">
        <f t="shared" si="111"/>
        <v>290934315</v>
      </c>
      <c r="V386" s="23">
        <f t="shared" si="112"/>
        <v>175000</v>
      </c>
      <c r="W386" s="23" t="s">
        <v>13</v>
      </c>
      <c r="X386" s="23">
        <f t="shared" si="113"/>
        <v>1662.4818</v>
      </c>
      <c r="Y386" s="22">
        <f t="shared" si="114"/>
        <v>-15.791979006992197</v>
      </c>
      <c r="Z386" s="23" t="s">
        <v>13</v>
      </c>
      <c r="AA386" s="31">
        <f t="shared" si="115"/>
        <v>1662.3317778417993</v>
      </c>
      <c r="AB386" s="23">
        <f t="shared" si="116"/>
        <v>2099810.496251916</v>
      </c>
      <c r="AC386" s="42" t="s">
        <v>13</v>
      </c>
      <c r="AD386" s="23">
        <f t="shared" si="117"/>
        <v>19947.981334101591</v>
      </c>
      <c r="AE386" s="42">
        <f t="shared" si="118"/>
        <v>-15.791979006992197</v>
      </c>
      <c r="AF386" s="42" t="s">
        <v>13</v>
      </c>
      <c r="AG386" s="42">
        <f t="shared" si="119"/>
        <v>399.16005469872493</v>
      </c>
      <c r="AH386" s="32">
        <f t="shared" si="120"/>
        <v>-257.69570732374729</v>
      </c>
      <c r="AI386" s="42" t="s">
        <v>13</v>
      </c>
      <c r="AJ386" s="42">
        <f t="shared" si="121"/>
        <v>5250.3775024118459</v>
      </c>
      <c r="AK386" s="42">
        <f t="shared" si="122"/>
        <v>5256.6977272243403</v>
      </c>
      <c r="AL386" s="31">
        <f t="shared" si="123"/>
        <v>87.190099677915001</v>
      </c>
      <c r="AM386" s="53">
        <f t="shared" si="124"/>
        <v>5.2566977272243403</v>
      </c>
      <c r="AN386" s="14"/>
    </row>
    <row r="387" spans="8:40">
      <c r="H387" s="32">
        <f t="shared" si="107"/>
        <v>1262</v>
      </c>
      <c r="I387" s="23">
        <f t="shared" si="108"/>
        <v>1262000</v>
      </c>
      <c r="J387" s="22">
        <f t="shared" si="109"/>
        <v>175000</v>
      </c>
      <c r="K387" s="42" t="s">
        <v>13</v>
      </c>
      <c r="L387" s="42">
        <v>0</v>
      </c>
      <c r="M387" s="32">
        <v>0</v>
      </c>
      <c r="N387" s="30" t="s">
        <v>13</v>
      </c>
      <c r="O387" s="31">
        <f>6.283*I387*E$7</f>
        <v>1665.12066</v>
      </c>
      <c r="P387" s="42">
        <v>0</v>
      </c>
      <c r="Q387" s="23" t="s">
        <v>13</v>
      </c>
      <c r="R387" s="24">
        <f>-1/(6.283*I387*E$8)</f>
        <v>-1261.1698662125782</v>
      </c>
      <c r="S387" s="42">
        <f t="shared" si="110"/>
        <v>0</v>
      </c>
      <c r="T387" s="23" t="s">
        <v>13</v>
      </c>
      <c r="U387" s="23">
        <f t="shared" si="111"/>
        <v>291396115.5</v>
      </c>
      <c r="V387" s="23">
        <f t="shared" si="112"/>
        <v>175000</v>
      </c>
      <c r="W387" s="23" t="s">
        <v>13</v>
      </c>
      <c r="X387" s="23">
        <f t="shared" si="113"/>
        <v>1665.12066</v>
      </c>
      <c r="Y387" s="22">
        <f t="shared" si="114"/>
        <v>-15.842147519994024</v>
      </c>
      <c r="Z387" s="23" t="s">
        <v>13</v>
      </c>
      <c r="AA387" s="31">
        <f t="shared" si="115"/>
        <v>1664.9699223592324</v>
      </c>
      <c r="AB387" s="23">
        <f t="shared" si="116"/>
        <v>2099809.8942297599</v>
      </c>
      <c r="AC387" s="42" t="s">
        <v>13</v>
      </c>
      <c r="AD387" s="23">
        <f t="shared" si="117"/>
        <v>19979.639068310789</v>
      </c>
      <c r="AE387" s="42">
        <f t="shared" si="118"/>
        <v>-15.842147519994024</v>
      </c>
      <c r="AF387" s="42" t="s">
        <v>13</v>
      </c>
      <c r="AG387" s="42">
        <f t="shared" si="119"/>
        <v>403.80005614665424</v>
      </c>
      <c r="AH387" s="32">
        <f t="shared" si="120"/>
        <v>-253.10407712971005</v>
      </c>
      <c r="AI387" s="42" t="s">
        <v>13</v>
      </c>
      <c r="AJ387" s="42">
        <f t="shared" si="121"/>
        <v>5190.1928942298</v>
      </c>
      <c r="AK387" s="42">
        <f t="shared" si="122"/>
        <v>5196.360645025823</v>
      </c>
      <c r="AL387" s="31">
        <f t="shared" si="123"/>
        <v>87.208135330804083</v>
      </c>
      <c r="AM387" s="53">
        <f t="shared" si="124"/>
        <v>5.1963606450258233</v>
      </c>
      <c r="AN387" s="14"/>
    </row>
    <row r="388" spans="8:40">
      <c r="H388" s="32">
        <f t="shared" si="107"/>
        <v>1264</v>
      </c>
      <c r="I388" s="23">
        <f t="shared" si="108"/>
        <v>1264000</v>
      </c>
      <c r="J388" s="22">
        <f t="shared" si="109"/>
        <v>175000</v>
      </c>
      <c r="K388" s="42" t="s">
        <v>13</v>
      </c>
      <c r="L388" s="42">
        <v>0</v>
      </c>
      <c r="M388" s="32">
        <v>0</v>
      </c>
      <c r="N388" s="30" t="s">
        <v>13</v>
      </c>
      <c r="O388" s="31">
        <f>6.283*I388*E$7</f>
        <v>1667.7595200000001</v>
      </c>
      <c r="P388" s="42">
        <v>0</v>
      </c>
      <c r="Q388" s="23" t="s">
        <v>13</v>
      </c>
      <c r="R388" s="24">
        <f>-1/(6.283*I388*E$8)</f>
        <v>-1259.1743442723684</v>
      </c>
      <c r="S388" s="42">
        <f t="shared" si="110"/>
        <v>0</v>
      </c>
      <c r="T388" s="23" t="s">
        <v>13</v>
      </c>
      <c r="U388" s="23">
        <f t="shared" si="111"/>
        <v>291857916</v>
      </c>
      <c r="V388" s="23">
        <f t="shared" si="112"/>
        <v>175000</v>
      </c>
      <c r="W388" s="23" t="s">
        <v>13</v>
      </c>
      <c r="X388" s="23">
        <f t="shared" si="113"/>
        <v>1667.7595200000001</v>
      </c>
      <c r="Y388" s="22">
        <f t="shared" si="114"/>
        <v>-15.892395573570441</v>
      </c>
      <c r="Z388" s="23" t="s">
        <v>13</v>
      </c>
      <c r="AA388" s="31">
        <f t="shared" si="115"/>
        <v>1667.6080646056375</v>
      </c>
      <c r="AB388" s="23">
        <f t="shared" si="116"/>
        <v>2099809.2912531169</v>
      </c>
      <c r="AC388" s="42" t="s">
        <v>13</v>
      </c>
      <c r="AD388" s="23">
        <f t="shared" si="117"/>
        <v>20011.296775267652</v>
      </c>
      <c r="AE388" s="42">
        <f t="shared" si="118"/>
        <v>-15.892395573570441</v>
      </c>
      <c r="AF388" s="42" t="s">
        <v>13</v>
      </c>
      <c r="AG388" s="42">
        <f t="shared" si="119"/>
        <v>408.43372033326909</v>
      </c>
      <c r="AH388" s="32">
        <f t="shared" si="120"/>
        <v>-248.66296246700722</v>
      </c>
      <c r="AI388" s="42" t="s">
        <v>13</v>
      </c>
      <c r="AJ388" s="42">
        <f t="shared" si="121"/>
        <v>5131.4505555000242</v>
      </c>
      <c r="AK388" s="42">
        <f t="shared" si="122"/>
        <v>5137.471953446011</v>
      </c>
      <c r="AL388" s="31">
        <f t="shared" si="123"/>
        <v>87.225696367717248</v>
      </c>
      <c r="AM388" s="53">
        <f t="shared" si="124"/>
        <v>5.1374719534460107</v>
      </c>
      <c r="AN388" s="14"/>
    </row>
    <row r="389" spans="8:40">
      <c r="H389" s="32">
        <f t="shared" si="107"/>
        <v>1266</v>
      </c>
      <c r="I389" s="23">
        <f t="shared" si="108"/>
        <v>1266000</v>
      </c>
      <c r="J389" s="22">
        <f t="shared" si="109"/>
        <v>175000</v>
      </c>
      <c r="K389" s="42" t="s">
        <v>13</v>
      </c>
      <c r="L389" s="42">
        <v>0</v>
      </c>
      <c r="M389" s="32">
        <v>0</v>
      </c>
      <c r="N389" s="30" t="s">
        <v>13</v>
      </c>
      <c r="O389" s="31">
        <f>6.283*I389*E$7</f>
        <v>1670.3983800000001</v>
      </c>
      <c r="P389" s="42">
        <v>0</v>
      </c>
      <c r="Q389" s="23" t="s">
        <v>13</v>
      </c>
      <c r="R389" s="24">
        <f>-1/(6.283*I389*E$8)</f>
        <v>-1257.1851272987942</v>
      </c>
      <c r="S389" s="42">
        <f t="shared" si="110"/>
        <v>0</v>
      </c>
      <c r="T389" s="23" t="s">
        <v>13</v>
      </c>
      <c r="U389" s="23">
        <f t="shared" si="111"/>
        <v>292319716.5</v>
      </c>
      <c r="V389" s="23">
        <f t="shared" si="112"/>
        <v>175000</v>
      </c>
      <c r="W389" s="23" t="s">
        <v>13</v>
      </c>
      <c r="X389" s="23">
        <f t="shared" si="113"/>
        <v>1670.3983800000001</v>
      </c>
      <c r="Y389" s="22">
        <f t="shared" si="114"/>
        <v>-15.942723167584385</v>
      </c>
      <c r="Z389" s="23" t="s">
        <v>13</v>
      </c>
      <c r="AA389" s="31">
        <f t="shared" si="115"/>
        <v>1670.2462045774175</v>
      </c>
      <c r="AB389" s="23">
        <f t="shared" si="116"/>
        <v>2099808.6873219884</v>
      </c>
      <c r="AC389" s="42" t="s">
        <v>13</v>
      </c>
      <c r="AD389" s="23">
        <f t="shared" si="117"/>
        <v>20042.954454929011</v>
      </c>
      <c r="AE389" s="42">
        <f t="shared" si="118"/>
        <v>-15.942723167584385</v>
      </c>
      <c r="AF389" s="42" t="s">
        <v>13</v>
      </c>
      <c r="AG389" s="42">
        <f t="shared" si="119"/>
        <v>413.06107727862332</v>
      </c>
      <c r="AH389" s="32">
        <f t="shared" si="120"/>
        <v>-244.36558429656708</v>
      </c>
      <c r="AI389" s="42" t="s">
        <v>13</v>
      </c>
      <c r="AJ389" s="42">
        <f t="shared" si="121"/>
        <v>5074.0990854630954</v>
      </c>
      <c r="AK389" s="42">
        <f t="shared" si="122"/>
        <v>5079.9799279018835</v>
      </c>
      <c r="AL389" s="31">
        <f t="shared" si="123"/>
        <v>87.242799747000888</v>
      </c>
      <c r="AM389" s="53">
        <f t="shared" si="124"/>
        <v>5.0799799279018831</v>
      </c>
      <c r="AN389" s="14"/>
    </row>
    <row r="390" spans="8:40">
      <c r="H390" s="32">
        <f t="shared" si="107"/>
        <v>1268</v>
      </c>
      <c r="I390" s="23">
        <f t="shared" si="108"/>
        <v>1268000</v>
      </c>
      <c r="J390" s="22">
        <f t="shared" si="109"/>
        <v>175000</v>
      </c>
      <c r="K390" s="42" t="s">
        <v>13</v>
      </c>
      <c r="L390" s="42">
        <v>0</v>
      </c>
      <c r="M390" s="32">
        <v>0</v>
      </c>
      <c r="N390" s="30" t="s">
        <v>13</v>
      </c>
      <c r="O390" s="31">
        <f>6.283*I390*E$7</f>
        <v>1673.0372400000001</v>
      </c>
      <c r="P390" s="42">
        <v>0</v>
      </c>
      <c r="Q390" s="23" t="s">
        <v>13</v>
      </c>
      <c r="R390" s="24">
        <f>-1/(6.283*I390*E$8)</f>
        <v>-1255.2021854576292</v>
      </c>
      <c r="S390" s="42">
        <f t="shared" si="110"/>
        <v>0</v>
      </c>
      <c r="T390" s="23" t="s">
        <v>13</v>
      </c>
      <c r="U390" s="23">
        <f t="shared" si="111"/>
        <v>292781517</v>
      </c>
      <c r="V390" s="23">
        <f t="shared" si="112"/>
        <v>175000</v>
      </c>
      <c r="W390" s="23" t="s">
        <v>13</v>
      </c>
      <c r="X390" s="23">
        <f t="shared" si="113"/>
        <v>1673.0372400000001</v>
      </c>
      <c r="Y390" s="22">
        <f t="shared" si="114"/>
        <v>-15.993130301898564</v>
      </c>
      <c r="Z390" s="23" t="s">
        <v>13</v>
      </c>
      <c r="AA390" s="31">
        <f t="shared" si="115"/>
        <v>1672.8843422709758</v>
      </c>
      <c r="AB390" s="23">
        <f t="shared" si="116"/>
        <v>2099808.0824363772</v>
      </c>
      <c r="AC390" s="42" t="s">
        <v>13</v>
      </c>
      <c r="AD390" s="23">
        <f t="shared" si="117"/>
        <v>20074.612107251709</v>
      </c>
      <c r="AE390" s="42">
        <f t="shared" si="118"/>
        <v>-15.993130301898564</v>
      </c>
      <c r="AF390" s="42" t="s">
        <v>13</v>
      </c>
      <c r="AG390" s="42">
        <f t="shared" si="119"/>
        <v>417.68215681334664</v>
      </c>
      <c r="AH390" s="32">
        <f t="shared" si="120"/>
        <v>-240.20554780297624</v>
      </c>
      <c r="AI390" s="42" t="s">
        <v>13</v>
      </c>
      <c r="AJ390" s="42">
        <f t="shared" si="121"/>
        <v>5018.0894960944397</v>
      </c>
      <c r="AK390" s="42">
        <f t="shared" si="122"/>
        <v>5023.8352775552539</v>
      </c>
      <c r="AL390" s="31">
        <f t="shared" si="123"/>
        <v>87.259461628564452</v>
      </c>
      <c r="AM390" s="53">
        <f t="shared" si="124"/>
        <v>5.0238352775552535</v>
      </c>
      <c r="AN390" s="14"/>
    </row>
    <row r="391" spans="8:40">
      <c r="H391" s="32">
        <f t="shared" si="107"/>
        <v>1270</v>
      </c>
      <c r="I391" s="23">
        <f t="shared" si="108"/>
        <v>1270000</v>
      </c>
      <c r="J391" s="22">
        <f t="shared" si="109"/>
        <v>175000</v>
      </c>
      <c r="K391" s="42" t="s">
        <v>13</v>
      </c>
      <c r="L391" s="42">
        <v>0</v>
      </c>
      <c r="M391" s="32">
        <v>0</v>
      </c>
      <c r="N391" s="30" t="s">
        <v>13</v>
      </c>
      <c r="O391" s="31">
        <f>6.283*I391*E$7</f>
        <v>1675.6761000000001</v>
      </c>
      <c r="P391" s="42">
        <v>0</v>
      </c>
      <c r="Q391" s="23" t="s">
        <v>13</v>
      </c>
      <c r="R391" s="24">
        <f>-1/(6.283*I391*E$8)</f>
        <v>-1253.2254891025777</v>
      </c>
      <c r="S391" s="42">
        <f t="shared" si="110"/>
        <v>0</v>
      </c>
      <c r="T391" s="23" t="s">
        <v>13</v>
      </c>
      <c r="U391" s="23">
        <f t="shared" si="111"/>
        <v>293243317.5</v>
      </c>
      <c r="V391" s="23">
        <f t="shared" si="112"/>
        <v>175000</v>
      </c>
      <c r="W391" s="23" t="s">
        <v>13</v>
      </c>
      <c r="X391" s="23">
        <f t="shared" si="113"/>
        <v>1675.6761000000001</v>
      </c>
      <c r="Y391" s="22">
        <f t="shared" si="114"/>
        <v>-16.043616976375482</v>
      </c>
      <c r="Z391" s="23" t="s">
        <v>13</v>
      </c>
      <c r="AA391" s="31">
        <f t="shared" si="115"/>
        <v>1675.5224776827149</v>
      </c>
      <c r="AB391" s="23">
        <f t="shared" si="116"/>
        <v>2099807.4765962833</v>
      </c>
      <c r="AC391" s="42" t="s">
        <v>13</v>
      </c>
      <c r="AD391" s="23">
        <f t="shared" si="117"/>
        <v>20106.269732192584</v>
      </c>
      <c r="AE391" s="42">
        <f t="shared" si="118"/>
        <v>-16.043616976375482</v>
      </c>
      <c r="AF391" s="42" t="s">
        <v>13</v>
      </c>
      <c r="AG391" s="42">
        <f t="shared" si="119"/>
        <v>422.29698858013717</v>
      </c>
      <c r="AH391" s="32">
        <f t="shared" si="120"/>
        <v>-236.17681631414519</v>
      </c>
      <c r="AI391" s="42" t="s">
        <v>13</v>
      </c>
      <c r="AJ391" s="42">
        <f t="shared" si="121"/>
        <v>4963.3750722778086</v>
      </c>
      <c r="AK391" s="42">
        <f t="shared" si="122"/>
        <v>4968.9910038832859</v>
      </c>
      <c r="AL391" s="31">
        <f t="shared" si="123"/>
        <v>87.275697420314373</v>
      </c>
      <c r="AM391" s="53">
        <f t="shared" si="124"/>
        <v>4.9689910038832856</v>
      </c>
      <c r="AN391" s="14"/>
    </row>
    <row r="392" spans="8:40">
      <c r="H392" s="32">
        <f t="shared" ref="H392:H455" si="125">H391+H$4</f>
        <v>1272</v>
      </c>
      <c r="I392" s="23">
        <f t="shared" ref="I392:I455" si="126">H392*1000</f>
        <v>1272000</v>
      </c>
      <c r="J392" s="22">
        <f t="shared" ref="J392:J455" si="127">E$6</f>
        <v>175000</v>
      </c>
      <c r="K392" s="42" t="s">
        <v>13</v>
      </c>
      <c r="L392" s="42">
        <v>0</v>
      </c>
      <c r="M392" s="32">
        <v>0</v>
      </c>
      <c r="N392" s="30" t="s">
        <v>13</v>
      </c>
      <c r="O392" s="31">
        <f>6.283*I392*E$7</f>
        <v>1678.3149600000002</v>
      </c>
      <c r="P392" s="42">
        <v>0</v>
      </c>
      <c r="Q392" s="23" t="s">
        <v>13</v>
      </c>
      <c r="R392" s="24">
        <f>-1/(6.283*I392*E$8)</f>
        <v>-1251.2550087738</v>
      </c>
      <c r="S392" s="42">
        <f t="shared" ref="S392:S455" si="128">(J392*M392-L392*O392)</f>
        <v>0</v>
      </c>
      <c r="T392" s="23" t="s">
        <v>13</v>
      </c>
      <c r="U392" s="23">
        <f t="shared" ref="U392:U455" si="129">(J392*O392+L392*M392)</f>
        <v>293705118</v>
      </c>
      <c r="V392" s="23">
        <f t="shared" ref="V392:V455" si="130">J392+M392</f>
        <v>175000</v>
      </c>
      <c r="W392" s="23" t="s">
        <v>13</v>
      </c>
      <c r="X392" s="23">
        <f t="shared" ref="X392:X455" si="131">L392+O392</f>
        <v>1678.3149600000002</v>
      </c>
      <c r="Y392" s="22">
        <f t="shared" ref="Y392:Y455" si="132">(S392*V392-U392*X392)/(V392^2+X392^2)</f>
        <v>-16.094183190877413</v>
      </c>
      <c r="Z392" s="23" t="s">
        <v>13</v>
      </c>
      <c r="AA392" s="31">
        <f t="shared" ref="AA392:AA455" si="133">(S392*X392+U392*V392)/(V392^2+X392^2)</f>
        <v>1678.1606108090386</v>
      </c>
      <c r="AB392" s="23">
        <f t="shared" ref="AB392:AB455" si="134">(P392*Y392-R392*AA392)</f>
        <v>2099806.8698017094</v>
      </c>
      <c r="AC392" s="42" t="s">
        <v>13</v>
      </c>
      <c r="AD392" s="23">
        <f t="shared" ref="AD392:AD455" si="135">(P392*AA392+R392*Y392)</f>
        <v>20137.927329708462</v>
      </c>
      <c r="AE392" s="42">
        <f t="shared" ref="AE392:AE455" si="136">P392+Y392</f>
        <v>-16.094183190877413</v>
      </c>
      <c r="AF392" s="42" t="s">
        <v>13</v>
      </c>
      <c r="AG392" s="42">
        <f t="shared" ref="AG392:AG455" si="137">R392+AA392</f>
        <v>426.90560203523864</v>
      </c>
      <c r="AH392" s="32">
        <f t="shared" ref="AH392:AH455" si="138">(AB392*AE392-AD392*AG392)/(AE392^2+AG392^2)</f>
        <v>-232.27368727416194</v>
      </c>
      <c r="AI392" s="42" t="s">
        <v>13</v>
      </c>
      <c r="AJ392" s="42">
        <f t="shared" ref="AJ392:AJ455" si="139">(AB392*AG392+AD392*AE392)/(AE392^2+AG392^2)</f>
        <v>4909.9112415846912</v>
      </c>
      <c r="AK392" s="42">
        <f t="shared" ref="AK392:AK455" si="140">SQRT(AH392^2+AJ392^2)</f>
        <v>4915.4022689948442</v>
      </c>
      <c r="AL392" s="31">
        <f t="shared" ref="AL392:AL455" si="141">DEGREES(ASIN(AJ392/AK392))</f>
        <v>87.291521821384663</v>
      </c>
      <c r="AM392" s="53">
        <f t="shared" ref="AM392:AM455" si="142">AK392/1000</f>
        <v>4.9154022689948444</v>
      </c>
      <c r="AN392" s="14"/>
    </row>
    <row r="393" spans="8:40">
      <c r="H393" s="32">
        <f t="shared" si="125"/>
        <v>1274</v>
      </c>
      <c r="I393" s="23">
        <f t="shared" si="126"/>
        <v>1274000</v>
      </c>
      <c r="J393" s="22">
        <f t="shared" si="127"/>
        <v>175000</v>
      </c>
      <c r="K393" s="42" t="s">
        <v>13</v>
      </c>
      <c r="L393" s="42">
        <v>0</v>
      </c>
      <c r="M393" s="32">
        <v>0</v>
      </c>
      <c r="N393" s="30" t="s">
        <v>13</v>
      </c>
      <c r="O393" s="31">
        <f>6.283*I393*E$7</f>
        <v>1680.9538200000002</v>
      </c>
      <c r="P393" s="42">
        <v>0</v>
      </c>
      <c r="Q393" s="23" t="s">
        <v>13</v>
      </c>
      <c r="R393" s="24">
        <f>-1/(6.283*I393*E$8)</f>
        <v>-1249.2907151964473</v>
      </c>
      <c r="S393" s="42">
        <f t="shared" si="128"/>
        <v>0</v>
      </c>
      <c r="T393" s="23" t="s">
        <v>13</v>
      </c>
      <c r="U393" s="23">
        <f t="shared" si="129"/>
        <v>294166918.50000006</v>
      </c>
      <c r="V393" s="23">
        <f t="shared" si="130"/>
        <v>175000</v>
      </c>
      <c r="W393" s="23" t="s">
        <v>13</v>
      </c>
      <c r="X393" s="23">
        <f t="shared" si="131"/>
        <v>1680.9538200000002</v>
      </c>
      <c r="Y393" s="22">
        <f t="shared" si="132"/>
        <v>-16.144828945266433</v>
      </c>
      <c r="Z393" s="23" t="s">
        <v>13</v>
      </c>
      <c r="AA393" s="31">
        <f t="shared" si="133"/>
        <v>1680.79874164635</v>
      </c>
      <c r="AB393" s="23">
        <f t="shared" si="134"/>
        <v>2099806.2620526571</v>
      </c>
      <c r="AC393" s="42" t="s">
        <v>13</v>
      </c>
      <c r="AD393" s="23">
        <f t="shared" si="135"/>
        <v>20169.584899756206</v>
      </c>
      <c r="AE393" s="42">
        <f t="shared" si="136"/>
        <v>-16.144828945266433</v>
      </c>
      <c r="AF393" s="42" t="s">
        <v>13</v>
      </c>
      <c r="AG393" s="42">
        <f t="shared" si="137"/>
        <v>431.50802644990267</v>
      </c>
      <c r="AH393" s="32">
        <f t="shared" si="138"/>
        <v>-228.49077008605238</v>
      </c>
      <c r="AI393" s="42" t="s">
        <v>13</v>
      </c>
      <c r="AJ393" s="42">
        <f t="shared" si="139"/>
        <v>4857.6554528989764</v>
      </c>
      <c r="AK393" s="42">
        <f t="shared" si="140"/>
        <v>4863.0262729183032</v>
      </c>
      <c r="AL393" s="31">
        <f t="shared" si="141"/>
        <v>87.306948862421677</v>
      </c>
      <c r="AM393" s="53">
        <f t="shared" si="142"/>
        <v>4.8630262729183036</v>
      </c>
      <c r="AN393" s="14"/>
    </row>
    <row r="394" spans="8:40">
      <c r="H394" s="32">
        <f t="shared" si="125"/>
        <v>1276</v>
      </c>
      <c r="I394" s="23">
        <f t="shared" si="126"/>
        <v>1276000</v>
      </c>
      <c r="J394" s="22">
        <f t="shared" si="127"/>
        <v>175000</v>
      </c>
      <c r="K394" s="42" t="s">
        <v>13</v>
      </c>
      <c r="L394" s="42">
        <v>0</v>
      </c>
      <c r="M394" s="32">
        <v>0</v>
      </c>
      <c r="N394" s="30" t="s">
        <v>13</v>
      </c>
      <c r="O394" s="31">
        <f>6.283*I394*E$7</f>
        <v>1683.59268</v>
      </c>
      <c r="P394" s="42">
        <v>0</v>
      </c>
      <c r="Q394" s="23" t="s">
        <v>13</v>
      </c>
      <c r="R394" s="24">
        <f>-1/(6.283*I394*E$8)</f>
        <v>-1247.3325792792114</v>
      </c>
      <c r="S394" s="42">
        <f t="shared" si="128"/>
        <v>0</v>
      </c>
      <c r="T394" s="23" t="s">
        <v>13</v>
      </c>
      <c r="U394" s="23">
        <f t="shared" si="129"/>
        <v>294628719</v>
      </c>
      <c r="V394" s="23">
        <f t="shared" si="130"/>
        <v>175000</v>
      </c>
      <c r="W394" s="23" t="s">
        <v>13</v>
      </c>
      <c r="X394" s="23">
        <f t="shared" si="131"/>
        <v>1683.59268</v>
      </c>
      <c r="Y394" s="22">
        <f t="shared" si="132"/>
        <v>-16.19555423940437</v>
      </c>
      <c r="Z394" s="23" t="s">
        <v>13</v>
      </c>
      <c r="AA394" s="31">
        <f t="shared" si="133"/>
        <v>1683.4368701910514</v>
      </c>
      <c r="AB394" s="23">
        <f t="shared" si="134"/>
        <v>2099805.6533491272</v>
      </c>
      <c r="AC394" s="42" t="s">
        <v>13</v>
      </c>
      <c r="AD394" s="23">
        <f t="shared" si="135"/>
        <v>20201.24244229262</v>
      </c>
      <c r="AE394" s="42">
        <f t="shared" si="136"/>
        <v>-16.19555423940437</v>
      </c>
      <c r="AF394" s="42" t="s">
        <v>13</v>
      </c>
      <c r="AG394" s="42">
        <f t="shared" si="137"/>
        <v>436.10429091184005</v>
      </c>
      <c r="AH394" s="32">
        <f t="shared" si="138"/>
        <v>-224.8229656593995</v>
      </c>
      <c r="AI394" s="42" t="s">
        <v>13</v>
      </c>
      <c r="AJ394" s="42">
        <f t="shared" si="139"/>
        <v>4806.5670631942339</v>
      </c>
      <c r="AK394" s="42">
        <f t="shared" si="140"/>
        <v>4811.82213915597</v>
      </c>
      <c r="AL394" s="31">
        <f t="shared" si="141"/>
        <v>87.321991943150252</v>
      </c>
      <c r="AM394" s="53">
        <f t="shared" si="142"/>
        <v>4.8118221391559697</v>
      </c>
      <c r="AN394" s="14"/>
    </row>
    <row r="395" spans="8:40">
      <c r="H395" s="32">
        <f t="shared" si="125"/>
        <v>1278</v>
      </c>
      <c r="I395" s="23">
        <f t="shared" si="126"/>
        <v>1278000</v>
      </c>
      <c r="J395" s="22">
        <f t="shared" si="127"/>
        <v>175000</v>
      </c>
      <c r="K395" s="42" t="s">
        <v>13</v>
      </c>
      <c r="L395" s="42">
        <v>0</v>
      </c>
      <c r="M395" s="32">
        <v>0</v>
      </c>
      <c r="N395" s="30" t="s">
        <v>13</v>
      </c>
      <c r="O395" s="31">
        <f>6.283*I395*E$7</f>
        <v>1686.23154</v>
      </c>
      <c r="P395" s="42">
        <v>0</v>
      </c>
      <c r="Q395" s="23" t="s">
        <v>13</v>
      </c>
      <c r="R395" s="24">
        <f>-1/(6.283*I395*E$8)</f>
        <v>-1245.3805721128901</v>
      </c>
      <c r="S395" s="42">
        <f t="shared" si="128"/>
        <v>0</v>
      </c>
      <c r="T395" s="23" t="s">
        <v>13</v>
      </c>
      <c r="U395" s="23">
        <f t="shared" si="129"/>
        <v>295090519.5</v>
      </c>
      <c r="V395" s="23">
        <f t="shared" si="130"/>
        <v>175000</v>
      </c>
      <c r="W395" s="23" t="s">
        <v>13</v>
      </c>
      <c r="X395" s="23">
        <f t="shared" si="131"/>
        <v>1686.23154</v>
      </c>
      <c r="Y395" s="22">
        <f t="shared" si="132"/>
        <v>-16.246359073152863</v>
      </c>
      <c r="Z395" s="23" t="s">
        <v>13</v>
      </c>
      <c r="AA395" s="31">
        <f t="shared" si="133"/>
        <v>1686.0749964395468</v>
      </c>
      <c r="AB395" s="23">
        <f t="shared" si="134"/>
        <v>2099805.043691122</v>
      </c>
      <c r="AC395" s="42" t="s">
        <v>13</v>
      </c>
      <c r="AD395" s="23">
        <f t="shared" si="135"/>
        <v>20232.899957274556</v>
      </c>
      <c r="AE395" s="42">
        <f t="shared" si="136"/>
        <v>-16.246359073152863</v>
      </c>
      <c r="AF395" s="42" t="s">
        <v>13</v>
      </c>
      <c r="AG395" s="42">
        <f t="shared" si="137"/>
        <v>440.69442432665664</v>
      </c>
      <c r="AH395" s="32">
        <f t="shared" si="138"/>
        <v>-221.26544751403347</v>
      </c>
      <c r="AI395" s="42" t="s">
        <v>13</v>
      </c>
      <c r="AJ395" s="42">
        <f t="shared" si="139"/>
        <v>4756.6072318322549</v>
      </c>
      <c r="AK395" s="42">
        <f t="shared" si="140"/>
        <v>4761.7508078628489</v>
      </c>
      <c r="AL395" s="31">
        <f t="shared" si="141"/>
        <v>87.336663867436528</v>
      </c>
      <c r="AM395" s="53">
        <f t="shared" si="142"/>
        <v>4.7617508078628488</v>
      </c>
      <c r="AN395" s="14"/>
    </row>
    <row r="396" spans="8:40">
      <c r="H396" s="32">
        <f t="shared" si="125"/>
        <v>1280</v>
      </c>
      <c r="I396" s="23">
        <f t="shared" si="126"/>
        <v>1280000</v>
      </c>
      <c r="J396" s="22">
        <f t="shared" si="127"/>
        <v>175000</v>
      </c>
      <c r="K396" s="42" t="s">
        <v>13</v>
      </c>
      <c r="L396" s="42">
        <v>0</v>
      </c>
      <c r="M396" s="32">
        <v>0</v>
      </c>
      <c r="N396" s="30" t="s">
        <v>13</v>
      </c>
      <c r="O396" s="31">
        <f>6.283*I396*E$7</f>
        <v>1688.8704</v>
      </c>
      <c r="P396" s="42">
        <v>0</v>
      </c>
      <c r="Q396" s="23" t="s">
        <v>13</v>
      </c>
      <c r="R396" s="24">
        <f>-1/(6.283*I396*E$8)</f>
        <v>-1243.4346649689639</v>
      </c>
      <c r="S396" s="42">
        <f t="shared" si="128"/>
        <v>0</v>
      </c>
      <c r="T396" s="23" t="s">
        <v>13</v>
      </c>
      <c r="U396" s="23">
        <f t="shared" si="129"/>
        <v>295552320</v>
      </c>
      <c r="V396" s="23">
        <f t="shared" si="130"/>
        <v>175000</v>
      </c>
      <c r="W396" s="23" t="s">
        <v>13</v>
      </c>
      <c r="X396" s="23">
        <f t="shared" si="131"/>
        <v>1688.8704</v>
      </c>
      <c r="Y396" s="22">
        <f t="shared" si="132"/>
        <v>-16.297243446373333</v>
      </c>
      <c r="Z396" s="23" t="s">
        <v>13</v>
      </c>
      <c r="AA396" s="31">
        <f t="shared" si="133"/>
        <v>1688.7131203882391</v>
      </c>
      <c r="AB396" s="23">
        <f t="shared" si="134"/>
        <v>2099804.4330786439</v>
      </c>
      <c r="AC396" s="42" t="s">
        <v>13</v>
      </c>
      <c r="AD396" s="23">
        <f t="shared" si="135"/>
        <v>20264.557444658869</v>
      </c>
      <c r="AE396" s="42">
        <f t="shared" si="136"/>
        <v>-16.297243446373333</v>
      </c>
      <c r="AF396" s="42" t="s">
        <v>13</v>
      </c>
      <c r="AG396" s="42">
        <f t="shared" si="137"/>
        <v>445.27845541927513</v>
      </c>
      <c r="AH396" s="32">
        <f t="shared" si="138"/>
        <v>-217.81364430547615</v>
      </c>
      <c r="AI396" s="42" t="s">
        <v>13</v>
      </c>
      <c r="AJ396" s="42">
        <f t="shared" si="139"/>
        <v>4707.7388218067235</v>
      </c>
      <c r="AK396" s="42">
        <f t="shared" si="140"/>
        <v>4712.7749360638672</v>
      </c>
      <c r="AL396" s="31">
        <f t="shared" si="141"/>
        <v>87.350976876039041</v>
      </c>
      <c r="AM396" s="53">
        <f t="shared" si="142"/>
        <v>4.7127749360638669</v>
      </c>
      <c r="AN396" s="14"/>
    </row>
    <row r="397" spans="8:40">
      <c r="H397" s="32">
        <f t="shared" si="125"/>
        <v>1282</v>
      </c>
      <c r="I397" s="23">
        <f t="shared" si="126"/>
        <v>1282000</v>
      </c>
      <c r="J397" s="22">
        <f t="shared" si="127"/>
        <v>175000</v>
      </c>
      <c r="K397" s="42" t="s">
        <v>13</v>
      </c>
      <c r="L397" s="42">
        <v>0</v>
      </c>
      <c r="M397" s="32">
        <v>0</v>
      </c>
      <c r="N397" s="30" t="s">
        <v>13</v>
      </c>
      <c r="O397" s="31">
        <f>6.283*I397*E$7</f>
        <v>1691.50926</v>
      </c>
      <c r="P397" s="42">
        <v>0</v>
      </c>
      <c r="Q397" s="23" t="s">
        <v>13</v>
      </c>
      <c r="R397" s="24">
        <f>-1/(6.283*I397*E$8)</f>
        <v>-1241.4948292981856</v>
      </c>
      <c r="S397" s="42">
        <f t="shared" si="128"/>
        <v>0</v>
      </c>
      <c r="T397" s="23" t="s">
        <v>13</v>
      </c>
      <c r="U397" s="23">
        <f t="shared" si="129"/>
        <v>296014120.5</v>
      </c>
      <c r="V397" s="23">
        <f t="shared" si="130"/>
        <v>175000</v>
      </c>
      <c r="W397" s="23" t="s">
        <v>13</v>
      </c>
      <c r="X397" s="23">
        <f t="shared" si="131"/>
        <v>1691.50926</v>
      </c>
      <c r="Y397" s="22">
        <f t="shared" si="132"/>
        <v>-16.34820735892697</v>
      </c>
      <c r="Z397" s="23" t="s">
        <v>13</v>
      </c>
      <c r="AA397" s="31">
        <f t="shared" si="133"/>
        <v>1691.3512420335314</v>
      </c>
      <c r="AB397" s="23">
        <f t="shared" si="134"/>
        <v>2099803.8215116933</v>
      </c>
      <c r="AC397" s="42" t="s">
        <v>13</v>
      </c>
      <c r="AD397" s="23">
        <f t="shared" si="135"/>
        <v>20296.214904402379</v>
      </c>
      <c r="AE397" s="42">
        <f t="shared" si="136"/>
        <v>-16.34820735892697</v>
      </c>
      <c r="AF397" s="42" t="s">
        <v>13</v>
      </c>
      <c r="AG397" s="42">
        <f t="shared" si="137"/>
        <v>449.85641273534588</v>
      </c>
      <c r="AH397" s="32">
        <f t="shared" si="138"/>
        <v>-214.46322365076054</v>
      </c>
      <c r="AI397" s="42" t="s">
        <v>13</v>
      </c>
      <c r="AJ397" s="42">
        <f t="shared" si="139"/>
        <v>4659.9263074056817</v>
      </c>
      <c r="AK397" s="42">
        <f t="shared" si="140"/>
        <v>4664.858804374493</v>
      </c>
      <c r="AL397" s="31">
        <f t="shared" si="141"/>
        <v>87.364942677222388</v>
      </c>
      <c r="AM397" s="53">
        <f t="shared" si="142"/>
        <v>4.664858804374493</v>
      </c>
      <c r="AN397" s="14"/>
    </row>
    <row r="398" spans="8:40">
      <c r="H398" s="32">
        <f t="shared" si="125"/>
        <v>1284</v>
      </c>
      <c r="I398" s="23">
        <f t="shared" si="126"/>
        <v>1284000</v>
      </c>
      <c r="J398" s="22">
        <f t="shared" si="127"/>
        <v>175000</v>
      </c>
      <c r="K398" s="42" t="s">
        <v>13</v>
      </c>
      <c r="L398" s="42">
        <v>0</v>
      </c>
      <c r="M398" s="32">
        <v>0</v>
      </c>
      <c r="N398" s="30" t="s">
        <v>13</v>
      </c>
      <c r="O398" s="31">
        <f>6.283*I398*E$7</f>
        <v>1694.1481200000001</v>
      </c>
      <c r="P398" s="42">
        <v>0</v>
      </c>
      <c r="Q398" s="23" t="s">
        <v>13</v>
      </c>
      <c r="R398" s="24">
        <f>-1/(6.283*I398*E$8)</f>
        <v>-1239.5610367291852</v>
      </c>
      <c r="S398" s="42">
        <f t="shared" si="128"/>
        <v>0</v>
      </c>
      <c r="T398" s="23" t="s">
        <v>13</v>
      </c>
      <c r="U398" s="23">
        <f t="shared" si="129"/>
        <v>296475921</v>
      </c>
      <c r="V398" s="23">
        <f t="shared" si="130"/>
        <v>175000</v>
      </c>
      <c r="W398" s="23" t="s">
        <v>13</v>
      </c>
      <c r="X398" s="23">
        <f t="shared" si="131"/>
        <v>1694.1481200000001</v>
      </c>
      <c r="Y398" s="22">
        <f t="shared" si="132"/>
        <v>-16.399250810674747</v>
      </c>
      <c r="Z398" s="23" t="s">
        <v>13</v>
      </c>
      <c r="AA398" s="31">
        <f t="shared" si="133"/>
        <v>1693.9893613718268</v>
      </c>
      <c r="AB398" s="23">
        <f t="shared" si="134"/>
        <v>2099803.2089902721</v>
      </c>
      <c r="AC398" s="42" t="s">
        <v>13</v>
      </c>
      <c r="AD398" s="23">
        <f t="shared" si="135"/>
        <v>20327.872336461918</v>
      </c>
      <c r="AE398" s="42">
        <f t="shared" si="136"/>
        <v>-16.399250810674747</v>
      </c>
      <c r="AF398" s="42" t="s">
        <v>13</v>
      </c>
      <c r="AG398" s="42">
        <f t="shared" si="137"/>
        <v>454.42832464264166</v>
      </c>
      <c r="AH398" s="32">
        <f t="shared" si="138"/>
        <v>-211.21007714481169</v>
      </c>
      <c r="AI398" s="42" t="s">
        <v>13</v>
      </c>
      <c r="AJ398" s="42">
        <f t="shared" si="139"/>
        <v>4613.1356878116585</v>
      </c>
      <c r="AK398" s="42">
        <f t="shared" si="140"/>
        <v>4617.9682297357849</v>
      </c>
      <c r="AL398" s="31">
        <f t="shared" si="141"/>
        <v>87.378572475397419</v>
      </c>
      <c r="AM398" s="53">
        <f t="shared" si="142"/>
        <v>4.6179682297357854</v>
      </c>
      <c r="AN398" s="14"/>
    </row>
    <row r="399" spans="8:40">
      <c r="H399" s="32">
        <f t="shared" si="125"/>
        <v>1286</v>
      </c>
      <c r="I399" s="23">
        <f t="shared" si="126"/>
        <v>1286000</v>
      </c>
      <c r="J399" s="22">
        <f t="shared" si="127"/>
        <v>175000</v>
      </c>
      <c r="K399" s="42" t="s">
        <v>13</v>
      </c>
      <c r="L399" s="42">
        <v>0</v>
      </c>
      <c r="M399" s="32">
        <v>0</v>
      </c>
      <c r="N399" s="30" t="s">
        <v>13</v>
      </c>
      <c r="O399" s="31">
        <f>6.283*I399*E$7</f>
        <v>1696.7869800000003</v>
      </c>
      <c r="P399" s="42">
        <v>0</v>
      </c>
      <c r="Q399" s="23" t="s">
        <v>13</v>
      </c>
      <c r="R399" s="24">
        <f>-1/(6.283*I399*E$8)</f>
        <v>-1237.6332590670868</v>
      </c>
      <c r="S399" s="42">
        <f t="shared" si="128"/>
        <v>0</v>
      </c>
      <c r="T399" s="23" t="s">
        <v>13</v>
      </c>
      <c r="U399" s="23">
        <f t="shared" si="129"/>
        <v>296937721.50000006</v>
      </c>
      <c r="V399" s="23">
        <f t="shared" si="130"/>
        <v>175000</v>
      </c>
      <c r="W399" s="23" t="s">
        <v>13</v>
      </c>
      <c r="X399" s="23">
        <f t="shared" si="131"/>
        <v>1696.7869800000003</v>
      </c>
      <c r="Y399" s="22">
        <f t="shared" si="132"/>
        <v>-16.450373801477443</v>
      </c>
      <c r="Z399" s="23" t="s">
        <v>13</v>
      </c>
      <c r="AA399" s="31">
        <f t="shared" si="133"/>
        <v>1696.6274783995291</v>
      </c>
      <c r="AB399" s="23">
        <f t="shared" si="134"/>
        <v>2099802.5955143827</v>
      </c>
      <c r="AC399" s="42" t="s">
        <v>13</v>
      </c>
      <c r="AD399" s="23">
        <f t="shared" si="135"/>
        <v>20359.529740794351</v>
      </c>
      <c r="AE399" s="42">
        <f t="shared" si="136"/>
        <v>-16.450373801477443</v>
      </c>
      <c r="AF399" s="42" t="s">
        <v>13</v>
      </c>
      <c r="AG399" s="42">
        <f t="shared" si="137"/>
        <v>458.9942193324423</v>
      </c>
      <c r="AH399" s="32">
        <f t="shared" si="138"/>
        <v>-208.0503064679138</v>
      </c>
      <c r="AI399" s="42" t="s">
        <v>13</v>
      </c>
      <c r="AJ399" s="42">
        <f t="shared" si="139"/>
        <v>4567.3344061989119</v>
      </c>
      <c r="AK399" s="42">
        <f t="shared" si="140"/>
        <v>4572.0704837162957</v>
      </c>
      <c r="AL399" s="31">
        <f t="shared" si="141"/>
        <v>87.391876997930368</v>
      </c>
      <c r="AM399" s="53">
        <f t="shared" si="142"/>
        <v>4.5720704837162955</v>
      </c>
      <c r="AN399" s="14"/>
    </row>
    <row r="400" spans="8:40">
      <c r="H400" s="32">
        <f t="shared" si="125"/>
        <v>1288</v>
      </c>
      <c r="I400" s="23">
        <f t="shared" si="126"/>
        <v>1288000</v>
      </c>
      <c r="J400" s="22">
        <f t="shared" si="127"/>
        <v>175000</v>
      </c>
      <c r="K400" s="42" t="s">
        <v>13</v>
      </c>
      <c r="L400" s="42">
        <v>0</v>
      </c>
      <c r="M400" s="32">
        <v>0</v>
      </c>
      <c r="N400" s="30" t="s">
        <v>13</v>
      </c>
      <c r="O400" s="31">
        <f>6.283*I400*E$7</f>
        <v>1699.4258400000003</v>
      </c>
      <c r="P400" s="42">
        <v>0</v>
      </c>
      <c r="Q400" s="23" t="s">
        <v>13</v>
      </c>
      <c r="R400" s="24">
        <f>-1/(6.283*I400*E$8)</f>
        <v>-1235.7114682921379</v>
      </c>
      <c r="S400" s="42">
        <f t="shared" si="128"/>
        <v>0</v>
      </c>
      <c r="T400" s="23" t="s">
        <v>13</v>
      </c>
      <c r="U400" s="23">
        <f t="shared" si="129"/>
        <v>297399522.00000006</v>
      </c>
      <c r="V400" s="23">
        <f t="shared" si="130"/>
        <v>175000</v>
      </c>
      <c r="W400" s="23" t="s">
        <v>13</v>
      </c>
      <c r="X400" s="23">
        <f t="shared" si="131"/>
        <v>1699.4258400000003</v>
      </c>
      <c r="Y400" s="22">
        <f t="shared" si="132"/>
        <v>-16.501576331195587</v>
      </c>
      <c r="Z400" s="23" t="s">
        <v>13</v>
      </c>
      <c r="AA400" s="31">
        <f t="shared" si="133"/>
        <v>1699.2655931130403</v>
      </c>
      <c r="AB400" s="23">
        <f t="shared" si="134"/>
        <v>2099801.9810840255</v>
      </c>
      <c r="AC400" s="42" t="s">
        <v>13</v>
      </c>
      <c r="AD400" s="23">
        <f t="shared" si="135"/>
        <v>20391.187117356487</v>
      </c>
      <c r="AE400" s="42">
        <f t="shared" si="136"/>
        <v>-16.501576331195587</v>
      </c>
      <c r="AF400" s="42" t="s">
        <v>13</v>
      </c>
      <c r="AG400" s="42">
        <f t="shared" si="137"/>
        <v>463.55412482090242</v>
      </c>
      <c r="AH400" s="32">
        <f t="shared" si="138"/>
        <v>-204.98021049407484</v>
      </c>
      <c r="AI400" s="42" t="s">
        <v>13</v>
      </c>
      <c r="AJ400" s="42">
        <f t="shared" si="139"/>
        <v>4522.4912739243564</v>
      </c>
      <c r="AK400" s="42">
        <f t="shared" si="140"/>
        <v>4527.1342159710866</v>
      </c>
      <c r="AL400" s="31">
        <f t="shared" si="141"/>
        <v>87.404866520261294</v>
      </c>
      <c r="AM400" s="53">
        <f t="shared" si="142"/>
        <v>4.5271342159710866</v>
      </c>
      <c r="AN400" s="14"/>
    </row>
    <row r="401" spans="2:40">
      <c r="H401" s="32">
        <f t="shared" si="125"/>
        <v>1290</v>
      </c>
      <c r="I401" s="23">
        <f t="shared" si="126"/>
        <v>1290000</v>
      </c>
      <c r="J401" s="22">
        <f t="shared" si="127"/>
        <v>175000</v>
      </c>
      <c r="K401" s="42" t="s">
        <v>13</v>
      </c>
      <c r="L401" s="42">
        <v>0</v>
      </c>
      <c r="M401" s="32">
        <v>0</v>
      </c>
      <c r="N401" s="30" t="s">
        <v>13</v>
      </c>
      <c r="O401" s="31">
        <f>6.283*I401*E$7</f>
        <v>1702.0647000000004</v>
      </c>
      <c r="P401" s="42">
        <v>0</v>
      </c>
      <c r="Q401" s="23" t="s">
        <v>13</v>
      </c>
      <c r="R401" s="24">
        <f>-1/(6.283*I401*E$8)</f>
        <v>-1233.7956365583516</v>
      </c>
      <c r="S401" s="42">
        <f t="shared" si="128"/>
        <v>0</v>
      </c>
      <c r="T401" s="23" t="s">
        <v>13</v>
      </c>
      <c r="U401" s="23">
        <f t="shared" si="129"/>
        <v>297861322.50000006</v>
      </c>
      <c r="V401" s="23">
        <f t="shared" si="130"/>
        <v>175000</v>
      </c>
      <c r="W401" s="23" t="s">
        <v>13</v>
      </c>
      <c r="X401" s="23">
        <f t="shared" si="131"/>
        <v>1702.0647000000004</v>
      </c>
      <c r="Y401" s="22">
        <f t="shared" si="132"/>
        <v>-16.552858399689516</v>
      </c>
      <c r="Z401" s="23" t="s">
        <v>13</v>
      </c>
      <c r="AA401" s="31">
        <f t="shared" si="133"/>
        <v>1701.9037055087649</v>
      </c>
      <c r="AB401" s="23">
        <f t="shared" si="134"/>
        <v>2099801.3656992042</v>
      </c>
      <c r="AC401" s="42" t="s">
        <v>13</v>
      </c>
      <c r="AD401" s="23">
        <f t="shared" si="135"/>
        <v>20422.844466105184</v>
      </c>
      <c r="AE401" s="42">
        <f t="shared" si="136"/>
        <v>-16.552858399689516</v>
      </c>
      <c r="AF401" s="42" t="s">
        <v>13</v>
      </c>
      <c r="AG401" s="42">
        <f t="shared" si="137"/>
        <v>468.10806895041333</v>
      </c>
      <c r="AH401" s="32">
        <f t="shared" si="138"/>
        <v>-201.99627331840887</v>
      </c>
      <c r="AI401" s="42" t="s">
        <v>13</v>
      </c>
      <c r="AJ401" s="42">
        <f t="shared" si="139"/>
        <v>4478.5763994420213</v>
      </c>
      <c r="AK401" s="42">
        <f t="shared" si="140"/>
        <v>4483.1293824820159</v>
      </c>
      <c r="AL401" s="31">
        <f t="shared" si="141"/>
        <v>87.417550889450155</v>
      </c>
      <c r="AM401" s="53">
        <f t="shared" si="142"/>
        <v>4.4831293824820158</v>
      </c>
      <c r="AN401" s="14"/>
    </row>
    <row r="402" spans="2:40">
      <c r="H402" s="32">
        <f t="shared" si="125"/>
        <v>1292</v>
      </c>
      <c r="I402" s="23">
        <f t="shared" si="126"/>
        <v>1292000</v>
      </c>
      <c r="J402" s="22">
        <f t="shared" si="127"/>
        <v>175000</v>
      </c>
      <c r="K402" s="42" t="s">
        <v>13</v>
      </c>
      <c r="L402" s="42">
        <v>0</v>
      </c>
      <c r="M402" s="32">
        <v>0</v>
      </c>
      <c r="N402" s="30" t="s">
        <v>13</v>
      </c>
      <c r="O402" s="31">
        <f>6.283*I402*E$7</f>
        <v>1704.7035600000004</v>
      </c>
      <c r="P402" s="42">
        <v>0</v>
      </c>
      <c r="Q402" s="23" t="s">
        <v>13</v>
      </c>
      <c r="R402" s="24">
        <f>-1/(6.283*I402*E$8)</f>
        <v>-1231.8857361921621</v>
      </c>
      <c r="S402" s="42">
        <f t="shared" si="128"/>
        <v>0</v>
      </c>
      <c r="T402" s="23" t="s">
        <v>13</v>
      </c>
      <c r="U402" s="23">
        <f t="shared" si="129"/>
        <v>298323123.00000006</v>
      </c>
      <c r="V402" s="23">
        <f t="shared" si="130"/>
        <v>175000</v>
      </c>
      <c r="W402" s="23" t="s">
        <v>13</v>
      </c>
      <c r="X402" s="23">
        <f t="shared" si="131"/>
        <v>1704.7035600000004</v>
      </c>
      <c r="Y402" s="22">
        <f t="shared" si="132"/>
        <v>-16.604220006819332</v>
      </c>
      <c r="Z402" s="23" t="s">
        <v>13</v>
      </c>
      <c r="AA402" s="31">
        <f t="shared" si="133"/>
        <v>1704.5418155831051</v>
      </c>
      <c r="AB402" s="23">
        <f t="shared" si="134"/>
        <v>2099800.7493599178</v>
      </c>
      <c r="AC402" s="42" t="s">
        <v>13</v>
      </c>
      <c r="AD402" s="23">
        <f t="shared" si="135"/>
        <v>20454.501786997262</v>
      </c>
      <c r="AE402" s="42">
        <f t="shared" si="136"/>
        <v>-16.604220006819332</v>
      </c>
      <c r="AF402" s="42" t="s">
        <v>13</v>
      </c>
      <c r="AG402" s="42">
        <f t="shared" si="137"/>
        <v>472.65607939094298</v>
      </c>
      <c r="AH402" s="32">
        <f t="shared" si="138"/>
        <v>-199.09515312914959</v>
      </c>
      <c r="AI402" s="42" t="s">
        <v>13</v>
      </c>
      <c r="AJ402" s="42">
        <f t="shared" si="139"/>
        <v>4435.5611216015241</v>
      </c>
      <c r="AK402" s="42">
        <f t="shared" si="140"/>
        <v>4440.0271782346663</v>
      </c>
      <c r="AL402" s="31">
        <f t="shared" si="141"/>
        <v>87.429939546266851</v>
      </c>
      <c r="AM402" s="53">
        <f t="shared" si="142"/>
        <v>4.4400271782346659</v>
      </c>
      <c r="AN402" s="14"/>
    </row>
    <row r="403" spans="2:40" s="16" customFormat="1">
      <c r="B403" s="1"/>
      <c r="C403" s="1"/>
      <c r="D403" s="1"/>
      <c r="E403" s="1"/>
      <c r="F403" s="1"/>
      <c r="H403" s="32">
        <f t="shared" si="125"/>
        <v>1294</v>
      </c>
      <c r="I403" s="23">
        <f t="shared" si="126"/>
        <v>1294000</v>
      </c>
      <c r="J403" s="22">
        <f t="shared" si="127"/>
        <v>175000</v>
      </c>
      <c r="K403" s="42" t="s">
        <v>13</v>
      </c>
      <c r="L403" s="42">
        <v>0</v>
      </c>
      <c r="M403" s="32">
        <v>0</v>
      </c>
      <c r="N403" s="30" t="s">
        <v>13</v>
      </c>
      <c r="O403" s="31">
        <f>6.283*I403*E$7</f>
        <v>1707.3424200000002</v>
      </c>
      <c r="P403" s="42">
        <v>0</v>
      </c>
      <c r="Q403" s="23" t="s">
        <v>13</v>
      </c>
      <c r="R403" s="24">
        <f>-1/(6.283*I403*E$8)</f>
        <v>-1229.9817396910923</v>
      </c>
      <c r="S403" s="42">
        <f t="shared" si="128"/>
        <v>0</v>
      </c>
      <c r="T403" s="23" t="s">
        <v>13</v>
      </c>
      <c r="U403" s="23">
        <f t="shared" si="129"/>
        <v>298784923.50000006</v>
      </c>
      <c r="V403" s="23">
        <f t="shared" si="130"/>
        <v>175000</v>
      </c>
      <c r="W403" s="23" t="s">
        <v>13</v>
      </c>
      <c r="X403" s="23">
        <f t="shared" si="131"/>
        <v>1707.3424200000002</v>
      </c>
      <c r="Y403" s="22">
        <f t="shared" si="132"/>
        <v>-16.655661152444946</v>
      </c>
      <c r="Z403" s="23" t="s">
        <v>13</v>
      </c>
      <c r="AA403" s="31">
        <f t="shared" si="133"/>
        <v>1707.1799233324648</v>
      </c>
      <c r="AB403" s="23">
        <f t="shared" si="134"/>
        <v>2099800.1320661707</v>
      </c>
      <c r="AC403" s="42" t="s">
        <v>13</v>
      </c>
      <c r="AD403" s="23">
        <f t="shared" si="135"/>
        <v>20486.159079989578</v>
      </c>
      <c r="AE403" s="42">
        <f t="shared" si="136"/>
        <v>-16.655661152444946</v>
      </c>
      <c r="AF403" s="42" t="s">
        <v>13</v>
      </c>
      <c r="AG403" s="42">
        <f t="shared" si="137"/>
        <v>477.19818364137245</v>
      </c>
      <c r="AH403" s="32">
        <f t="shared" si="138"/>
        <v>-196.27367185661222</v>
      </c>
      <c r="AI403" s="42" t="s">
        <v>13</v>
      </c>
      <c r="AJ403" s="42">
        <f t="shared" si="139"/>
        <v>4393.4179470183844</v>
      </c>
      <c r="AK403" s="42">
        <f t="shared" si="140"/>
        <v>4397.7999740151108</v>
      </c>
      <c r="AL403" s="31">
        <f t="shared" si="141"/>
        <v>87.442041545929698</v>
      </c>
      <c r="AM403" s="53">
        <f t="shared" si="142"/>
        <v>4.3977999740151112</v>
      </c>
      <c r="AN403" s="46"/>
    </row>
    <row r="404" spans="2:40">
      <c r="B404" s="16"/>
      <c r="C404" s="16"/>
      <c r="D404" s="16"/>
      <c r="E404" s="16"/>
      <c r="H404" s="32">
        <f t="shared" si="125"/>
        <v>1296</v>
      </c>
      <c r="I404" s="23">
        <f t="shared" si="126"/>
        <v>1296000</v>
      </c>
      <c r="J404" s="22">
        <f t="shared" si="127"/>
        <v>175000</v>
      </c>
      <c r="K404" s="42" t="s">
        <v>13</v>
      </c>
      <c r="L404" s="42">
        <v>0</v>
      </c>
      <c r="M404" s="32">
        <v>0</v>
      </c>
      <c r="N404" s="30" t="s">
        <v>13</v>
      </c>
      <c r="O404" s="31">
        <f>6.283*I404*E$7</f>
        <v>1709.9812800000002</v>
      </c>
      <c r="P404" s="42">
        <v>0</v>
      </c>
      <c r="Q404" s="23" t="s">
        <v>13</v>
      </c>
      <c r="R404" s="24">
        <f>-1/(6.283*I404*E$8)</f>
        <v>-1228.0836197224332</v>
      </c>
      <c r="S404" s="42">
        <f t="shared" si="128"/>
        <v>0</v>
      </c>
      <c r="T404" s="23" t="s">
        <v>13</v>
      </c>
      <c r="U404" s="23">
        <f t="shared" si="129"/>
        <v>299246724.00000006</v>
      </c>
      <c r="V404" s="23">
        <f t="shared" si="130"/>
        <v>175000</v>
      </c>
      <c r="W404" s="23" t="s">
        <v>13</v>
      </c>
      <c r="X404" s="23">
        <f t="shared" si="131"/>
        <v>1709.9812800000002</v>
      </c>
      <c r="Y404" s="22">
        <f t="shared" si="132"/>
        <v>-16.707181836426024</v>
      </c>
      <c r="Z404" s="23" t="s">
        <v>13</v>
      </c>
      <c r="AA404" s="31">
        <f t="shared" si="133"/>
        <v>1709.8180287532468</v>
      </c>
      <c r="AB404" s="23">
        <f t="shared" si="134"/>
        <v>2099799.5138179627</v>
      </c>
      <c r="AC404" s="42" t="s">
        <v>13</v>
      </c>
      <c r="AD404" s="23">
        <f t="shared" si="135"/>
        <v>20517.816345038962</v>
      </c>
      <c r="AE404" s="42">
        <f t="shared" si="136"/>
        <v>-16.707181836426024</v>
      </c>
      <c r="AF404" s="42" t="s">
        <v>13</v>
      </c>
      <c r="AG404" s="42">
        <f t="shared" si="137"/>
        <v>481.73440903081359</v>
      </c>
      <c r="AH404" s="32">
        <f t="shared" si="138"/>
        <v>-193.52880553749281</v>
      </c>
      <c r="AI404" s="42" t="s">
        <v>13</v>
      </c>
      <c r="AJ404" s="42">
        <f t="shared" si="139"/>
        <v>4352.1204912293424</v>
      </c>
      <c r="AK404" s="42">
        <f t="shared" si="140"/>
        <v>4356.4212570355385</v>
      </c>
      <c r="AL404" s="31">
        <f t="shared" si="141"/>
        <v>87.453865577584239</v>
      </c>
      <c r="AM404" s="53">
        <f t="shared" si="142"/>
        <v>4.3564212570355387</v>
      </c>
      <c r="AN404" s="14"/>
    </row>
    <row r="405" spans="2:40">
      <c r="F405" s="16"/>
      <c r="H405" s="32">
        <f t="shared" si="125"/>
        <v>1298</v>
      </c>
      <c r="I405" s="23">
        <f t="shared" si="126"/>
        <v>1298000</v>
      </c>
      <c r="J405" s="22">
        <f t="shared" si="127"/>
        <v>175000</v>
      </c>
      <c r="K405" s="42" t="s">
        <v>13</v>
      </c>
      <c r="L405" s="42">
        <v>0</v>
      </c>
      <c r="M405" s="32">
        <v>0</v>
      </c>
      <c r="N405" s="30" t="s">
        <v>13</v>
      </c>
      <c r="O405" s="31">
        <f>6.283*I405*E$7</f>
        <v>1712.6201400000002</v>
      </c>
      <c r="P405" s="42">
        <v>0</v>
      </c>
      <c r="Q405" s="23" t="s">
        <v>13</v>
      </c>
      <c r="R405" s="24">
        <f>-1/(6.283*I405*E$8)</f>
        <v>-1226.1913491219364</v>
      </c>
      <c r="S405" s="42">
        <f t="shared" si="128"/>
        <v>0</v>
      </c>
      <c r="T405" s="23" t="s">
        <v>13</v>
      </c>
      <c r="U405" s="23">
        <f t="shared" si="129"/>
        <v>299708524.50000006</v>
      </c>
      <c r="V405" s="23">
        <f t="shared" si="130"/>
        <v>175000</v>
      </c>
      <c r="W405" s="23" t="s">
        <v>13</v>
      </c>
      <c r="X405" s="23">
        <f t="shared" si="131"/>
        <v>1712.6201400000002</v>
      </c>
      <c r="Y405" s="22">
        <f t="shared" si="132"/>
        <v>-16.758782058622035</v>
      </c>
      <c r="Z405" s="23" t="s">
        <v>13</v>
      </c>
      <c r="AA405" s="31">
        <f t="shared" si="133"/>
        <v>1712.4561318418546</v>
      </c>
      <c r="AB405" s="23">
        <f t="shared" si="134"/>
        <v>2099798.8946152963</v>
      </c>
      <c r="AC405" s="42" t="s">
        <v>13</v>
      </c>
      <c r="AD405" s="23">
        <f t="shared" si="135"/>
        <v>20549.473582102255</v>
      </c>
      <c r="AE405" s="42">
        <f t="shared" si="136"/>
        <v>-16.758782058622035</v>
      </c>
      <c r="AF405" s="42" t="s">
        <v>13</v>
      </c>
      <c r="AG405" s="42">
        <f t="shared" si="137"/>
        <v>486.26478271991823</v>
      </c>
      <c r="AH405" s="32">
        <f t="shared" si="138"/>
        <v>-190.85767533834141</v>
      </c>
      <c r="AI405" s="42" t="s">
        <v>13</v>
      </c>
      <c r="AJ405" s="42">
        <f t="shared" si="139"/>
        <v>4311.6434233685777</v>
      </c>
      <c r="AK405" s="42">
        <f t="shared" si="140"/>
        <v>4315.8655751208316</v>
      </c>
      <c r="AL405" s="31">
        <f t="shared" si="141"/>
        <v>87.4654199826156</v>
      </c>
      <c r="AM405" s="53">
        <f t="shared" si="142"/>
        <v>4.3158655751208315</v>
      </c>
      <c r="AN405" s="14"/>
    </row>
    <row r="406" spans="2:40">
      <c r="H406" s="32">
        <f t="shared" si="125"/>
        <v>1300</v>
      </c>
      <c r="I406" s="23">
        <f t="shared" si="126"/>
        <v>1300000</v>
      </c>
      <c r="J406" s="22">
        <f t="shared" si="127"/>
        <v>175000</v>
      </c>
      <c r="K406" s="42" t="s">
        <v>13</v>
      </c>
      <c r="L406" s="42">
        <v>0</v>
      </c>
      <c r="M406" s="32">
        <v>0</v>
      </c>
      <c r="N406" s="30" t="s">
        <v>13</v>
      </c>
      <c r="O406" s="31">
        <f>6.283*I406*E$7</f>
        <v>1715.2590000000002</v>
      </c>
      <c r="P406" s="42">
        <v>0</v>
      </c>
      <c r="Q406" s="23" t="s">
        <v>13</v>
      </c>
      <c r="R406" s="24">
        <f>-1/(6.283*I406*E$8)</f>
        <v>-1224.3049008925182</v>
      </c>
      <c r="S406" s="42">
        <f t="shared" si="128"/>
        <v>0</v>
      </c>
      <c r="T406" s="23" t="s">
        <v>13</v>
      </c>
      <c r="U406" s="23">
        <f t="shared" si="129"/>
        <v>300170325.00000006</v>
      </c>
      <c r="V406" s="23">
        <f t="shared" si="130"/>
        <v>175000</v>
      </c>
      <c r="W406" s="23" t="s">
        <v>13</v>
      </c>
      <c r="X406" s="23">
        <f t="shared" si="131"/>
        <v>1715.2590000000002</v>
      </c>
      <c r="Y406" s="22">
        <f t="shared" si="132"/>
        <v>-16.810461818892222</v>
      </c>
      <c r="Z406" s="23" t="s">
        <v>13</v>
      </c>
      <c r="AA406" s="31">
        <f t="shared" si="133"/>
        <v>1715.0942325946917</v>
      </c>
      <c r="AB406" s="23">
        <f t="shared" si="134"/>
        <v>2099798.2744581737</v>
      </c>
      <c r="AC406" s="42" t="s">
        <v>13</v>
      </c>
      <c r="AD406" s="23">
        <f t="shared" si="135"/>
        <v>20581.130791136304</v>
      </c>
      <c r="AE406" s="42">
        <f t="shared" si="136"/>
        <v>-16.810461818892222</v>
      </c>
      <c r="AF406" s="42" t="s">
        <v>13</v>
      </c>
      <c r="AG406" s="42">
        <f t="shared" si="137"/>
        <v>490.78933170217351</v>
      </c>
      <c r="AH406" s="32">
        <f t="shared" si="138"/>
        <v>-188.25753918697336</v>
      </c>
      <c r="AI406" s="42" t="s">
        <v>13</v>
      </c>
      <c r="AJ406" s="42">
        <f t="shared" si="139"/>
        <v>4271.9624141216173</v>
      </c>
      <c r="AK406" s="42">
        <f t="shared" si="140"/>
        <v>4276.1084842095079</v>
      </c>
      <c r="AL406" s="31">
        <f t="shared" si="141"/>
        <v>87.476712771871505</v>
      </c>
      <c r="AM406" s="53">
        <f t="shared" si="142"/>
        <v>4.2761084842095078</v>
      </c>
      <c r="AN406" s="14"/>
    </row>
    <row r="407" spans="2:40">
      <c r="H407" s="32">
        <f t="shared" si="125"/>
        <v>1302</v>
      </c>
      <c r="I407" s="23">
        <f t="shared" si="126"/>
        <v>1302000</v>
      </c>
      <c r="J407" s="22">
        <f t="shared" si="127"/>
        <v>175000</v>
      </c>
      <c r="K407" s="42" t="s">
        <v>13</v>
      </c>
      <c r="L407" s="42">
        <v>0</v>
      </c>
      <c r="M407" s="32">
        <v>0</v>
      </c>
      <c r="N407" s="30" t="s">
        <v>13</v>
      </c>
      <c r="O407" s="31">
        <f>6.283*I407*E$7</f>
        <v>1717.8978600000003</v>
      </c>
      <c r="P407" s="42">
        <v>0</v>
      </c>
      <c r="Q407" s="23" t="s">
        <v>13</v>
      </c>
      <c r="R407" s="24">
        <f>-1/(6.283*I407*E$8)</f>
        <v>-1222.4242482029751</v>
      </c>
      <c r="S407" s="42">
        <f t="shared" si="128"/>
        <v>0</v>
      </c>
      <c r="T407" s="23" t="s">
        <v>13</v>
      </c>
      <c r="U407" s="23">
        <f t="shared" si="129"/>
        <v>300632125.50000006</v>
      </c>
      <c r="V407" s="23">
        <f t="shared" si="130"/>
        <v>175000</v>
      </c>
      <c r="W407" s="23" t="s">
        <v>13</v>
      </c>
      <c r="X407" s="23">
        <f t="shared" si="131"/>
        <v>1717.8978600000003</v>
      </c>
      <c r="Y407" s="22">
        <f t="shared" si="132"/>
        <v>-16.862221117095608</v>
      </c>
      <c r="Z407" s="23" t="s">
        <v>13</v>
      </c>
      <c r="AA407" s="31">
        <f t="shared" si="133"/>
        <v>1717.7323310081608</v>
      </c>
      <c r="AB407" s="23">
        <f t="shared" si="134"/>
        <v>2099797.6533465949</v>
      </c>
      <c r="AC407" s="42" t="s">
        <v>13</v>
      </c>
      <c r="AD407" s="23">
        <f t="shared" si="135"/>
        <v>20612.787972097929</v>
      </c>
      <c r="AE407" s="42">
        <f t="shared" si="136"/>
        <v>-16.862221117095608</v>
      </c>
      <c r="AF407" s="42" t="s">
        <v>13</v>
      </c>
      <c r="AG407" s="42">
        <f t="shared" si="137"/>
        <v>495.30808280518568</v>
      </c>
      <c r="AH407" s="32">
        <f t="shared" si="138"/>
        <v>-185.72578396503172</v>
      </c>
      <c r="AI407" s="42" t="s">
        <v>13</v>
      </c>
      <c r="AJ407" s="42">
        <f t="shared" si="139"/>
        <v>4233.0540867327018</v>
      </c>
      <c r="AK407" s="42">
        <f t="shared" si="140"/>
        <v>4237.1264989416886</v>
      </c>
      <c r="AL407" s="31">
        <f t="shared" si="141"/>
        <v>87.487751641871611</v>
      </c>
      <c r="AM407" s="53">
        <f t="shared" si="142"/>
        <v>4.2371264989416888</v>
      </c>
      <c r="AN407" s="14"/>
    </row>
    <row r="408" spans="2:40">
      <c r="H408" s="32">
        <f t="shared" si="125"/>
        <v>1304</v>
      </c>
      <c r="I408" s="23">
        <f t="shared" si="126"/>
        <v>1304000</v>
      </c>
      <c r="J408" s="22">
        <f t="shared" si="127"/>
        <v>175000</v>
      </c>
      <c r="K408" s="42" t="s">
        <v>13</v>
      </c>
      <c r="L408" s="42">
        <v>0</v>
      </c>
      <c r="M408" s="32">
        <v>0</v>
      </c>
      <c r="N408" s="30" t="s">
        <v>13</v>
      </c>
      <c r="O408" s="31">
        <f>6.283*I408*E$7</f>
        <v>1720.5367200000003</v>
      </c>
      <c r="P408" s="42">
        <v>0</v>
      </c>
      <c r="Q408" s="23" t="s">
        <v>13</v>
      </c>
      <c r="R408" s="24">
        <f>-1/(6.283*I408*E$8)</f>
        <v>-1220.5493643867128</v>
      </c>
      <c r="S408" s="42">
        <f t="shared" si="128"/>
        <v>0</v>
      </c>
      <c r="T408" s="23" t="s">
        <v>13</v>
      </c>
      <c r="U408" s="23">
        <f t="shared" si="129"/>
        <v>301093926.00000006</v>
      </c>
      <c r="V408" s="23">
        <f t="shared" si="130"/>
        <v>175000</v>
      </c>
      <c r="W408" s="23" t="s">
        <v>13</v>
      </c>
      <c r="X408" s="23">
        <f t="shared" si="131"/>
        <v>1720.5367200000003</v>
      </c>
      <c r="Y408" s="22">
        <f t="shared" si="132"/>
        <v>-16.914059953091009</v>
      </c>
      <c r="Z408" s="23" t="s">
        <v>13</v>
      </c>
      <c r="AA408" s="31">
        <f t="shared" si="133"/>
        <v>1720.3704270786654</v>
      </c>
      <c r="AB408" s="23">
        <f t="shared" si="134"/>
        <v>2099797.0312805627</v>
      </c>
      <c r="AC408" s="42" t="s">
        <v>13</v>
      </c>
      <c r="AD408" s="23">
        <f t="shared" si="135"/>
        <v>20644.445124943984</v>
      </c>
      <c r="AE408" s="42">
        <f t="shared" si="136"/>
        <v>-16.914059953091009</v>
      </c>
      <c r="AF408" s="42" t="s">
        <v>13</v>
      </c>
      <c r="AG408" s="42">
        <f t="shared" si="137"/>
        <v>499.82106269195265</v>
      </c>
      <c r="AH408" s="32">
        <f t="shared" si="138"/>
        <v>-183.25991821893561</v>
      </c>
      <c r="AI408" s="42" t="s">
        <v>13</v>
      </c>
      <c r="AJ408" s="42">
        <f t="shared" si="139"/>
        <v>4194.8959708587454</v>
      </c>
      <c r="AK408" s="42">
        <f t="shared" si="140"/>
        <v>4198.8970461244398</v>
      </c>
      <c r="AL408" s="31">
        <f t="shared" si="141"/>
        <v>87.498543990072406</v>
      </c>
      <c r="AM408" s="53">
        <f t="shared" si="142"/>
        <v>4.1988970461244399</v>
      </c>
      <c r="AN408" s="14"/>
    </row>
    <row r="409" spans="2:40">
      <c r="H409" s="32">
        <f t="shared" si="125"/>
        <v>1306</v>
      </c>
      <c r="I409" s="23">
        <f t="shared" si="126"/>
        <v>1306000</v>
      </c>
      <c r="J409" s="22">
        <f t="shared" si="127"/>
        <v>175000</v>
      </c>
      <c r="K409" s="42" t="s">
        <v>13</v>
      </c>
      <c r="L409" s="42">
        <v>0</v>
      </c>
      <c r="M409" s="32">
        <v>0</v>
      </c>
      <c r="N409" s="30" t="s">
        <v>13</v>
      </c>
      <c r="O409" s="31">
        <f>6.283*I409*E$7</f>
        <v>1723.1755800000003</v>
      </c>
      <c r="P409" s="42">
        <v>0</v>
      </c>
      <c r="Q409" s="23" t="s">
        <v>13</v>
      </c>
      <c r="R409" s="24">
        <f>-1/(6.283*I409*E$8)</f>
        <v>-1218.680222940485</v>
      </c>
      <c r="S409" s="42">
        <f t="shared" si="128"/>
        <v>0</v>
      </c>
      <c r="T409" s="23" t="s">
        <v>13</v>
      </c>
      <c r="U409" s="23">
        <f t="shared" si="129"/>
        <v>301555726.50000006</v>
      </c>
      <c r="V409" s="23">
        <f t="shared" si="130"/>
        <v>175000</v>
      </c>
      <c r="W409" s="23" t="s">
        <v>13</v>
      </c>
      <c r="X409" s="23">
        <f t="shared" si="131"/>
        <v>1723.1755800000003</v>
      </c>
      <c r="Y409" s="22">
        <f t="shared" si="132"/>
        <v>-16.965978326737019</v>
      </c>
      <c r="Z409" s="23" t="s">
        <v>13</v>
      </c>
      <c r="AA409" s="31">
        <f t="shared" si="133"/>
        <v>1723.0085208026092</v>
      </c>
      <c r="AB409" s="23">
        <f t="shared" si="134"/>
        <v>2099796.4082600791</v>
      </c>
      <c r="AC409" s="42" t="s">
        <v>13</v>
      </c>
      <c r="AD409" s="23">
        <f t="shared" si="135"/>
        <v>20676.102249631309</v>
      </c>
      <c r="AE409" s="42">
        <f t="shared" si="136"/>
        <v>-16.965978326737019</v>
      </c>
      <c r="AF409" s="42" t="s">
        <v>13</v>
      </c>
      <c r="AG409" s="42">
        <f t="shared" si="137"/>
        <v>504.32829786212415</v>
      </c>
      <c r="AH409" s="32">
        <f t="shared" si="138"/>
        <v>-180.85756535009176</v>
      </c>
      <c r="AI409" s="42" t="s">
        <v>13</v>
      </c>
      <c r="AJ409" s="42">
        <f t="shared" si="139"/>
        <v>4157.466459078878</v>
      </c>
      <c r="AK409" s="42">
        <f t="shared" si="140"/>
        <v>4161.3984208809215</v>
      </c>
      <c r="AL409" s="31">
        <f t="shared" si="141"/>
        <v>87.509096929252905</v>
      </c>
      <c r="AM409" s="53">
        <f t="shared" si="142"/>
        <v>4.1613984208809214</v>
      </c>
      <c r="AN409" s="14"/>
    </row>
    <row r="410" spans="2:40">
      <c r="H410" s="32">
        <f t="shared" si="125"/>
        <v>1308</v>
      </c>
      <c r="I410" s="23">
        <f t="shared" si="126"/>
        <v>1308000</v>
      </c>
      <c r="J410" s="22">
        <f t="shared" si="127"/>
        <v>175000</v>
      </c>
      <c r="K410" s="42" t="s">
        <v>13</v>
      </c>
      <c r="L410" s="42">
        <v>0</v>
      </c>
      <c r="M410" s="32">
        <v>0</v>
      </c>
      <c r="N410" s="30" t="s">
        <v>13</v>
      </c>
      <c r="O410" s="31">
        <f>6.283*I410*E$7</f>
        <v>1725.8144400000003</v>
      </c>
      <c r="P410" s="42">
        <v>0</v>
      </c>
      <c r="Q410" s="23" t="s">
        <v>13</v>
      </c>
      <c r="R410" s="24">
        <f>-1/(6.283*I410*E$8)</f>
        <v>-1216.8167975231449</v>
      </c>
      <c r="S410" s="42">
        <f t="shared" si="128"/>
        <v>0</v>
      </c>
      <c r="T410" s="23" t="s">
        <v>13</v>
      </c>
      <c r="U410" s="23">
        <f t="shared" si="129"/>
        <v>302017527.00000006</v>
      </c>
      <c r="V410" s="23">
        <f t="shared" si="130"/>
        <v>175000</v>
      </c>
      <c r="W410" s="23" t="s">
        <v>13</v>
      </c>
      <c r="X410" s="23">
        <f t="shared" si="131"/>
        <v>1725.8144400000003</v>
      </c>
      <c r="Y410" s="22">
        <f t="shared" si="132"/>
        <v>-17.017976237892018</v>
      </c>
      <c r="Z410" s="23" t="s">
        <v>13</v>
      </c>
      <c r="AA410" s="31">
        <f t="shared" si="133"/>
        <v>1725.6466121763949</v>
      </c>
      <c r="AB410" s="23">
        <f t="shared" si="134"/>
        <v>2099795.7842851453</v>
      </c>
      <c r="AC410" s="42" t="s">
        <v>13</v>
      </c>
      <c r="AD410" s="23">
        <f t="shared" si="135"/>
        <v>20707.759346116745</v>
      </c>
      <c r="AE410" s="42">
        <f t="shared" si="136"/>
        <v>-17.017976237892018</v>
      </c>
      <c r="AF410" s="42" t="s">
        <v>13</v>
      </c>
      <c r="AG410" s="42">
        <f t="shared" si="137"/>
        <v>508.82981465324997</v>
      </c>
      <c r="AH410" s="32">
        <f t="shared" si="138"/>
        <v>-178.51645724854549</v>
      </c>
      <c r="AI410" s="42" t="s">
        <v>13</v>
      </c>
      <c r="AJ410" s="42">
        <f t="shared" si="139"/>
        <v>4120.7447658830388</v>
      </c>
      <c r="AK410" s="42">
        <f t="shared" si="140"/>
        <v>4124.6097453045222</v>
      </c>
      <c r="AL410" s="31">
        <f t="shared" si="141"/>
        <v>87.519417301075308</v>
      </c>
      <c r="AM410" s="53">
        <f t="shared" si="142"/>
        <v>4.1246097453045225</v>
      </c>
      <c r="AN410" s="14"/>
    </row>
    <row r="411" spans="2:40">
      <c r="H411" s="32">
        <f t="shared" si="125"/>
        <v>1310</v>
      </c>
      <c r="I411" s="23">
        <f t="shared" si="126"/>
        <v>1310000</v>
      </c>
      <c r="J411" s="22">
        <f t="shared" si="127"/>
        <v>175000</v>
      </c>
      <c r="K411" s="42" t="s">
        <v>13</v>
      </c>
      <c r="L411" s="42">
        <v>0</v>
      </c>
      <c r="M411" s="32">
        <v>0</v>
      </c>
      <c r="N411" s="30" t="s">
        <v>13</v>
      </c>
      <c r="O411" s="31">
        <f>6.283*I411*E$7</f>
        <v>1728.4533000000004</v>
      </c>
      <c r="P411" s="42">
        <v>0</v>
      </c>
      <c r="Q411" s="23" t="s">
        <v>13</v>
      </c>
      <c r="R411" s="24">
        <f>-1/(6.283*I411*E$8)</f>
        <v>-1214.9590619544072</v>
      </c>
      <c r="S411" s="42">
        <f t="shared" si="128"/>
        <v>0</v>
      </c>
      <c r="T411" s="23" t="s">
        <v>13</v>
      </c>
      <c r="U411" s="23">
        <f t="shared" si="129"/>
        <v>302479327.50000006</v>
      </c>
      <c r="V411" s="23">
        <f t="shared" si="130"/>
        <v>175000</v>
      </c>
      <c r="W411" s="23" t="s">
        <v>13</v>
      </c>
      <c r="X411" s="23">
        <f t="shared" si="131"/>
        <v>1728.4533000000004</v>
      </c>
      <c r="Y411" s="22">
        <f t="shared" si="132"/>
        <v>-17.070053686414159</v>
      </c>
      <c r="Z411" s="23" t="s">
        <v>13</v>
      </c>
      <c r="AA411" s="31">
        <f t="shared" si="133"/>
        <v>1728.2847011964263</v>
      </c>
      <c r="AB411" s="23">
        <f t="shared" si="134"/>
        <v>2099795.1593557629</v>
      </c>
      <c r="AC411" s="42" t="s">
        <v>13</v>
      </c>
      <c r="AD411" s="23">
        <f t="shared" si="135"/>
        <v>20739.416414357118</v>
      </c>
      <c r="AE411" s="42">
        <f t="shared" si="136"/>
        <v>-17.070053686414159</v>
      </c>
      <c r="AF411" s="42" t="s">
        <v>13</v>
      </c>
      <c r="AG411" s="42">
        <f t="shared" si="137"/>
        <v>513.32563924201918</v>
      </c>
      <c r="AH411" s="32">
        <f t="shared" si="138"/>
        <v>-176.23442833723882</v>
      </c>
      <c r="AI411" s="42" t="s">
        <v>13</v>
      </c>
      <c r="AJ411" s="42">
        <f t="shared" si="139"/>
        <v>4084.7108889764095</v>
      </c>
      <c r="AK411" s="42">
        <f t="shared" si="140"/>
        <v>4088.5109294526537</v>
      </c>
      <c r="AL411" s="31">
        <f t="shared" si="141"/>
        <v>87.529511688880916</v>
      </c>
      <c r="AM411" s="53">
        <f t="shared" si="142"/>
        <v>4.0885109294526538</v>
      </c>
      <c r="AN411" s="14"/>
    </row>
    <row r="412" spans="2:40">
      <c r="H412" s="32">
        <f t="shared" si="125"/>
        <v>1312</v>
      </c>
      <c r="I412" s="23">
        <f t="shared" si="126"/>
        <v>1312000</v>
      </c>
      <c r="J412" s="22">
        <f t="shared" si="127"/>
        <v>175000</v>
      </c>
      <c r="K412" s="42" t="s">
        <v>13</v>
      </c>
      <c r="L412" s="42">
        <v>0</v>
      </c>
      <c r="M412" s="32">
        <v>0</v>
      </c>
      <c r="N412" s="30" t="s">
        <v>13</v>
      </c>
      <c r="O412" s="31">
        <f>6.283*I412*E$7</f>
        <v>1731.0921600000004</v>
      </c>
      <c r="P412" s="42">
        <v>0</v>
      </c>
      <c r="Q412" s="23" t="s">
        <v>13</v>
      </c>
      <c r="R412" s="24">
        <f>-1/(6.283*I412*E$8)</f>
        <v>-1213.106990213623</v>
      </c>
      <c r="S412" s="42">
        <f t="shared" si="128"/>
        <v>0</v>
      </c>
      <c r="T412" s="23" t="s">
        <v>13</v>
      </c>
      <c r="U412" s="23">
        <f t="shared" si="129"/>
        <v>302941128.00000006</v>
      </c>
      <c r="V412" s="23">
        <f t="shared" si="130"/>
        <v>175000</v>
      </c>
      <c r="W412" s="23" t="s">
        <v>13</v>
      </c>
      <c r="X412" s="23">
        <f t="shared" si="131"/>
        <v>1731.0921600000004</v>
      </c>
      <c r="Y412" s="22">
        <f t="shared" si="132"/>
        <v>-17.122210672161387</v>
      </c>
      <c r="Z412" s="23" t="s">
        <v>13</v>
      </c>
      <c r="AA412" s="31">
        <f t="shared" si="133"/>
        <v>1730.9227878591062</v>
      </c>
      <c r="AB412" s="23">
        <f t="shared" si="134"/>
        <v>2099794.5334719336</v>
      </c>
      <c r="AC412" s="42" t="s">
        <v>13</v>
      </c>
      <c r="AD412" s="23">
        <f t="shared" si="135"/>
        <v>20771.073454309277</v>
      </c>
      <c r="AE412" s="42">
        <f t="shared" si="136"/>
        <v>-17.122210672161387</v>
      </c>
      <c r="AF412" s="42" t="s">
        <v>13</v>
      </c>
      <c r="AG412" s="42">
        <f t="shared" si="137"/>
        <v>517.81579764548314</v>
      </c>
      <c r="AH412" s="32">
        <f t="shared" si="138"/>
        <v>-174.00940999676558</v>
      </c>
      <c r="AI412" s="42" t="s">
        <v>13</v>
      </c>
      <c r="AJ412" s="42">
        <f t="shared" si="139"/>
        <v>4049.3455727486157</v>
      </c>
      <c r="AK412" s="42">
        <f t="shared" si="140"/>
        <v>4053.0826345272358</v>
      </c>
      <c r="AL412" s="31">
        <f t="shared" si="141"/>
        <v>87.539386429764434</v>
      </c>
      <c r="AM412" s="53">
        <f t="shared" si="142"/>
        <v>4.0530826345272359</v>
      </c>
      <c r="AN412" s="14"/>
    </row>
    <row r="413" spans="2:40">
      <c r="H413" s="32">
        <f t="shared" si="125"/>
        <v>1314</v>
      </c>
      <c r="I413" s="23">
        <f t="shared" si="126"/>
        <v>1314000</v>
      </c>
      <c r="J413" s="22">
        <f t="shared" si="127"/>
        <v>175000</v>
      </c>
      <c r="K413" s="42" t="s">
        <v>13</v>
      </c>
      <c r="L413" s="42">
        <v>0</v>
      </c>
      <c r="M413" s="32">
        <v>0</v>
      </c>
      <c r="N413" s="30" t="s">
        <v>13</v>
      </c>
      <c r="O413" s="31">
        <f>6.283*I413*E$7</f>
        <v>1733.7310200000002</v>
      </c>
      <c r="P413" s="42">
        <v>0</v>
      </c>
      <c r="Q413" s="23" t="s">
        <v>13</v>
      </c>
      <c r="R413" s="24">
        <f>-1/(6.283*I413*E$8)</f>
        <v>-1211.2605564385644</v>
      </c>
      <c r="S413" s="42">
        <f t="shared" si="128"/>
        <v>0</v>
      </c>
      <c r="T413" s="23" t="s">
        <v>13</v>
      </c>
      <c r="U413" s="23">
        <f t="shared" si="129"/>
        <v>303402928.50000006</v>
      </c>
      <c r="V413" s="23">
        <f t="shared" si="130"/>
        <v>175000</v>
      </c>
      <c r="W413" s="23" t="s">
        <v>13</v>
      </c>
      <c r="X413" s="23">
        <f t="shared" si="131"/>
        <v>1733.7310200000002</v>
      </c>
      <c r="Y413" s="22">
        <f t="shared" si="132"/>
        <v>-17.174447194991433</v>
      </c>
      <c r="Z413" s="23" t="s">
        <v>13</v>
      </c>
      <c r="AA413" s="31">
        <f t="shared" si="133"/>
        <v>1733.5608721608385</v>
      </c>
      <c r="AB413" s="23">
        <f t="shared" si="134"/>
        <v>2099793.9066336602</v>
      </c>
      <c r="AC413" s="42" t="s">
        <v>13</v>
      </c>
      <c r="AD413" s="23">
        <f t="shared" si="135"/>
        <v>20802.730465930064</v>
      </c>
      <c r="AE413" s="42">
        <f t="shared" si="136"/>
        <v>-17.174447194991433</v>
      </c>
      <c r="AF413" s="42" t="s">
        <v>13</v>
      </c>
      <c r="AG413" s="42">
        <f t="shared" si="137"/>
        <v>522.30031572227404</v>
      </c>
      <c r="AH413" s="32">
        <f t="shared" si="138"/>
        <v>-171.8394253429714</v>
      </c>
      <c r="AI413" s="42" t="s">
        <v>13</v>
      </c>
      <c r="AJ413" s="42">
        <f t="shared" si="139"/>
        <v>4014.6302737677383</v>
      </c>
      <c r="AK413" s="42">
        <f t="shared" si="140"/>
        <v>4018.306238100156</v>
      </c>
      <c r="AL413" s="31">
        <f t="shared" si="141"/>
        <v>87.549047625981672</v>
      </c>
      <c r="AM413" s="53">
        <f t="shared" si="142"/>
        <v>4.0183062381001555</v>
      </c>
      <c r="AN413" s="14"/>
    </row>
    <row r="414" spans="2:40">
      <c r="H414" s="32">
        <f t="shared" si="125"/>
        <v>1316</v>
      </c>
      <c r="I414" s="23">
        <f t="shared" si="126"/>
        <v>1316000</v>
      </c>
      <c r="J414" s="22">
        <f t="shared" si="127"/>
        <v>175000</v>
      </c>
      <c r="K414" s="42" t="s">
        <v>13</v>
      </c>
      <c r="L414" s="42">
        <v>0</v>
      </c>
      <c r="M414" s="32">
        <v>0</v>
      </c>
      <c r="N414" s="30" t="s">
        <v>13</v>
      </c>
      <c r="O414" s="31">
        <f>6.283*I414*E$7</f>
        <v>1736.3698800000002</v>
      </c>
      <c r="P414" s="42">
        <v>0</v>
      </c>
      <c r="Q414" s="23" t="s">
        <v>13</v>
      </c>
      <c r="R414" s="24">
        <f>-1/(6.283*I414*E$8)</f>
        <v>-1209.4197349242199</v>
      </c>
      <c r="S414" s="42">
        <f t="shared" si="128"/>
        <v>0</v>
      </c>
      <c r="T414" s="23" t="s">
        <v>13</v>
      </c>
      <c r="U414" s="23">
        <f t="shared" si="129"/>
        <v>303864729.00000006</v>
      </c>
      <c r="V414" s="23">
        <f t="shared" si="130"/>
        <v>175000</v>
      </c>
      <c r="W414" s="23" t="s">
        <v>13</v>
      </c>
      <c r="X414" s="23">
        <f t="shared" si="131"/>
        <v>1736.3698800000002</v>
      </c>
      <c r="Y414" s="22">
        <f t="shared" si="132"/>
        <v>-17.226763254761803</v>
      </c>
      <c r="Z414" s="23" t="s">
        <v>13</v>
      </c>
      <c r="AA414" s="31">
        <f t="shared" si="133"/>
        <v>1736.1989540980262</v>
      </c>
      <c r="AB414" s="23">
        <f t="shared" si="134"/>
        <v>2099793.2788409428</v>
      </c>
      <c r="AC414" s="42" t="s">
        <v>13</v>
      </c>
      <c r="AD414" s="23">
        <f t="shared" si="135"/>
        <v>20834.387449176313</v>
      </c>
      <c r="AE414" s="42">
        <f t="shared" si="136"/>
        <v>-17.226763254761803</v>
      </c>
      <c r="AF414" s="42" t="s">
        <v>13</v>
      </c>
      <c r="AG414" s="42">
        <f t="shared" si="137"/>
        <v>526.77921917380627</v>
      </c>
      <c r="AH414" s="32">
        <f t="shared" si="138"/>
        <v>-169.72258433200554</v>
      </c>
      <c r="AI414" s="42" t="s">
        <v>13</v>
      </c>
      <c r="AJ414" s="42">
        <f t="shared" si="139"/>
        <v>3980.5471281695054</v>
      </c>
      <c r="AK414" s="42">
        <f t="shared" si="140"/>
        <v>3984.1638012525077</v>
      </c>
      <c r="AL414" s="31">
        <f t="shared" si="141"/>
        <v>87.558501155725438</v>
      </c>
      <c r="AM414" s="53">
        <f t="shared" si="142"/>
        <v>3.9841638012525076</v>
      </c>
      <c r="AN414" s="14"/>
    </row>
    <row r="415" spans="2:40">
      <c r="H415" s="32">
        <f t="shared" si="125"/>
        <v>1318</v>
      </c>
      <c r="I415" s="23">
        <f t="shared" si="126"/>
        <v>1318000</v>
      </c>
      <c r="J415" s="22">
        <f t="shared" si="127"/>
        <v>175000</v>
      </c>
      <c r="K415" s="42" t="s">
        <v>13</v>
      </c>
      <c r="L415" s="42">
        <v>0</v>
      </c>
      <c r="M415" s="32">
        <v>0</v>
      </c>
      <c r="N415" s="30" t="s">
        <v>13</v>
      </c>
      <c r="O415" s="31">
        <f>6.283*I415*E$7</f>
        <v>1739.0087400000002</v>
      </c>
      <c r="P415" s="42">
        <v>0</v>
      </c>
      <c r="Q415" s="23" t="s">
        <v>13</v>
      </c>
      <c r="R415" s="24">
        <f>-1/(6.283*I415*E$8)</f>
        <v>-1207.5845001216035</v>
      </c>
      <c r="S415" s="42">
        <f t="shared" si="128"/>
        <v>0</v>
      </c>
      <c r="T415" s="23" t="s">
        <v>13</v>
      </c>
      <c r="U415" s="23">
        <f t="shared" si="129"/>
        <v>304326529.50000006</v>
      </c>
      <c r="V415" s="23">
        <f t="shared" si="130"/>
        <v>175000</v>
      </c>
      <c r="W415" s="23" t="s">
        <v>13</v>
      </c>
      <c r="X415" s="23">
        <f t="shared" si="131"/>
        <v>1739.0087400000002</v>
      </c>
      <c r="Y415" s="22">
        <f t="shared" si="132"/>
        <v>-17.279158851329797</v>
      </c>
      <c r="Z415" s="23" t="s">
        <v>13</v>
      </c>
      <c r="AA415" s="31">
        <f t="shared" si="133"/>
        <v>1738.8370336670728</v>
      </c>
      <c r="AB415" s="23">
        <f t="shared" si="134"/>
        <v>2099792.6500937836</v>
      </c>
      <c r="AC415" s="42" t="s">
        <v>13</v>
      </c>
      <c r="AD415" s="23">
        <f t="shared" si="135"/>
        <v>20866.044404004871</v>
      </c>
      <c r="AE415" s="42">
        <f t="shared" si="136"/>
        <v>-17.279158851329797</v>
      </c>
      <c r="AF415" s="42" t="s">
        <v>13</v>
      </c>
      <c r="AG415" s="42">
        <f t="shared" si="137"/>
        <v>531.2525335454693</v>
      </c>
      <c r="AH415" s="32">
        <f t="shared" si="138"/>
        <v>-167.65707916946675</v>
      </c>
      <c r="AI415" s="42" t="s">
        <v>13</v>
      </c>
      <c r="AJ415" s="42">
        <f t="shared" si="139"/>
        <v>3947.0789208213605</v>
      </c>
      <c r="AK415" s="42">
        <f t="shared" si="140"/>
        <v>3950.6380375058347</v>
      </c>
      <c r="AL415" s="31">
        <f t="shared" si="141"/>
        <v>87.567752683316229</v>
      </c>
      <c r="AM415" s="53">
        <f t="shared" si="142"/>
        <v>3.9506380375058345</v>
      </c>
      <c r="AN415" s="14"/>
    </row>
    <row r="416" spans="2:40">
      <c r="H416" s="32">
        <f t="shared" si="125"/>
        <v>1320</v>
      </c>
      <c r="I416" s="23">
        <f t="shared" si="126"/>
        <v>1320000</v>
      </c>
      <c r="J416" s="22">
        <f t="shared" si="127"/>
        <v>175000</v>
      </c>
      <c r="K416" s="42" t="s">
        <v>13</v>
      </c>
      <c r="L416" s="42">
        <v>0</v>
      </c>
      <c r="M416" s="32">
        <v>0</v>
      </c>
      <c r="N416" s="30" t="s">
        <v>13</v>
      </c>
      <c r="O416" s="31">
        <f>6.283*I416*E$7</f>
        <v>1741.6476000000002</v>
      </c>
      <c r="P416" s="42">
        <v>0</v>
      </c>
      <c r="Q416" s="23" t="s">
        <v>13</v>
      </c>
      <c r="R416" s="24">
        <f>-1/(6.283*I416*E$8)</f>
        <v>-1205.7548266365707</v>
      </c>
      <c r="S416" s="42">
        <f t="shared" si="128"/>
        <v>0</v>
      </c>
      <c r="T416" s="23" t="s">
        <v>13</v>
      </c>
      <c r="U416" s="23">
        <f t="shared" si="129"/>
        <v>304788330.00000006</v>
      </c>
      <c r="V416" s="23">
        <f t="shared" si="130"/>
        <v>175000</v>
      </c>
      <c r="W416" s="23" t="s">
        <v>13</v>
      </c>
      <c r="X416" s="23">
        <f t="shared" si="131"/>
        <v>1741.6476000000002</v>
      </c>
      <c r="Y416" s="22">
        <f t="shared" si="132"/>
        <v>-17.331633984552482</v>
      </c>
      <c r="Z416" s="23" t="s">
        <v>13</v>
      </c>
      <c r="AA416" s="31">
        <f t="shared" si="133"/>
        <v>1741.4751108643816</v>
      </c>
      <c r="AB416" s="23">
        <f t="shared" si="134"/>
        <v>2099792.0203921851</v>
      </c>
      <c r="AC416" s="42" t="s">
        <v>13</v>
      </c>
      <c r="AD416" s="23">
        <f t="shared" si="135"/>
        <v>20897.701330372576</v>
      </c>
      <c r="AE416" s="42">
        <f t="shared" si="136"/>
        <v>-17.331633984552482</v>
      </c>
      <c r="AF416" s="42" t="s">
        <v>13</v>
      </c>
      <c r="AG416" s="42">
        <f t="shared" si="137"/>
        <v>535.72028422781091</v>
      </c>
      <c r="AH416" s="32">
        <f t="shared" si="138"/>
        <v>-165.64118000214813</v>
      </c>
      <c r="AI416" s="42" t="s">
        <v>13</v>
      </c>
      <c r="AJ416" s="42">
        <f t="shared" si="139"/>
        <v>3914.2090561497562</v>
      </c>
      <c r="AK416" s="42">
        <f t="shared" si="140"/>
        <v>3917.7122834324205</v>
      </c>
      <c r="AL416" s="31">
        <f t="shared" si="141"/>
        <v>87.576807668839407</v>
      </c>
      <c r="AM416" s="53">
        <f t="shared" si="142"/>
        <v>3.9177122834324205</v>
      </c>
      <c r="AN416" s="14"/>
    </row>
    <row r="417" spans="8:40">
      <c r="H417" s="32">
        <f t="shared" si="125"/>
        <v>1322</v>
      </c>
      <c r="I417" s="23">
        <f t="shared" si="126"/>
        <v>1322000</v>
      </c>
      <c r="J417" s="22">
        <f t="shared" si="127"/>
        <v>175000</v>
      </c>
      <c r="K417" s="42" t="s">
        <v>13</v>
      </c>
      <c r="L417" s="42">
        <v>0</v>
      </c>
      <c r="M417" s="32">
        <v>0</v>
      </c>
      <c r="N417" s="30" t="s">
        <v>13</v>
      </c>
      <c r="O417" s="31">
        <f>6.283*I417*E$7</f>
        <v>1744.2864600000003</v>
      </c>
      <c r="P417" s="42">
        <v>0</v>
      </c>
      <c r="Q417" s="23" t="s">
        <v>13</v>
      </c>
      <c r="R417" s="24">
        <f>-1/(6.283*I417*E$8)</f>
        <v>-1203.9306892286486</v>
      </c>
      <c r="S417" s="42">
        <f t="shared" si="128"/>
        <v>0</v>
      </c>
      <c r="T417" s="23" t="s">
        <v>13</v>
      </c>
      <c r="U417" s="23">
        <f t="shared" si="129"/>
        <v>305250130.50000006</v>
      </c>
      <c r="V417" s="23">
        <f t="shared" si="130"/>
        <v>175000</v>
      </c>
      <c r="W417" s="23" t="s">
        <v>13</v>
      </c>
      <c r="X417" s="23">
        <f t="shared" si="131"/>
        <v>1744.2864600000003</v>
      </c>
      <c r="Y417" s="22">
        <f t="shared" si="132"/>
        <v>-17.384188654286728</v>
      </c>
      <c r="Z417" s="23" t="s">
        <v>13</v>
      </c>
      <c r="AA417" s="31">
        <f t="shared" si="133"/>
        <v>1744.113185686356</v>
      </c>
      <c r="AB417" s="23">
        <f t="shared" si="134"/>
        <v>2099791.3897361485</v>
      </c>
      <c r="AC417" s="42" t="s">
        <v>13</v>
      </c>
      <c r="AD417" s="23">
        <f t="shared" si="135"/>
        <v>20929.358228236273</v>
      </c>
      <c r="AE417" s="42">
        <f t="shared" si="136"/>
        <v>-17.384188654286728</v>
      </c>
      <c r="AF417" s="42" t="s">
        <v>13</v>
      </c>
      <c r="AG417" s="42">
        <f t="shared" si="137"/>
        <v>540.18249645770743</v>
      </c>
      <c r="AH417" s="32">
        <f t="shared" si="138"/>
        <v>-163.67323087259157</v>
      </c>
      <c r="AI417" s="42" t="s">
        <v>13</v>
      </c>
      <c r="AJ417" s="42">
        <f t="shared" si="139"/>
        <v>3881.9215305270068</v>
      </c>
      <c r="AK417" s="42">
        <f t="shared" si="140"/>
        <v>3885.3704708397386</v>
      </c>
      <c r="AL417" s="31">
        <f t="shared" si="141"/>
        <v>87.585671377268042</v>
      </c>
      <c r="AM417" s="53">
        <f t="shared" si="142"/>
        <v>3.8853704708397387</v>
      </c>
      <c r="AN417" s="14"/>
    </row>
    <row r="418" spans="8:40">
      <c r="H418" s="32">
        <f t="shared" si="125"/>
        <v>1324</v>
      </c>
      <c r="I418" s="23">
        <f t="shared" si="126"/>
        <v>1324000</v>
      </c>
      <c r="J418" s="22">
        <f t="shared" si="127"/>
        <v>175000</v>
      </c>
      <c r="K418" s="42" t="s">
        <v>13</v>
      </c>
      <c r="L418" s="42">
        <v>0</v>
      </c>
      <c r="M418" s="32">
        <v>0</v>
      </c>
      <c r="N418" s="30" t="s">
        <v>13</v>
      </c>
      <c r="O418" s="31">
        <f>6.283*I418*E$7</f>
        <v>1746.9253200000003</v>
      </c>
      <c r="P418" s="42">
        <v>0</v>
      </c>
      <c r="Q418" s="23" t="s">
        <v>13</v>
      </c>
      <c r="R418" s="24">
        <f>-1/(6.283*I418*E$8)</f>
        <v>-1202.1120628098743</v>
      </c>
      <c r="S418" s="42">
        <f t="shared" si="128"/>
        <v>0</v>
      </c>
      <c r="T418" s="23" t="s">
        <v>13</v>
      </c>
      <c r="U418" s="23">
        <f t="shared" si="129"/>
        <v>305711931.00000006</v>
      </c>
      <c r="V418" s="23">
        <f t="shared" si="130"/>
        <v>175000</v>
      </c>
      <c r="W418" s="23" t="s">
        <v>13</v>
      </c>
      <c r="X418" s="23">
        <f t="shared" si="131"/>
        <v>1746.9253200000003</v>
      </c>
      <c r="Y418" s="22">
        <f t="shared" si="132"/>
        <v>-17.436822860389167</v>
      </c>
      <c r="Z418" s="23" t="s">
        <v>13</v>
      </c>
      <c r="AA418" s="31">
        <f t="shared" si="133"/>
        <v>1746.7512581293993</v>
      </c>
      <c r="AB418" s="23">
        <f t="shared" si="134"/>
        <v>2099790.7581256754</v>
      </c>
      <c r="AC418" s="42" t="s">
        <v>13</v>
      </c>
      <c r="AD418" s="23">
        <f t="shared" si="135"/>
        <v>20961.015097552794</v>
      </c>
      <c r="AE418" s="42">
        <f t="shared" si="136"/>
        <v>-17.436822860389167</v>
      </c>
      <c r="AF418" s="42" t="s">
        <v>13</v>
      </c>
      <c r="AG418" s="42">
        <f t="shared" si="137"/>
        <v>544.63919531952502</v>
      </c>
      <c r="AH418" s="32">
        <f t="shared" si="138"/>
        <v>-161.75164591820547</v>
      </c>
      <c r="AI418" s="42" t="s">
        <v>13</v>
      </c>
      <c r="AJ418" s="42">
        <f t="shared" si="139"/>
        <v>3850.2009061213225</v>
      </c>
      <c r="AK418" s="42">
        <f t="shared" si="140"/>
        <v>3853.5971004315829</v>
      </c>
      <c r="AL418" s="31">
        <f t="shared" si="141"/>
        <v>87.594348887099684</v>
      </c>
      <c r="AM418" s="53">
        <f t="shared" si="142"/>
        <v>3.8535971004315828</v>
      </c>
      <c r="AN418" s="14"/>
    </row>
    <row r="419" spans="8:40">
      <c r="H419" s="32">
        <f t="shared" si="125"/>
        <v>1326</v>
      </c>
      <c r="I419" s="23">
        <f t="shared" si="126"/>
        <v>1326000</v>
      </c>
      <c r="J419" s="22">
        <f t="shared" si="127"/>
        <v>175000</v>
      </c>
      <c r="K419" s="42" t="s">
        <v>13</v>
      </c>
      <c r="L419" s="42">
        <v>0</v>
      </c>
      <c r="M419" s="32">
        <v>0</v>
      </c>
      <c r="N419" s="30" t="s">
        <v>13</v>
      </c>
      <c r="O419" s="31">
        <f>6.283*I419*E$7</f>
        <v>1749.5641800000003</v>
      </c>
      <c r="P419" s="42">
        <v>0</v>
      </c>
      <c r="Q419" s="23" t="s">
        <v>13</v>
      </c>
      <c r="R419" s="24">
        <f>-1/(6.283*I419*E$8)</f>
        <v>-1200.2989224436451</v>
      </c>
      <c r="S419" s="42">
        <f t="shared" si="128"/>
        <v>0</v>
      </c>
      <c r="T419" s="23" t="s">
        <v>13</v>
      </c>
      <c r="U419" s="23">
        <f t="shared" si="129"/>
        <v>306173731.50000006</v>
      </c>
      <c r="V419" s="23">
        <f t="shared" si="130"/>
        <v>175000</v>
      </c>
      <c r="W419" s="23" t="s">
        <v>13</v>
      </c>
      <c r="X419" s="23">
        <f t="shared" si="131"/>
        <v>1749.5641800000003</v>
      </c>
      <c r="Y419" s="22">
        <f t="shared" si="132"/>
        <v>-17.489536602716232</v>
      </c>
      <c r="Z419" s="23" t="s">
        <v>13</v>
      </c>
      <c r="AA419" s="31">
        <f t="shared" si="133"/>
        <v>1749.389328189915</v>
      </c>
      <c r="AB419" s="23">
        <f t="shared" si="134"/>
        <v>2099790.125560767</v>
      </c>
      <c r="AC419" s="42" t="s">
        <v>13</v>
      </c>
      <c r="AD419" s="23">
        <f t="shared" si="135"/>
        <v>20992.671938278982</v>
      </c>
      <c r="AE419" s="42">
        <f t="shared" si="136"/>
        <v>-17.489536602716232</v>
      </c>
      <c r="AF419" s="42" t="s">
        <v>13</v>
      </c>
      <c r="AG419" s="42">
        <f t="shared" si="137"/>
        <v>549.09040574626988</v>
      </c>
      <c r="AH419" s="32">
        <f t="shared" si="138"/>
        <v>-159.87490579812069</v>
      </c>
      <c r="AI419" s="42" t="s">
        <v>13</v>
      </c>
      <c r="AJ419" s="42">
        <f t="shared" si="139"/>
        <v>3819.0322861204004</v>
      </c>
      <c r="AK419" s="42">
        <f t="shared" si="140"/>
        <v>3822.3772168552346</v>
      </c>
      <c r="AL419" s="31">
        <f t="shared" si="141"/>
        <v>87.6028450985402</v>
      </c>
      <c r="AM419" s="53">
        <f t="shared" si="142"/>
        <v>3.8223772168552346</v>
      </c>
      <c r="AN419" s="14"/>
    </row>
    <row r="420" spans="8:40">
      <c r="H420" s="32">
        <f t="shared" si="125"/>
        <v>1328</v>
      </c>
      <c r="I420" s="23">
        <f t="shared" si="126"/>
        <v>1328000</v>
      </c>
      <c r="J420" s="22">
        <f t="shared" si="127"/>
        <v>175000</v>
      </c>
      <c r="K420" s="42" t="s">
        <v>13</v>
      </c>
      <c r="L420" s="42">
        <v>0</v>
      </c>
      <c r="M420" s="32">
        <v>0</v>
      </c>
      <c r="N420" s="30" t="s">
        <v>13</v>
      </c>
      <c r="O420" s="31">
        <f>6.283*I420*E$7</f>
        <v>1752.2030400000003</v>
      </c>
      <c r="P420" s="42">
        <v>0</v>
      </c>
      <c r="Q420" s="23" t="s">
        <v>13</v>
      </c>
      <c r="R420" s="24">
        <f>-1/(6.283*I420*E$8)</f>
        <v>-1198.4912433435795</v>
      </c>
      <c r="S420" s="42">
        <f t="shared" si="128"/>
        <v>0</v>
      </c>
      <c r="T420" s="23" t="s">
        <v>13</v>
      </c>
      <c r="U420" s="23">
        <f t="shared" si="129"/>
        <v>306635532.00000006</v>
      </c>
      <c r="V420" s="23">
        <f t="shared" si="130"/>
        <v>175000</v>
      </c>
      <c r="W420" s="23" t="s">
        <v>13</v>
      </c>
      <c r="X420" s="23">
        <f t="shared" si="131"/>
        <v>1752.2030400000003</v>
      </c>
      <c r="Y420" s="22">
        <f t="shared" si="132"/>
        <v>-17.542329881124125</v>
      </c>
      <c r="Z420" s="23" t="s">
        <v>13</v>
      </c>
      <c r="AA420" s="31">
        <f t="shared" si="133"/>
        <v>1752.0273958643065</v>
      </c>
      <c r="AB420" s="23">
        <f t="shared" si="134"/>
        <v>2099789.4920414267</v>
      </c>
      <c r="AC420" s="42" t="s">
        <v>13</v>
      </c>
      <c r="AD420" s="23">
        <f t="shared" si="135"/>
        <v>21024.328750371682</v>
      </c>
      <c r="AE420" s="42">
        <f t="shared" si="136"/>
        <v>-17.542329881124125</v>
      </c>
      <c r="AF420" s="42" t="s">
        <v>13</v>
      </c>
      <c r="AG420" s="42">
        <f t="shared" si="137"/>
        <v>553.536152520727</v>
      </c>
      <c r="AH420" s="32">
        <f t="shared" si="138"/>
        <v>-158.0415543322535</v>
      </c>
      <c r="AI420" s="42" t="s">
        <v>13</v>
      </c>
      <c r="AJ420" s="42">
        <f t="shared" si="139"/>
        <v>3788.4012912451685</v>
      </c>
      <c r="AK420" s="42">
        <f t="shared" si="140"/>
        <v>3791.6963850503398</v>
      </c>
      <c r="AL420" s="31">
        <f t="shared" si="141"/>
        <v>87.611164741257284</v>
      </c>
      <c r="AM420" s="53">
        <f t="shared" si="142"/>
        <v>3.79169638505034</v>
      </c>
      <c r="AN420" s="14"/>
    </row>
    <row r="421" spans="8:40">
      <c r="H421" s="32">
        <f t="shared" si="125"/>
        <v>1330</v>
      </c>
      <c r="I421" s="23">
        <f t="shared" si="126"/>
        <v>1330000</v>
      </c>
      <c r="J421" s="22">
        <f t="shared" si="127"/>
        <v>175000</v>
      </c>
      <c r="K421" s="42" t="s">
        <v>13</v>
      </c>
      <c r="L421" s="42">
        <v>0</v>
      </c>
      <c r="M421" s="32">
        <v>0</v>
      </c>
      <c r="N421" s="30" t="s">
        <v>13</v>
      </c>
      <c r="O421" s="31">
        <f>6.283*I421*E$7</f>
        <v>1754.8419000000004</v>
      </c>
      <c r="P421" s="42">
        <v>0</v>
      </c>
      <c r="Q421" s="23" t="s">
        <v>13</v>
      </c>
      <c r="R421" s="24">
        <f>-1/(6.283*I421*E$8)</f>
        <v>-1196.689000872386</v>
      </c>
      <c r="S421" s="42">
        <f t="shared" si="128"/>
        <v>0</v>
      </c>
      <c r="T421" s="23" t="s">
        <v>13</v>
      </c>
      <c r="U421" s="23">
        <f t="shared" si="129"/>
        <v>307097332.50000006</v>
      </c>
      <c r="V421" s="23">
        <f t="shared" si="130"/>
        <v>175000</v>
      </c>
      <c r="W421" s="23" t="s">
        <v>13</v>
      </c>
      <c r="X421" s="23">
        <f t="shared" si="131"/>
        <v>1754.8419000000004</v>
      </c>
      <c r="Y421" s="22">
        <f t="shared" si="132"/>
        <v>-17.595202695468849</v>
      </c>
      <c r="Z421" s="23" t="s">
        <v>13</v>
      </c>
      <c r="AA421" s="31">
        <f t="shared" si="133"/>
        <v>1754.6654611489776</v>
      </c>
      <c r="AB421" s="23">
        <f t="shared" si="134"/>
        <v>2099788.8575676545</v>
      </c>
      <c r="AC421" s="42" t="s">
        <v>13</v>
      </c>
      <c r="AD421" s="23">
        <f t="shared" si="135"/>
        <v>21055.985533787731</v>
      </c>
      <c r="AE421" s="42">
        <f t="shared" si="136"/>
        <v>-17.595202695468849</v>
      </c>
      <c r="AF421" s="42" t="s">
        <v>13</v>
      </c>
      <c r="AG421" s="42">
        <f t="shared" si="137"/>
        <v>557.97646027659152</v>
      </c>
      <c r="AH421" s="32">
        <f t="shared" si="138"/>
        <v>-156.25019533822677</v>
      </c>
      <c r="AI421" s="42" t="s">
        <v>13</v>
      </c>
      <c r="AJ421" s="42">
        <f t="shared" si="139"/>
        <v>3758.2940374759887</v>
      </c>
      <c r="AK421" s="42">
        <f t="shared" si="140"/>
        <v>3761.5406678209397</v>
      </c>
      <c r="AL421" s="31">
        <f t="shared" si="141"/>
        <v>87.619312381736862</v>
      </c>
      <c r="AM421" s="53">
        <f t="shared" si="142"/>
        <v>3.7615406678209395</v>
      </c>
      <c r="AN421" s="14"/>
    </row>
    <row r="422" spans="8:40">
      <c r="H422" s="32">
        <f t="shared" si="125"/>
        <v>1332</v>
      </c>
      <c r="I422" s="23">
        <f t="shared" si="126"/>
        <v>1332000</v>
      </c>
      <c r="J422" s="22">
        <f t="shared" si="127"/>
        <v>175000</v>
      </c>
      <c r="K422" s="42" t="s">
        <v>13</v>
      </c>
      <c r="L422" s="42">
        <v>0</v>
      </c>
      <c r="M422" s="32">
        <v>0</v>
      </c>
      <c r="N422" s="30" t="s">
        <v>13</v>
      </c>
      <c r="O422" s="31">
        <f>6.283*I422*E$7</f>
        <v>1757.4807600000004</v>
      </c>
      <c r="P422" s="42">
        <v>0</v>
      </c>
      <c r="Q422" s="23" t="s">
        <v>13</v>
      </c>
      <c r="R422" s="24">
        <f>-1/(6.283*I422*E$8)</f>
        <v>-1194.8921705407458</v>
      </c>
      <c r="S422" s="42">
        <f t="shared" si="128"/>
        <v>0</v>
      </c>
      <c r="T422" s="23" t="s">
        <v>13</v>
      </c>
      <c r="U422" s="23">
        <f t="shared" si="129"/>
        <v>307559133.00000006</v>
      </c>
      <c r="V422" s="23">
        <f t="shared" si="130"/>
        <v>175000</v>
      </c>
      <c r="W422" s="23" t="s">
        <v>13</v>
      </c>
      <c r="X422" s="23">
        <f t="shared" si="131"/>
        <v>1757.4807600000004</v>
      </c>
      <c r="Y422" s="22">
        <f t="shared" si="132"/>
        <v>-17.64815504560617</v>
      </c>
      <c r="Z422" s="23" t="s">
        <v>13</v>
      </c>
      <c r="AA422" s="31">
        <f t="shared" si="133"/>
        <v>1757.3035240403308</v>
      </c>
      <c r="AB422" s="23">
        <f t="shared" si="134"/>
        <v>2099788.2221394526</v>
      </c>
      <c r="AC422" s="42" t="s">
        <v>13</v>
      </c>
      <c r="AD422" s="23">
        <f t="shared" si="135"/>
        <v>21087.642288483974</v>
      </c>
      <c r="AE422" s="42">
        <f t="shared" si="136"/>
        <v>-17.64815504560617</v>
      </c>
      <c r="AF422" s="42" t="s">
        <v>13</v>
      </c>
      <c r="AG422" s="42">
        <f t="shared" si="137"/>
        <v>562.41135349958495</v>
      </c>
      <c r="AH422" s="32">
        <f t="shared" si="138"/>
        <v>-154.49948965289335</v>
      </c>
      <c r="AI422" s="42" t="s">
        <v>13</v>
      </c>
      <c r="AJ422" s="42">
        <f t="shared" si="139"/>
        <v>3728.6971149189981</v>
      </c>
      <c r="AK422" s="42">
        <f t="shared" si="140"/>
        <v>3731.8966045575626</v>
      </c>
      <c r="AL422" s="31">
        <f t="shared" si="141"/>
        <v>87.627292430258805</v>
      </c>
      <c r="AM422" s="53">
        <f t="shared" si="142"/>
        <v>3.7318966045575626</v>
      </c>
      <c r="AN422" s="14"/>
    </row>
    <row r="423" spans="8:40">
      <c r="H423" s="32">
        <f t="shared" si="125"/>
        <v>1334</v>
      </c>
      <c r="I423" s="23">
        <f t="shared" si="126"/>
        <v>1334000</v>
      </c>
      <c r="J423" s="22">
        <f t="shared" si="127"/>
        <v>175000</v>
      </c>
      <c r="K423" s="42" t="s">
        <v>13</v>
      </c>
      <c r="L423" s="42">
        <v>0</v>
      </c>
      <c r="M423" s="32">
        <v>0</v>
      </c>
      <c r="N423" s="30" t="s">
        <v>13</v>
      </c>
      <c r="O423" s="31">
        <f>6.283*I423*E$7</f>
        <v>1760.1196200000002</v>
      </c>
      <c r="P423" s="42">
        <v>0</v>
      </c>
      <c r="Q423" s="23" t="s">
        <v>13</v>
      </c>
      <c r="R423" s="24">
        <f>-1/(6.283*I423*E$8)</f>
        <v>-1193.100728006202</v>
      </c>
      <c r="S423" s="42">
        <f t="shared" si="128"/>
        <v>0</v>
      </c>
      <c r="T423" s="23" t="s">
        <v>13</v>
      </c>
      <c r="U423" s="23">
        <f t="shared" si="129"/>
        <v>308020933.5</v>
      </c>
      <c r="V423" s="23">
        <f t="shared" si="130"/>
        <v>175000</v>
      </c>
      <c r="W423" s="23" t="s">
        <v>13</v>
      </c>
      <c r="X423" s="23">
        <f t="shared" si="131"/>
        <v>1760.1196200000002</v>
      </c>
      <c r="Y423" s="22">
        <f t="shared" si="132"/>
        <v>-17.701186931391643</v>
      </c>
      <c r="Z423" s="23" t="s">
        <v>13</v>
      </c>
      <c r="AA423" s="31">
        <f t="shared" si="133"/>
        <v>1759.9415845347701</v>
      </c>
      <c r="AB423" s="23">
        <f t="shared" si="134"/>
        <v>2099787.585756823</v>
      </c>
      <c r="AC423" s="42" t="s">
        <v>13</v>
      </c>
      <c r="AD423" s="23">
        <f t="shared" si="135"/>
        <v>21119.299014417236</v>
      </c>
      <c r="AE423" s="42">
        <f t="shared" si="136"/>
        <v>-17.701186931391643</v>
      </c>
      <c r="AF423" s="42" t="s">
        <v>13</v>
      </c>
      <c r="AG423" s="42">
        <f t="shared" si="137"/>
        <v>566.84085652856811</v>
      </c>
      <c r="AH423" s="32">
        <f t="shared" si="138"/>
        <v>-152.78815232618797</v>
      </c>
      <c r="AI423" s="42" t="s">
        <v>13</v>
      </c>
      <c r="AJ423" s="42">
        <f t="shared" si="139"/>
        <v>3699.5975677450206</v>
      </c>
      <c r="AK423" s="42">
        <f t="shared" si="140"/>
        <v>3702.7511910410781</v>
      </c>
      <c r="AL423" s="31">
        <f t="shared" si="141"/>
        <v>87.635109147519714</v>
      </c>
      <c r="AM423" s="53">
        <f t="shared" si="142"/>
        <v>3.7027511910410782</v>
      </c>
      <c r="AN423" s="14"/>
    </row>
    <row r="424" spans="8:40">
      <c r="H424" s="32">
        <f t="shared" si="125"/>
        <v>1336</v>
      </c>
      <c r="I424" s="23">
        <f t="shared" si="126"/>
        <v>1336000</v>
      </c>
      <c r="J424" s="22">
        <f t="shared" si="127"/>
        <v>175000</v>
      </c>
      <c r="K424" s="42" t="s">
        <v>13</v>
      </c>
      <c r="L424" s="42">
        <v>0</v>
      </c>
      <c r="M424" s="32">
        <v>0</v>
      </c>
      <c r="N424" s="30" t="s">
        <v>13</v>
      </c>
      <c r="O424" s="31">
        <f>6.283*I424*E$7</f>
        <v>1762.75848</v>
      </c>
      <c r="P424" s="42">
        <v>0</v>
      </c>
      <c r="Q424" s="23" t="s">
        <v>13</v>
      </c>
      <c r="R424" s="24">
        <f>-1/(6.283*I424*E$8)</f>
        <v>-1191.3146490720612</v>
      </c>
      <c r="S424" s="42">
        <f t="shared" si="128"/>
        <v>0</v>
      </c>
      <c r="T424" s="23" t="s">
        <v>13</v>
      </c>
      <c r="U424" s="23">
        <f t="shared" si="129"/>
        <v>308482734</v>
      </c>
      <c r="V424" s="23">
        <f t="shared" si="130"/>
        <v>175000</v>
      </c>
      <c r="W424" s="23" t="s">
        <v>13</v>
      </c>
      <c r="X424" s="23">
        <f t="shared" si="131"/>
        <v>1762.75848</v>
      </c>
      <c r="Y424" s="22">
        <f t="shared" si="132"/>
        <v>-17.754298352680621</v>
      </c>
      <c r="Z424" s="23" t="s">
        <v>13</v>
      </c>
      <c r="AA424" s="31">
        <f t="shared" si="133"/>
        <v>1762.5796426286993</v>
      </c>
      <c r="AB424" s="23">
        <f t="shared" si="134"/>
        <v>2099786.9484197679</v>
      </c>
      <c r="AC424" s="42" t="s">
        <v>13</v>
      </c>
      <c r="AD424" s="23">
        <f t="shared" si="135"/>
        <v>21150.955711544389</v>
      </c>
      <c r="AE424" s="42">
        <f t="shared" si="136"/>
        <v>-17.754298352680621</v>
      </c>
      <c r="AF424" s="42" t="s">
        <v>13</v>
      </c>
      <c r="AG424" s="42">
        <f t="shared" si="137"/>
        <v>571.26499355663805</v>
      </c>
      <c r="AH424" s="32">
        <f t="shared" si="138"/>
        <v>-151.11494997596103</v>
      </c>
      <c r="AI424" s="42" t="s">
        <v>13</v>
      </c>
      <c r="AJ424" s="42">
        <f t="shared" si="139"/>
        <v>3670.982875138186</v>
      </c>
      <c r="AK424" s="42">
        <f t="shared" si="140"/>
        <v>3674.0918602648003</v>
      </c>
      <c r="AL424" s="31">
        <f t="shared" si="141"/>
        <v>87.642766650920635</v>
      </c>
      <c r="AM424" s="53">
        <f t="shared" si="142"/>
        <v>3.6740918602648005</v>
      </c>
      <c r="AN424" s="14"/>
    </row>
    <row r="425" spans="8:40">
      <c r="H425" s="32">
        <f t="shared" si="125"/>
        <v>1338</v>
      </c>
      <c r="I425" s="23">
        <f t="shared" si="126"/>
        <v>1338000</v>
      </c>
      <c r="J425" s="22">
        <f t="shared" si="127"/>
        <v>175000</v>
      </c>
      <c r="K425" s="42" t="s">
        <v>13</v>
      </c>
      <c r="L425" s="42">
        <v>0</v>
      </c>
      <c r="M425" s="32">
        <v>0</v>
      </c>
      <c r="N425" s="30" t="s">
        <v>13</v>
      </c>
      <c r="O425" s="31">
        <f>6.283*I425*E$7</f>
        <v>1765.39734</v>
      </c>
      <c r="P425" s="42">
        <v>0</v>
      </c>
      <c r="Q425" s="23" t="s">
        <v>13</v>
      </c>
      <c r="R425" s="24">
        <f>-1/(6.283*I425*E$8)</f>
        <v>-1189.5339096863033</v>
      </c>
      <c r="S425" s="42">
        <f t="shared" si="128"/>
        <v>0</v>
      </c>
      <c r="T425" s="23" t="s">
        <v>13</v>
      </c>
      <c r="U425" s="23">
        <f t="shared" si="129"/>
        <v>308944534.5</v>
      </c>
      <c r="V425" s="23">
        <f t="shared" si="130"/>
        <v>175000</v>
      </c>
      <c r="W425" s="23" t="s">
        <v>13</v>
      </c>
      <c r="X425" s="23">
        <f t="shared" si="131"/>
        <v>1765.39734</v>
      </c>
      <c r="Y425" s="22">
        <f t="shared" si="132"/>
        <v>-17.807489309328229</v>
      </c>
      <c r="Z425" s="23" t="s">
        <v>13</v>
      </c>
      <c r="AA425" s="31">
        <f t="shared" si="133"/>
        <v>1765.2176983185213</v>
      </c>
      <c r="AB425" s="23">
        <f t="shared" si="134"/>
        <v>2099786.3101282883</v>
      </c>
      <c r="AC425" s="42" t="s">
        <v>13</v>
      </c>
      <c r="AD425" s="23">
        <f t="shared" si="135"/>
        <v>21182.612379822258</v>
      </c>
      <c r="AE425" s="42">
        <f t="shared" si="136"/>
        <v>-17.807489309328229</v>
      </c>
      <c r="AF425" s="42" t="s">
        <v>13</v>
      </c>
      <c r="AG425" s="42">
        <f t="shared" si="137"/>
        <v>575.68378863221801</v>
      </c>
      <c r="AH425" s="32">
        <f t="shared" si="138"/>
        <v>-149.47869829327149</v>
      </c>
      <c r="AI425" s="42" t="s">
        <v>13</v>
      </c>
      <c r="AJ425" s="42">
        <f t="shared" si="139"/>
        <v>3642.8409331954113</v>
      </c>
      <c r="AK425" s="42">
        <f t="shared" si="140"/>
        <v>3645.9064642153758</v>
      </c>
      <c r="AL425" s="31">
        <f t="shared" si="141"/>
        <v>87.650268920540967</v>
      </c>
      <c r="AM425" s="53">
        <f t="shared" si="142"/>
        <v>3.6459064642153756</v>
      </c>
      <c r="AN425" s="14"/>
    </row>
    <row r="426" spans="8:40">
      <c r="H426" s="32">
        <f t="shared" si="125"/>
        <v>1340</v>
      </c>
      <c r="I426" s="23">
        <f t="shared" si="126"/>
        <v>1340000</v>
      </c>
      <c r="J426" s="22">
        <f t="shared" si="127"/>
        <v>175000</v>
      </c>
      <c r="K426" s="42" t="s">
        <v>13</v>
      </c>
      <c r="L426" s="42">
        <v>0</v>
      </c>
      <c r="M426" s="32">
        <v>0</v>
      </c>
      <c r="N426" s="30" t="s">
        <v>13</v>
      </c>
      <c r="O426" s="31">
        <f>6.283*I426*E$7</f>
        <v>1768.0362</v>
      </c>
      <c r="P426" s="42">
        <v>0</v>
      </c>
      <c r="Q426" s="23" t="s">
        <v>13</v>
      </c>
      <c r="R426" s="24">
        <f>-1/(6.283*I426*E$8)</f>
        <v>-1187.7584859405026</v>
      </c>
      <c r="S426" s="42">
        <f t="shared" si="128"/>
        <v>0</v>
      </c>
      <c r="T426" s="23" t="s">
        <v>13</v>
      </c>
      <c r="U426" s="23">
        <f t="shared" si="129"/>
        <v>309406335</v>
      </c>
      <c r="V426" s="23">
        <f t="shared" si="130"/>
        <v>175000</v>
      </c>
      <c r="W426" s="23" t="s">
        <v>13</v>
      </c>
      <c r="X426" s="23">
        <f t="shared" si="131"/>
        <v>1768.0362</v>
      </c>
      <c r="Y426" s="22">
        <f t="shared" si="132"/>
        <v>-17.860759801189371</v>
      </c>
      <c r="Z426" s="23" t="s">
        <v>13</v>
      </c>
      <c r="AA426" s="31">
        <f t="shared" si="133"/>
        <v>1767.8557516006401</v>
      </c>
      <c r="AB426" s="23">
        <f t="shared" si="134"/>
        <v>2099785.6708823857</v>
      </c>
      <c r="AC426" s="42" t="s">
        <v>13</v>
      </c>
      <c r="AD426" s="23">
        <f t="shared" si="135"/>
        <v>21214.269019207681</v>
      </c>
      <c r="AE426" s="42">
        <f t="shared" si="136"/>
        <v>-17.860759801189371</v>
      </c>
      <c r="AF426" s="42" t="s">
        <v>13</v>
      </c>
      <c r="AG426" s="42">
        <f t="shared" si="137"/>
        <v>580.09726566013751</v>
      </c>
      <c r="AH426" s="32">
        <f t="shared" si="138"/>
        <v>-147.87825968839422</v>
      </c>
      <c r="AI426" s="42" t="s">
        <v>13</v>
      </c>
      <c r="AJ426" s="42">
        <f t="shared" si="139"/>
        <v>3615.1600377218997</v>
      </c>
      <c r="AK426" s="42">
        <f t="shared" si="140"/>
        <v>3618.183256557063</v>
      </c>
      <c r="AL426" s="31">
        <f t="shared" si="141"/>
        <v>87.657619804815113</v>
      </c>
      <c r="AM426" s="53">
        <f t="shared" si="142"/>
        <v>3.6181832565570629</v>
      </c>
      <c r="AN426" s="14"/>
    </row>
    <row r="427" spans="8:40">
      <c r="H427" s="32">
        <f t="shared" si="125"/>
        <v>1342</v>
      </c>
      <c r="I427" s="23">
        <f t="shared" si="126"/>
        <v>1342000</v>
      </c>
      <c r="J427" s="22">
        <f t="shared" si="127"/>
        <v>175000</v>
      </c>
      <c r="K427" s="42" t="s">
        <v>13</v>
      </c>
      <c r="L427" s="42">
        <v>0</v>
      </c>
      <c r="M427" s="32">
        <v>0</v>
      </c>
      <c r="N427" s="30" t="s">
        <v>13</v>
      </c>
      <c r="O427" s="31">
        <f>6.283*I427*E$7</f>
        <v>1770.67506</v>
      </c>
      <c r="P427" s="42">
        <v>0</v>
      </c>
      <c r="Q427" s="23" t="s">
        <v>13</v>
      </c>
      <c r="R427" s="24">
        <f>-1/(6.283*I427*E$8)</f>
        <v>-1185.9883540687583</v>
      </c>
      <c r="S427" s="42">
        <f t="shared" si="128"/>
        <v>0</v>
      </c>
      <c r="T427" s="23" t="s">
        <v>13</v>
      </c>
      <c r="U427" s="23">
        <f t="shared" si="129"/>
        <v>309868135.5</v>
      </c>
      <c r="V427" s="23">
        <f t="shared" si="130"/>
        <v>175000</v>
      </c>
      <c r="W427" s="23" t="s">
        <v>13</v>
      </c>
      <c r="X427" s="23">
        <f t="shared" si="131"/>
        <v>1770.67506</v>
      </c>
      <c r="Y427" s="22">
        <f t="shared" si="132"/>
        <v>-17.914109828118733</v>
      </c>
      <c r="Z427" s="23" t="s">
        <v>13</v>
      </c>
      <c r="AA427" s="31">
        <f t="shared" si="133"/>
        <v>1770.4938024714586</v>
      </c>
      <c r="AB427" s="23">
        <f t="shared" si="134"/>
        <v>2099785.0306820627</v>
      </c>
      <c r="AC427" s="42" t="s">
        <v>13</v>
      </c>
      <c r="AD427" s="23">
        <f t="shared" si="135"/>
        <v>21245.925629657504</v>
      </c>
      <c r="AE427" s="42">
        <f t="shared" si="136"/>
        <v>-17.914109828118733</v>
      </c>
      <c r="AF427" s="42" t="s">
        <v>13</v>
      </c>
      <c r="AG427" s="42">
        <f t="shared" si="137"/>
        <v>584.50544840270027</v>
      </c>
      <c r="AH427" s="32">
        <f t="shared" si="138"/>
        <v>-146.31254106850054</v>
      </c>
      <c r="AI427" s="42" t="s">
        <v>13</v>
      </c>
      <c r="AJ427" s="42">
        <f t="shared" si="139"/>
        <v>3587.9288678713401</v>
      </c>
      <c r="AK427" s="42">
        <f t="shared" si="140"/>
        <v>3590.9108761675548</v>
      </c>
      <c r="AL427" s="31">
        <f t="shared" si="141"/>
        <v>87.664823025931213</v>
      </c>
      <c r="AM427" s="53">
        <f t="shared" si="142"/>
        <v>3.5909108761675546</v>
      </c>
      <c r="AN427" s="14"/>
    </row>
    <row r="428" spans="8:40">
      <c r="H428" s="32">
        <f t="shared" si="125"/>
        <v>1344</v>
      </c>
      <c r="I428" s="23">
        <f t="shared" si="126"/>
        <v>1344000</v>
      </c>
      <c r="J428" s="22">
        <f t="shared" si="127"/>
        <v>175000</v>
      </c>
      <c r="K428" s="42" t="s">
        <v>13</v>
      </c>
      <c r="L428" s="42">
        <v>0</v>
      </c>
      <c r="M428" s="32">
        <v>0</v>
      </c>
      <c r="N428" s="30" t="s">
        <v>13</v>
      </c>
      <c r="O428" s="31">
        <f>6.283*I428*E$7</f>
        <v>1773.3139200000001</v>
      </c>
      <c r="P428" s="42">
        <v>0</v>
      </c>
      <c r="Q428" s="23" t="s">
        <v>13</v>
      </c>
      <c r="R428" s="24">
        <f>-1/(6.283*I428*E$8)</f>
        <v>-1184.2234904466322</v>
      </c>
      <c r="S428" s="42">
        <f t="shared" si="128"/>
        <v>0</v>
      </c>
      <c r="T428" s="23" t="s">
        <v>13</v>
      </c>
      <c r="U428" s="23">
        <f t="shared" si="129"/>
        <v>310329936</v>
      </c>
      <c r="V428" s="23">
        <f t="shared" si="130"/>
        <v>175000</v>
      </c>
      <c r="W428" s="23" t="s">
        <v>13</v>
      </c>
      <c r="X428" s="23">
        <f t="shared" si="131"/>
        <v>1773.3139200000001</v>
      </c>
      <c r="Y428" s="22">
        <f t="shared" si="132"/>
        <v>-17.967539389970796</v>
      </c>
      <c r="Z428" s="23" t="s">
        <v>13</v>
      </c>
      <c r="AA428" s="31">
        <f t="shared" si="133"/>
        <v>1773.1318509273806</v>
      </c>
      <c r="AB428" s="23">
        <f t="shared" si="134"/>
        <v>2099784.3895273204</v>
      </c>
      <c r="AC428" s="42" t="s">
        <v>13</v>
      </c>
      <c r="AD428" s="23">
        <f t="shared" si="135"/>
        <v>21277.582211128571</v>
      </c>
      <c r="AE428" s="42">
        <f t="shared" si="136"/>
        <v>-17.967539389970796</v>
      </c>
      <c r="AF428" s="42" t="s">
        <v>13</v>
      </c>
      <c r="AG428" s="42">
        <f t="shared" si="137"/>
        <v>588.90836048074834</v>
      </c>
      <c r="AH428" s="32">
        <f t="shared" si="138"/>
        <v>-144.78049173861851</v>
      </c>
      <c r="AI428" s="42" t="s">
        <v>13</v>
      </c>
      <c r="AJ428" s="42">
        <f t="shared" si="139"/>
        <v>3561.1364705827868</v>
      </c>
      <c r="AK428" s="42">
        <f t="shared" si="140"/>
        <v>3564.0783314768637</v>
      </c>
      <c r="AL428" s="31">
        <f t="shared" si="141"/>
        <v>87.671882184965213</v>
      </c>
      <c r="AM428" s="53">
        <f t="shared" si="142"/>
        <v>3.5640783314768636</v>
      </c>
      <c r="AN428" s="14"/>
    </row>
    <row r="429" spans="8:40">
      <c r="H429" s="32">
        <f t="shared" si="125"/>
        <v>1346</v>
      </c>
      <c r="I429" s="23">
        <f t="shared" si="126"/>
        <v>1346000</v>
      </c>
      <c r="J429" s="22">
        <f t="shared" si="127"/>
        <v>175000</v>
      </c>
      <c r="K429" s="42" t="s">
        <v>13</v>
      </c>
      <c r="L429" s="42">
        <v>0</v>
      </c>
      <c r="M429" s="32">
        <v>0</v>
      </c>
      <c r="N429" s="30" t="s">
        <v>13</v>
      </c>
      <c r="O429" s="31">
        <f>6.283*I429*E$7</f>
        <v>1775.9527800000001</v>
      </c>
      <c r="P429" s="42">
        <v>0</v>
      </c>
      <c r="Q429" s="23" t="s">
        <v>13</v>
      </c>
      <c r="R429" s="24">
        <f>-1/(6.283*I429*E$8)</f>
        <v>-1182.4638715900994</v>
      </c>
      <c r="S429" s="42">
        <f t="shared" si="128"/>
        <v>0</v>
      </c>
      <c r="T429" s="23" t="s">
        <v>13</v>
      </c>
      <c r="U429" s="23">
        <f t="shared" si="129"/>
        <v>310791736.5</v>
      </c>
      <c r="V429" s="23">
        <f t="shared" si="130"/>
        <v>175000</v>
      </c>
      <c r="W429" s="23" t="s">
        <v>13</v>
      </c>
      <c r="X429" s="23">
        <f t="shared" si="131"/>
        <v>1775.9527800000001</v>
      </c>
      <c r="Y429" s="22">
        <f t="shared" si="132"/>
        <v>-18.021048486599813</v>
      </c>
      <c r="Z429" s="23" t="s">
        <v>13</v>
      </c>
      <c r="AA429" s="31">
        <f t="shared" si="133"/>
        <v>1775.7698969648097</v>
      </c>
      <c r="AB429" s="23">
        <f t="shared" si="134"/>
        <v>2099783.747418161</v>
      </c>
      <c r="AC429" s="42" t="s">
        <v>13</v>
      </c>
      <c r="AD429" s="23">
        <f t="shared" si="135"/>
        <v>21309.238763577716</v>
      </c>
      <c r="AE429" s="42">
        <f t="shared" si="136"/>
        <v>-18.021048486599813</v>
      </c>
      <c r="AF429" s="42" t="s">
        <v>13</v>
      </c>
      <c r="AG429" s="42">
        <f t="shared" si="137"/>
        <v>593.30602537471032</v>
      </c>
      <c r="AH429" s="32">
        <f t="shared" si="138"/>
        <v>-143.28110141808659</v>
      </c>
      <c r="AI429" s="42" t="s">
        <v>13</v>
      </c>
      <c r="AJ429" s="42">
        <f t="shared" si="139"/>
        <v>3534.7722457694185</v>
      </c>
      <c r="AK429" s="42">
        <f t="shared" si="140"/>
        <v>3537.674985564016</v>
      </c>
      <c r="AL429" s="31">
        <f t="shared" si="141"/>
        <v>87.678800766767054</v>
      </c>
      <c r="AM429" s="53">
        <f t="shared" si="142"/>
        <v>3.5376749855640162</v>
      </c>
      <c r="AN429" s="14"/>
    </row>
    <row r="430" spans="8:40">
      <c r="H430" s="32">
        <f t="shared" si="125"/>
        <v>1348</v>
      </c>
      <c r="I430" s="23">
        <f t="shared" si="126"/>
        <v>1348000</v>
      </c>
      <c r="J430" s="22">
        <f t="shared" si="127"/>
        <v>175000</v>
      </c>
      <c r="K430" s="42" t="s">
        <v>13</v>
      </c>
      <c r="L430" s="42">
        <v>0</v>
      </c>
      <c r="M430" s="32">
        <v>0</v>
      </c>
      <c r="N430" s="30" t="s">
        <v>13</v>
      </c>
      <c r="O430" s="31">
        <f>6.283*I430*E$7</f>
        <v>1778.5916400000001</v>
      </c>
      <c r="P430" s="42">
        <v>0</v>
      </c>
      <c r="Q430" s="23" t="s">
        <v>13</v>
      </c>
      <c r="R430" s="24">
        <f>-1/(6.283*I430*E$8)</f>
        <v>-1180.7094741545056</v>
      </c>
      <c r="S430" s="42">
        <f t="shared" si="128"/>
        <v>0</v>
      </c>
      <c r="T430" s="23" t="s">
        <v>13</v>
      </c>
      <c r="U430" s="23">
        <f t="shared" si="129"/>
        <v>311253537</v>
      </c>
      <c r="V430" s="23">
        <f t="shared" si="130"/>
        <v>175000</v>
      </c>
      <c r="W430" s="23" t="s">
        <v>13</v>
      </c>
      <c r="X430" s="23">
        <f t="shared" si="131"/>
        <v>1778.5916400000001</v>
      </c>
      <c r="Y430" s="22">
        <f t="shared" si="132"/>
        <v>-18.074637117859833</v>
      </c>
      <c r="Z430" s="23" t="s">
        <v>13</v>
      </c>
      <c r="AA430" s="31">
        <f t="shared" si="133"/>
        <v>1778.4079405801494</v>
      </c>
      <c r="AB430" s="23">
        <f t="shared" si="134"/>
        <v>2099783.1043545855</v>
      </c>
      <c r="AC430" s="42" t="s">
        <v>13</v>
      </c>
      <c r="AD430" s="23">
        <f t="shared" si="135"/>
        <v>21340.895286961793</v>
      </c>
      <c r="AE430" s="42">
        <f t="shared" si="136"/>
        <v>-18.074637117859833</v>
      </c>
      <c r="AF430" s="42" t="s">
        <v>13</v>
      </c>
      <c r="AG430" s="42">
        <f t="shared" si="137"/>
        <v>597.6984664256438</v>
      </c>
      <c r="AH430" s="32">
        <f t="shared" si="138"/>
        <v>-141.81339836525513</v>
      </c>
      <c r="AI430" s="42" t="s">
        <v>13</v>
      </c>
      <c r="AJ430" s="42">
        <f t="shared" si="139"/>
        <v>3508.8259322170879</v>
      </c>
      <c r="AK430" s="42">
        <f t="shared" si="140"/>
        <v>3511.6905419690697</v>
      </c>
      <c r="AL430" s="31">
        <f t="shared" si="141"/>
        <v>87.685582144612312</v>
      </c>
      <c r="AM430" s="53">
        <f t="shared" si="142"/>
        <v>3.5116905419690698</v>
      </c>
      <c r="AN430" s="14"/>
    </row>
    <row r="431" spans="8:40">
      <c r="H431" s="32">
        <f t="shared" si="125"/>
        <v>1350</v>
      </c>
      <c r="I431" s="23">
        <f t="shared" si="126"/>
        <v>1350000</v>
      </c>
      <c r="J431" s="22">
        <f t="shared" si="127"/>
        <v>175000</v>
      </c>
      <c r="K431" s="42" t="s">
        <v>13</v>
      </c>
      <c r="L431" s="42">
        <v>0</v>
      </c>
      <c r="M431" s="32">
        <v>0</v>
      </c>
      <c r="N431" s="30" t="s">
        <v>13</v>
      </c>
      <c r="O431" s="31">
        <f>6.283*I431*E$7</f>
        <v>1781.2305000000001</v>
      </c>
      <c r="P431" s="42">
        <v>0</v>
      </c>
      <c r="Q431" s="23" t="s">
        <v>13</v>
      </c>
      <c r="R431" s="24">
        <f>-1/(6.283*I431*E$8)</f>
        <v>-1178.9602749335361</v>
      </c>
      <c r="S431" s="42">
        <f t="shared" si="128"/>
        <v>0</v>
      </c>
      <c r="T431" s="23" t="s">
        <v>13</v>
      </c>
      <c r="U431" s="23">
        <f t="shared" si="129"/>
        <v>311715337.5</v>
      </c>
      <c r="V431" s="23">
        <f t="shared" si="130"/>
        <v>175000</v>
      </c>
      <c r="W431" s="23" t="s">
        <v>13</v>
      </c>
      <c r="X431" s="23">
        <f t="shared" si="131"/>
        <v>1781.2305000000001</v>
      </c>
      <c r="Y431" s="22">
        <f t="shared" si="132"/>
        <v>-18.128305283604671</v>
      </c>
      <c r="Z431" s="23" t="s">
        <v>13</v>
      </c>
      <c r="AA431" s="31">
        <f t="shared" si="133"/>
        <v>1781.0459817698029</v>
      </c>
      <c r="AB431" s="23">
        <f t="shared" si="134"/>
        <v>2099782.4603365967</v>
      </c>
      <c r="AC431" s="42" t="s">
        <v>13</v>
      </c>
      <c r="AD431" s="23">
        <f t="shared" si="135"/>
        <v>21372.551781237638</v>
      </c>
      <c r="AE431" s="42">
        <f t="shared" si="136"/>
        <v>-18.128305283604671</v>
      </c>
      <c r="AF431" s="42" t="s">
        <v>13</v>
      </c>
      <c r="AG431" s="42">
        <f t="shared" si="137"/>
        <v>602.08570683626681</v>
      </c>
      <c r="AH431" s="32">
        <f t="shared" si="138"/>
        <v>-140.37644760370705</v>
      </c>
      <c r="AI431" s="42" t="s">
        <v>13</v>
      </c>
      <c r="AJ431" s="42">
        <f t="shared" si="139"/>
        <v>3483.287594153333</v>
      </c>
      <c r="AK431" s="42">
        <f t="shared" si="140"/>
        <v>3486.1150311807487</v>
      </c>
      <c r="AL431" s="31">
        <f t="shared" si="141"/>
        <v>87.692229584630496</v>
      </c>
      <c r="AM431" s="53">
        <f t="shared" si="142"/>
        <v>3.4861150311807485</v>
      </c>
      <c r="AN431" s="14"/>
    </row>
    <row r="432" spans="8:40">
      <c r="H432" s="32">
        <f t="shared" si="125"/>
        <v>1352</v>
      </c>
      <c r="I432" s="23">
        <f t="shared" si="126"/>
        <v>1352000</v>
      </c>
      <c r="J432" s="22">
        <f t="shared" si="127"/>
        <v>175000</v>
      </c>
      <c r="K432" s="42" t="s">
        <v>13</v>
      </c>
      <c r="L432" s="42">
        <v>0</v>
      </c>
      <c r="M432" s="32">
        <v>0</v>
      </c>
      <c r="N432" s="30" t="s">
        <v>13</v>
      </c>
      <c r="O432" s="31">
        <f>6.283*I432*E$7</f>
        <v>1783.8693600000001</v>
      </c>
      <c r="P432" s="42">
        <v>0</v>
      </c>
      <c r="Q432" s="23" t="s">
        <v>13</v>
      </c>
      <c r="R432" s="24">
        <f>-1/(6.283*I432*E$8)</f>
        <v>-1177.2162508581907</v>
      </c>
      <c r="S432" s="42">
        <f t="shared" si="128"/>
        <v>0</v>
      </c>
      <c r="T432" s="23" t="s">
        <v>13</v>
      </c>
      <c r="U432" s="23">
        <f t="shared" si="129"/>
        <v>312177138</v>
      </c>
      <c r="V432" s="23">
        <f t="shared" si="130"/>
        <v>175000</v>
      </c>
      <c r="W432" s="23" t="s">
        <v>13</v>
      </c>
      <c r="X432" s="23">
        <f t="shared" si="131"/>
        <v>1783.8693600000001</v>
      </c>
      <c r="Y432" s="22">
        <f t="shared" si="132"/>
        <v>-18.182052983687939</v>
      </c>
      <c r="Z432" s="23" t="s">
        <v>13</v>
      </c>
      <c r="AA432" s="31">
        <f t="shared" si="133"/>
        <v>1783.6840205301744</v>
      </c>
      <c r="AB432" s="23">
        <f t="shared" si="134"/>
        <v>2099781.815364196</v>
      </c>
      <c r="AC432" s="42" t="s">
        <v>13</v>
      </c>
      <c r="AD432" s="23">
        <f t="shared" si="135"/>
        <v>21404.208246362097</v>
      </c>
      <c r="AE432" s="42">
        <f t="shared" si="136"/>
        <v>-18.182052983687939</v>
      </c>
      <c r="AF432" s="42" t="s">
        <v>13</v>
      </c>
      <c r="AG432" s="42">
        <f t="shared" si="137"/>
        <v>606.46776967198366</v>
      </c>
      <c r="AH432" s="32">
        <f t="shared" si="138"/>
        <v>-138.96934924373116</v>
      </c>
      <c r="AI432" s="42" t="s">
        <v>13</v>
      </c>
      <c r="AJ432" s="42">
        <f t="shared" si="139"/>
        <v>3458.1476084499377</v>
      </c>
      <c r="AK432" s="42">
        <f t="shared" si="140"/>
        <v>3460.9387977624292</v>
      </c>
      <c r="AL432" s="31">
        <f t="shared" si="141"/>
        <v>87.698746250028037</v>
      </c>
      <c r="AM432" s="53">
        <f t="shared" si="142"/>
        <v>3.4609387977624291</v>
      </c>
      <c r="AN432" s="14"/>
    </row>
    <row r="433" spans="8:40">
      <c r="H433" s="32">
        <f t="shared" si="125"/>
        <v>1354</v>
      </c>
      <c r="I433" s="23">
        <f t="shared" si="126"/>
        <v>1354000</v>
      </c>
      <c r="J433" s="22">
        <f t="shared" si="127"/>
        <v>175000</v>
      </c>
      <c r="K433" s="42" t="s">
        <v>13</v>
      </c>
      <c r="L433" s="42">
        <v>0</v>
      </c>
      <c r="M433" s="32">
        <v>0</v>
      </c>
      <c r="N433" s="30" t="s">
        <v>13</v>
      </c>
      <c r="O433" s="31">
        <f>6.283*I433*E$7</f>
        <v>1786.5082200000002</v>
      </c>
      <c r="P433" s="42">
        <v>0</v>
      </c>
      <c r="Q433" s="23" t="s">
        <v>13</v>
      </c>
      <c r="R433" s="24">
        <f>-1/(6.283*I433*E$8)</f>
        <v>-1175.4773789957708</v>
      </c>
      <c r="S433" s="42">
        <f t="shared" si="128"/>
        <v>0</v>
      </c>
      <c r="T433" s="23" t="s">
        <v>13</v>
      </c>
      <c r="U433" s="23">
        <f t="shared" si="129"/>
        <v>312638938.5</v>
      </c>
      <c r="V433" s="23">
        <f t="shared" si="130"/>
        <v>175000</v>
      </c>
      <c r="W433" s="23" t="s">
        <v>13</v>
      </c>
      <c r="X433" s="23">
        <f t="shared" si="131"/>
        <v>1786.5082200000002</v>
      </c>
      <c r="Y433" s="22">
        <f t="shared" si="132"/>
        <v>-18.235880217963022</v>
      </c>
      <c r="Z433" s="23" t="s">
        <v>13</v>
      </c>
      <c r="AA433" s="31">
        <f t="shared" si="133"/>
        <v>1786.3220568576667</v>
      </c>
      <c r="AB433" s="23">
        <f t="shared" si="134"/>
        <v>2099781.1694373842</v>
      </c>
      <c r="AC433" s="42" t="s">
        <v>13</v>
      </c>
      <c r="AD433" s="23">
        <f t="shared" si="135"/>
        <v>21435.864682291998</v>
      </c>
      <c r="AE433" s="42">
        <f t="shared" si="136"/>
        <v>-18.235880217963022</v>
      </c>
      <c r="AF433" s="42" t="s">
        <v>13</v>
      </c>
      <c r="AG433" s="42">
        <f t="shared" si="137"/>
        <v>610.84467786189589</v>
      </c>
      <c r="AH433" s="32">
        <f t="shared" si="138"/>
        <v>-137.5912368932228</v>
      </c>
      <c r="AI433" s="42" t="s">
        <v>13</v>
      </c>
      <c r="AJ433" s="42">
        <f t="shared" si="139"/>
        <v>3433.3966524245052</v>
      </c>
      <c r="AK433" s="42">
        <f t="shared" si="140"/>
        <v>3436.1524880816341</v>
      </c>
      <c r="AL433" s="31">
        <f t="shared" si="141"/>
        <v>87.705135205108121</v>
      </c>
      <c r="AM433" s="53">
        <f t="shared" si="142"/>
        <v>3.4361524880816341</v>
      </c>
      <c r="AN433" s="14"/>
    </row>
    <row r="434" spans="8:40">
      <c r="H434" s="32">
        <f t="shared" si="125"/>
        <v>1356</v>
      </c>
      <c r="I434" s="23">
        <f t="shared" si="126"/>
        <v>1356000</v>
      </c>
      <c r="J434" s="22">
        <f t="shared" si="127"/>
        <v>175000</v>
      </c>
      <c r="K434" s="42" t="s">
        <v>13</v>
      </c>
      <c r="L434" s="42">
        <v>0</v>
      </c>
      <c r="M434" s="32">
        <v>0</v>
      </c>
      <c r="N434" s="30" t="s">
        <v>13</v>
      </c>
      <c r="O434" s="31">
        <f>6.283*I434*E$7</f>
        <v>1789.1470800000002</v>
      </c>
      <c r="P434" s="42">
        <v>0</v>
      </c>
      <c r="Q434" s="23" t="s">
        <v>13</v>
      </c>
      <c r="R434" s="24">
        <f>-1/(6.283*I434*E$8)</f>
        <v>-1173.7436365488743</v>
      </c>
      <c r="S434" s="42">
        <f t="shared" si="128"/>
        <v>0</v>
      </c>
      <c r="T434" s="23" t="s">
        <v>13</v>
      </c>
      <c r="U434" s="23">
        <f t="shared" si="129"/>
        <v>313100739.00000006</v>
      </c>
      <c r="V434" s="23">
        <f t="shared" si="130"/>
        <v>175000</v>
      </c>
      <c r="W434" s="23" t="s">
        <v>13</v>
      </c>
      <c r="X434" s="23">
        <f t="shared" si="131"/>
        <v>1789.1470800000002</v>
      </c>
      <c r="Y434" s="22">
        <f t="shared" si="132"/>
        <v>-18.289786986283104</v>
      </c>
      <c r="Z434" s="23" t="s">
        <v>13</v>
      </c>
      <c r="AA434" s="31">
        <f t="shared" si="133"/>
        <v>1788.960090748684</v>
      </c>
      <c r="AB434" s="23">
        <f t="shared" si="134"/>
        <v>2099780.5225561648</v>
      </c>
      <c r="AC434" s="42" t="s">
        <v>13</v>
      </c>
      <c r="AD434" s="23">
        <f t="shared" si="135"/>
        <v>21467.521088984206</v>
      </c>
      <c r="AE434" s="42">
        <f t="shared" si="136"/>
        <v>-18.289786986283104</v>
      </c>
      <c r="AF434" s="42" t="s">
        <v>13</v>
      </c>
      <c r="AG434" s="42">
        <f t="shared" si="137"/>
        <v>615.21645419980973</v>
      </c>
      <c r="AH434" s="32">
        <f t="shared" si="138"/>
        <v>-136.24127615257592</v>
      </c>
      <c r="AI434" s="42" t="s">
        <v>13</v>
      </c>
      <c r="AJ434" s="42">
        <f t="shared" si="139"/>
        <v>3409.0256922085482</v>
      </c>
      <c r="AK434" s="42">
        <f t="shared" si="140"/>
        <v>3411.7470386102273</v>
      </c>
      <c r="AL434" s="31">
        <f t="shared" si="141"/>
        <v>87.711399419107892</v>
      </c>
      <c r="AM434" s="53">
        <f t="shared" si="142"/>
        <v>3.4117470386102271</v>
      </c>
      <c r="AN434" s="14"/>
    </row>
    <row r="435" spans="8:40">
      <c r="H435" s="32">
        <f t="shared" si="125"/>
        <v>1358</v>
      </c>
      <c r="I435" s="23">
        <f t="shared" si="126"/>
        <v>1358000</v>
      </c>
      <c r="J435" s="22">
        <f t="shared" si="127"/>
        <v>175000</v>
      </c>
      <c r="K435" s="42" t="s">
        <v>13</v>
      </c>
      <c r="L435" s="42">
        <v>0</v>
      </c>
      <c r="M435" s="32">
        <v>0</v>
      </c>
      <c r="N435" s="30" t="s">
        <v>13</v>
      </c>
      <c r="O435" s="31">
        <f>6.283*I435*E$7</f>
        <v>1791.78594</v>
      </c>
      <c r="P435" s="42">
        <v>0</v>
      </c>
      <c r="Q435" s="23" t="s">
        <v>13</v>
      </c>
      <c r="R435" s="24">
        <f>-1/(6.283*I435*E$8)</f>
        <v>-1172.015000854399</v>
      </c>
      <c r="S435" s="42">
        <f t="shared" si="128"/>
        <v>0</v>
      </c>
      <c r="T435" s="23" t="s">
        <v>13</v>
      </c>
      <c r="U435" s="23">
        <f t="shared" si="129"/>
        <v>313562539.5</v>
      </c>
      <c r="V435" s="23">
        <f t="shared" si="130"/>
        <v>175000</v>
      </c>
      <c r="W435" s="23" t="s">
        <v>13</v>
      </c>
      <c r="X435" s="23">
        <f t="shared" si="131"/>
        <v>1791.78594</v>
      </c>
      <c r="Y435" s="22">
        <f t="shared" si="132"/>
        <v>-18.343773288501129</v>
      </c>
      <c r="Z435" s="23" t="s">
        <v>13</v>
      </c>
      <c r="AA435" s="31">
        <f t="shared" si="133"/>
        <v>1791.5981221996292</v>
      </c>
      <c r="AB435" s="23">
        <f t="shared" si="134"/>
        <v>2099779.874720538</v>
      </c>
      <c r="AC435" s="42" t="s">
        <v>13</v>
      </c>
      <c r="AD435" s="23">
        <f t="shared" si="135"/>
        <v>21499.177466395551</v>
      </c>
      <c r="AE435" s="42">
        <f t="shared" si="136"/>
        <v>-18.343773288501129</v>
      </c>
      <c r="AF435" s="42" t="s">
        <v>13</v>
      </c>
      <c r="AG435" s="42">
        <f t="shared" si="137"/>
        <v>619.58312134523021</v>
      </c>
      <c r="AH435" s="32">
        <f t="shared" si="138"/>
        <v>-134.91866318850907</v>
      </c>
      <c r="AI435" s="42" t="s">
        <v>13</v>
      </c>
      <c r="AJ435" s="42">
        <f t="shared" si="139"/>
        <v>3385.0259716516825</v>
      </c>
      <c r="AK435" s="42">
        <f t="shared" si="140"/>
        <v>3387.7136647646289</v>
      </c>
      <c r="AL435" s="31">
        <f t="shared" si="141"/>
        <v>87.717541769856496</v>
      </c>
      <c r="AM435" s="53">
        <f t="shared" si="142"/>
        <v>3.3877136647646289</v>
      </c>
      <c r="AN435" s="14"/>
    </row>
    <row r="436" spans="8:40">
      <c r="H436" s="32">
        <f t="shared" si="125"/>
        <v>1360</v>
      </c>
      <c r="I436" s="23">
        <f t="shared" si="126"/>
        <v>1360000</v>
      </c>
      <c r="J436" s="22">
        <f t="shared" si="127"/>
        <v>175000</v>
      </c>
      <c r="K436" s="42" t="s">
        <v>13</v>
      </c>
      <c r="L436" s="42">
        <v>0</v>
      </c>
      <c r="M436" s="32">
        <v>0</v>
      </c>
      <c r="N436" s="30" t="s">
        <v>13</v>
      </c>
      <c r="O436" s="31">
        <f>6.283*I436*E$7</f>
        <v>1794.4248</v>
      </c>
      <c r="P436" s="42">
        <v>0</v>
      </c>
      <c r="Q436" s="23" t="s">
        <v>13</v>
      </c>
      <c r="R436" s="24">
        <f>-1/(6.283*I436*E$8)</f>
        <v>-1170.2914493825542</v>
      </c>
      <c r="S436" s="42">
        <f t="shared" si="128"/>
        <v>0</v>
      </c>
      <c r="T436" s="23" t="s">
        <v>13</v>
      </c>
      <c r="U436" s="23">
        <f t="shared" si="129"/>
        <v>314024340</v>
      </c>
      <c r="V436" s="23">
        <f t="shared" si="130"/>
        <v>175000</v>
      </c>
      <c r="W436" s="23" t="s">
        <v>13</v>
      </c>
      <c r="X436" s="23">
        <f t="shared" si="131"/>
        <v>1794.4248</v>
      </c>
      <c r="Y436" s="22">
        <f t="shared" si="132"/>
        <v>-18.397839124469844</v>
      </c>
      <c r="Z436" s="23" t="s">
        <v>13</v>
      </c>
      <c r="AA436" s="31">
        <f t="shared" si="133"/>
        <v>1794.2361512069065</v>
      </c>
      <c r="AB436" s="23">
        <f t="shared" si="134"/>
        <v>2099779.2259305064</v>
      </c>
      <c r="AC436" s="42" t="s">
        <v>13</v>
      </c>
      <c r="AD436" s="23">
        <f t="shared" si="135"/>
        <v>21530.833814482874</v>
      </c>
      <c r="AE436" s="42">
        <f t="shared" si="136"/>
        <v>-18.397839124469844</v>
      </c>
      <c r="AF436" s="42" t="s">
        <v>13</v>
      </c>
      <c r="AG436" s="42">
        <f t="shared" si="137"/>
        <v>623.94470182435225</v>
      </c>
      <c r="AH436" s="32">
        <f t="shared" si="138"/>
        <v>-133.62262338210331</v>
      </c>
      <c r="AI436" s="42" t="s">
        <v>13</v>
      </c>
      <c r="AJ436" s="42">
        <f t="shared" si="139"/>
        <v>3361.3890017332869</v>
      </c>
      <c r="AK436" s="42">
        <f t="shared" si="140"/>
        <v>3364.0438502571601</v>
      </c>
      <c r="AL436" s="31">
        <f t="shared" si="141"/>
        <v>87.723565047264444</v>
      </c>
      <c r="AM436" s="53">
        <f t="shared" si="142"/>
        <v>3.3640438502571599</v>
      </c>
      <c r="AN436" s="14"/>
    </row>
    <row r="437" spans="8:40">
      <c r="H437" s="32">
        <f t="shared" si="125"/>
        <v>1362</v>
      </c>
      <c r="I437" s="23">
        <f t="shared" si="126"/>
        <v>1362000</v>
      </c>
      <c r="J437" s="22">
        <f t="shared" si="127"/>
        <v>175000</v>
      </c>
      <c r="K437" s="42" t="s">
        <v>13</v>
      </c>
      <c r="L437" s="42">
        <v>0</v>
      </c>
      <c r="M437" s="32">
        <v>0</v>
      </c>
      <c r="N437" s="30" t="s">
        <v>13</v>
      </c>
      <c r="O437" s="31">
        <f>6.283*I437*E$7</f>
        <v>1797.06366</v>
      </c>
      <c r="P437" s="42">
        <v>0</v>
      </c>
      <c r="Q437" s="23" t="s">
        <v>13</v>
      </c>
      <c r="R437" s="24">
        <f>-1/(6.283*I437*E$8)</f>
        <v>-1168.5729597358836</v>
      </c>
      <c r="S437" s="42">
        <f t="shared" si="128"/>
        <v>0</v>
      </c>
      <c r="T437" s="23" t="s">
        <v>13</v>
      </c>
      <c r="U437" s="23">
        <f t="shared" si="129"/>
        <v>314486140.5</v>
      </c>
      <c r="V437" s="23">
        <f t="shared" si="130"/>
        <v>175000</v>
      </c>
      <c r="W437" s="23" t="s">
        <v>13</v>
      </c>
      <c r="X437" s="23">
        <f t="shared" si="131"/>
        <v>1797.06366</v>
      </c>
      <c r="Y437" s="22">
        <f t="shared" si="132"/>
        <v>-18.451984494041774</v>
      </c>
      <c r="Z437" s="23" t="s">
        <v>13</v>
      </c>
      <c r="AA437" s="31">
        <f t="shared" si="133"/>
        <v>1796.8741777669193</v>
      </c>
      <c r="AB437" s="23">
        <f t="shared" si="134"/>
        <v>2099778.5761860712</v>
      </c>
      <c r="AC437" s="42" t="s">
        <v>13</v>
      </c>
      <c r="AD437" s="23">
        <f t="shared" si="135"/>
        <v>21562.490133203028</v>
      </c>
      <c r="AE437" s="42">
        <f t="shared" si="136"/>
        <v>-18.451984494041774</v>
      </c>
      <c r="AF437" s="42" t="s">
        <v>13</v>
      </c>
      <c r="AG437" s="42">
        <f t="shared" si="137"/>
        <v>628.30121803103566</v>
      </c>
      <c r="AH437" s="32">
        <f t="shared" si="138"/>
        <v>-132.35241004665212</v>
      </c>
      <c r="AI437" s="42" t="s">
        <v>13</v>
      </c>
      <c r="AJ437" s="42">
        <f t="shared" si="139"/>
        <v>3338.1065504548183</v>
      </c>
      <c r="AK437" s="42">
        <f t="shared" si="140"/>
        <v>3340.7293369314616</v>
      </c>
      <c r="AL437" s="31">
        <f t="shared" si="141"/>
        <v>87.729471956656724</v>
      </c>
      <c r="AM437" s="53">
        <f t="shared" si="142"/>
        <v>3.3407293369314615</v>
      </c>
      <c r="AN437" s="14"/>
    </row>
    <row r="438" spans="8:40">
      <c r="H438" s="32">
        <f t="shared" si="125"/>
        <v>1364</v>
      </c>
      <c r="I438" s="23">
        <f t="shared" si="126"/>
        <v>1364000</v>
      </c>
      <c r="J438" s="22">
        <f t="shared" si="127"/>
        <v>175000</v>
      </c>
      <c r="K438" s="42" t="s">
        <v>13</v>
      </c>
      <c r="L438" s="42">
        <v>0</v>
      </c>
      <c r="M438" s="32">
        <v>0</v>
      </c>
      <c r="N438" s="30" t="s">
        <v>13</v>
      </c>
      <c r="O438" s="31">
        <f>6.283*I438*E$7</f>
        <v>1799.70252</v>
      </c>
      <c r="P438" s="42">
        <v>0</v>
      </c>
      <c r="Q438" s="23" t="s">
        <v>13</v>
      </c>
      <c r="R438" s="24">
        <f>-1/(6.283*I438*E$8)</f>
        <v>-1166.8595096482945</v>
      </c>
      <c r="S438" s="42">
        <f t="shared" si="128"/>
        <v>0</v>
      </c>
      <c r="T438" s="23" t="s">
        <v>13</v>
      </c>
      <c r="U438" s="23">
        <f t="shared" si="129"/>
        <v>314947941</v>
      </c>
      <c r="V438" s="23">
        <f t="shared" si="130"/>
        <v>175000</v>
      </c>
      <c r="W438" s="23" t="s">
        <v>13</v>
      </c>
      <c r="X438" s="23">
        <f t="shared" si="131"/>
        <v>1799.70252</v>
      </c>
      <c r="Y438" s="22">
        <f t="shared" si="132"/>
        <v>-18.506209397069224</v>
      </c>
      <c r="Z438" s="23" t="s">
        <v>13</v>
      </c>
      <c r="AA438" s="31">
        <f t="shared" si="133"/>
        <v>1799.512201876071</v>
      </c>
      <c r="AB438" s="23">
        <f t="shared" si="134"/>
        <v>2099777.9254872352</v>
      </c>
      <c r="AC438" s="42" t="s">
        <v>13</v>
      </c>
      <c r="AD438" s="23">
        <f t="shared" si="135"/>
        <v>21594.146422512855</v>
      </c>
      <c r="AE438" s="42">
        <f t="shared" si="136"/>
        <v>-18.506209397069224</v>
      </c>
      <c r="AF438" s="42" t="s">
        <v>13</v>
      </c>
      <c r="AG438" s="42">
        <f t="shared" si="137"/>
        <v>632.65269222777647</v>
      </c>
      <c r="AH438" s="32">
        <f t="shared" si="138"/>
        <v>-131.10730321120931</v>
      </c>
      <c r="AI438" s="42" t="s">
        <v>13</v>
      </c>
      <c r="AJ438" s="42">
        <f t="shared" si="139"/>
        <v>3315.1706331874834</v>
      </c>
      <c r="AK438" s="42">
        <f t="shared" si="140"/>
        <v>3317.7621150564751</v>
      </c>
      <c r="AL438" s="31">
        <f t="shared" si="141"/>
        <v>87.735265121954399</v>
      </c>
      <c r="AM438" s="53">
        <f t="shared" si="142"/>
        <v>3.3177621150564751</v>
      </c>
      <c r="AN438" s="14"/>
    </row>
    <row r="439" spans="8:40">
      <c r="H439" s="32">
        <f t="shared" si="125"/>
        <v>1366</v>
      </c>
      <c r="I439" s="23">
        <f t="shared" si="126"/>
        <v>1366000</v>
      </c>
      <c r="J439" s="22">
        <f t="shared" si="127"/>
        <v>175000</v>
      </c>
      <c r="K439" s="42" t="s">
        <v>13</v>
      </c>
      <c r="L439" s="42">
        <v>0</v>
      </c>
      <c r="M439" s="32">
        <v>0</v>
      </c>
      <c r="N439" s="30" t="s">
        <v>13</v>
      </c>
      <c r="O439" s="31">
        <f>6.283*I439*E$7</f>
        <v>1802.3413800000001</v>
      </c>
      <c r="P439" s="42">
        <v>0</v>
      </c>
      <c r="Q439" s="23" t="s">
        <v>13</v>
      </c>
      <c r="R439" s="24">
        <f>-1/(6.283*I439*E$8)</f>
        <v>-1165.151076984095</v>
      </c>
      <c r="S439" s="42">
        <f t="shared" si="128"/>
        <v>0</v>
      </c>
      <c r="T439" s="23" t="s">
        <v>13</v>
      </c>
      <c r="U439" s="23">
        <f t="shared" si="129"/>
        <v>315409741.5</v>
      </c>
      <c r="V439" s="23">
        <f t="shared" si="130"/>
        <v>175000</v>
      </c>
      <c r="W439" s="23" t="s">
        <v>13</v>
      </c>
      <c r="X439" s="23">
        <f t="shared" si="131"/>
        <v>1802.3413800000001</v>
      </c>
      <c r="Y439" s="22">
        <f t="shared" si="132"/>
        <v>-18.560513833404279</v>
      </c>
      <c r="Z439" s="23" t="s">
        <v>13</v>
      </c>
      <c r="AA439" s="31">
        <f t="shared" si="133"/>
        <v>1802.1502235307655</v>
      </c>
      <c r="AB439" s="23">
        <f t="shared" si="134"/>
        <v>2099777.2738339989</v>
      </c>
      <c r="AC439" s="42" t="s">
        <v>13</v>
      </c>
      <c r="AD439" s="23">
        <f t="shared" si="135"/>
        <v>21625.802682369191</v>
      </c>
      <c r="AE439" s="42">
        <f t="shared" si="136"/>
        <v>-18.560513833404279</v>
      </c>
      <c r="AF439" s="42" t="s">
        <v>13</v>
      </c>
      <c r="AG439" s="42">
        <f t="shared" si="137"/>
        <v>636.99914654667054</v>
      </c>
      <c r="AH439" s="32">
        <f t="shared" si="138"/>
        <v>-129.88660846599649</v>
      </c>
      <c r="AI439" s="42" t="s">
        <v>13</v>
      </c>
      <c r="AJ439" s="42">
        <f t="shared" si="139"/>
        <v>3292.5735034515083</v>
      </c>
      <c r="AK439" s="42">
        <f t="shared" si="140"/>
        <v>3295.1344140550227</v>
      </c>
      <c r="AL439" s="31">
        <f t="shared" si="141"/>
        <v>87.740947088712588</v>
      </c>
      <c r="AM439" s="53">
        <f t="shared" si="142"/>
        <v>3.2951344140550227</v>
      </c>
      <c r="AN439" s="14"/>
    </row>
    <row r="440" spans="8:40">
      <c r="H440" s="32">
        <f t="shared" si="125"/>
        <v>1368</v>
      </c>
      <c r="I440" s="23">
        <f t="shared" si="126"/>
        <v>1368000</v>
      </c>
      <c r="J440" s="22">
        <f t="shared" si="127"/>
        <v>175000</v>
      </c>
      <c r="K440" s="42" t="s">
        <v>13</v>
      </c>
      <c r="L440" s="42">
        <v>0</v>
      </c>
      <c r="M440" s="32">
        <v>0</v>
      </c>
      <c r="N440" s="30" t="s">
        <v>13</v>
      </c>
      <c r="O440" s="31">
        <f>6.283*I440*E$7</f>
        <v>1804.9802400000001</v>
      </c>
      <c r="P440" s="42">
        <v>0</v>
      </c>
      <c r="Q440" s="23" t="s">
        <v>13</v>
      </c>
      <c r="R440" s="24">
        <f>-1/(6.283*I440*E$8)</f>
        <v>-1163.4476397370422</v>
      </c>
      <c r="S440" s="42">
        <f t="shared" si="128"/>
        <v>0</v>
      </c>
      <c r="T440" s="23" t="s">
        <v>13</v>
      </c>
      <c r="U440" s="23">
        <f t="shared" si="129"/>
        <v>315871542</v>
      </c>
      <c r="V440" s="23">
        <f t="shared" si="130"/>
        <v>175000</v>
      </c>
      <c r="W440" s="23" t="s">
        <v>13</v>
      </c>
      <c r="X440" s="23">
        <f t="shared" si="131"/>
        <v>1804.9802400000001</v>
      </c>
      <c r="Y440" s="22">
        <f t="shared" si="132"/>
        <v>-18.614897802898813</v>
      </c>
      <c r="Z440" s="23" t="s">
        <v>13</v>
      </c>
      <c r="AA440" s="31">
        <f t="shared" si="133"/>
        <v>1804.7882427274067</v>
      </c>
      <c r="AB440" s="23">
        <f t="shared" si="134"/>
        <v>2099776.6212263652</v>
      </c>
      <c r="AC440" s="42" t="s">
        <v>13</v>
      </c>
      <c r="AD440" s="23">
        <f t="shared" si="135"/>
        <v>21657.458912728878</v>
      </c>
      <c r="AE440" s="42">
        <f t="shared" si="136"/>
        <v>-18.614897802898813</v>
      </c>
      <c r="AF440" s="42" t="s">
        <v>13</v>
      </c>
      <c r="AG440" s="42">
        <f t="shared" si="137"/>
        <v>641.34060299036446</v>
      </c>
      <c r="AH440" s="32">
        <f t="shared" si="138"/>
        <v>-128.68965586608471</v>
      </c>
      <c r="AI440" s="42" t="s">
        <v>13</v>
      </c>
      <c r="AJ440" s="42">
        <f t="shared" si="139"/>
        <v>3270.3076441047328</v>
      </c>
      <c r="AK440" s="42">
        <f t="shared" si="140"/>
        <v>3272.8386936445218</v>
      </c>
      <c r="AL440" s="31">
        <f t="shared" si="141"/>
        <v>87.746520327025351</v>
      </c>
      <c r="AM440" s="53">
        <f t="shared" si="142"/>
        <v>3.272838693644522</v>
      </c>
      <c r="AN440" s="14"/>
    </row>
    <row r="441" spans="8:40">
      <c r="H441" s="32">
        <f t="shared" si="125"/>
        <v>1370</v>
      </c>
      <c r="I441" s="23">
        <f t="shared" si="126"/>
        <v>1370000</v>
      </c>
      <c r="J441" s="22">
        <f t="shared" si="127"/>
        <v>175000</v>
      </c>
      <c r="K441" s="42" t="s">
        <v>13</v>
      </c>
      <c r="L441" s="42">
        <v>0</v>
      </c>
      <c r="M441" s="32">
        <v>0</v>
      </c>
      <c r="N441" s="30" t="s">
        <v>13</v>
      </c>
      <c r="O441" s="31">
        <f>6.283*I441*E$7</f>
        <v>1807.6191000000001</v>
      </c>
      <c r="P441" s="42">
        <v>0</v>
      </c>
      <c r="Q441" s="23" t="s">
        <v>13</v>
      </c>
      <c r="R441" s="24">
        <f>-1/(6.283*I441*E$8)</f>
        <v>-1161.7491760293967</v>
      </c>
      <c r="S441" s="42">
        <f t="shared" si="128"/>
        <v>0</v>
      </c>
      <c r="T441" s="23" t="s">
        <v>13</v>
      </c>
      <c r="U441" s="23">
        <f t="shared" si="129"/>
        <v>316333342.5</v>
      </c>
      <c r="V441" s="23">
        <f t="shared" si="130"/>
        <v>175000</v>
      </c>
      <c r="W441" s="23" t="s">
        <v>13</v>
      </c>
      <c r="X441" s="23">
        <f t="shared" si="131"/>
        <v>1807.6191000000001</v>
      </c>
      <c r="Y441" s="22">
        <f t="shared" si="132"/>
        <v>-18.66936130540449</v>
      </c>
      <c r="Z441" s="23" t="s">
        <v>13</v>
      </c>
      <c r="AA441" s="31">
        <f t="shared" si="133"/>
        <v>1807.4262594623974</v>
      </c>
      <c r="AB441" s="23">
        <f t="shared" si="134"/>
        <v>2099775.9676643349</v>
      </c>
      <c r="AC441" s="42" t="s">
        <v>13</v>
      </c>
      <c r="AD441" s="23">
        <f t="shared" si="135"/>
        <v>21689.115113548767</v>
      </c>
      <c r="AE441" s="42">
        <f t="shared" si="136"/>
        <v>-18.66936130540449</v>
      </c>
      <c r="AF441" s="42" t="s">
        <v>13</v>
      </c>
      <c r="AG441" s="42">
        <f t="shared" si="137"/>
        <v>645.67708343300069</v>
      </c>
      <c r="AH441" s="32">
        <f t="shared" si="138"/>
        <v>-127.51579888999291</v>
      </c>
      <c r="AI441" s="42" t="s">
        <v>13</v>
      </c>
      <c r="AJ441" s="42">
        <f t="shared" si="139"/>
        <v>3248.3657589194104</v>
      </c>
      <c r="AK441" s="42">
        <f t="shared" si="140"/>
        <v>3250.8676353685382</v>
      </c>
      <c r="AL441" s="31">
        <f t="shared" si="141"/>
        <v>87.751987234300913</v>
      </c>
      <c r="AM441" s="53">
        <f t="shared" si="142"/>
        <v>3.2508676353685382</v>
      </c>
      <c r="AN441" s="14"/>
    </row>
    <row r="442" spans="8:40">
      <c r="H442" s="32">
        <f t="shared" si="125"/>
        <v>1372</v>
      </c>
      <c r="I442" s="23">
        <f t="shared" si="126"/>
        <v>1372000</v>
      </c>
      <c r="J442" s="22">
        <f t="shared" si="127"/>
        <v>175000</v>
      </c>
      <c r="K442" s="42" t="s">
        <v>13</v>
      </c>
      <c r="L442" s="42">
        <v>0</v>
      </c>
      <c r="M442" s="32">
        <v>0</v>
      </c>
      <c r="N442" s="30" t="s">
        <v>13</v>
      </c>
      <c r="O442" s="31">
        <f>6.283*I442*E$7</f>
        <v>1810.2579600000001</v>
      </c>
      <c r="P442" s="42">
        <v>0</v>
      </c>
      <c r="Q442" s="23" t="s">
        <v>13</v>
      </c>
      <c r="R442" s="24">
        <f>-1/(6.283*I442*E$8)</f>
        <v>-1160.0556641109868</v>
      </c>
      <c r="S442" s="42">
        <f t="shared" si="128"/>
        <v>0</v>
      </c>
      <c r="T442" s="23" t="s">
        <v>13</v>
      </c>
      <c r="U442" s="23">
        <f t="shared" si="129"/>
        <v>316795143</v>
      </c>
      <c r="V442" s="23">
        <f t="shared" si="130"/>
        <v>175000</v>
      </c>
      <c r="W442" s="23" t="s">
        <v>13</v>
      </c>
      <c r="X442" s="23">
        <f t="shared" si="131"/>
        <v>1810.2579600000001</v>
      </c>
      <c r="Y442" s="22">
        <f t="shared" si="132"/>
        <v>-18.723904340772737</v>
      </c>
      <c r="Z442" s="23" t="s">
        <v>13</v>
      </c>
      <c r="AA442" s="31">
        <f t="shared" si="133"/>
        <v>1810.0642737321418</v>
      </c>
      <c r="AB442" s="23">
        <f t="shared" si="134"/>
        <v>2099775.3131479109</v>
      </c>
      <c r="AC442" s="42" t="s">
        <v>13</v>
      </c>
      <c r="AD442" s="23">
        <f t="shared" si="135"/>
        <v>21720.771284785704</v>
      </c>
      <c r="AE442" s="42">
        <f t="shared" si="136"/>
        <v>-18.723904340772737</v>
      </c>
      <c r="AF442" s="42" t="s">
        <v>13</v>
      </c>
      <c r="AG442" s="42">
        <f t="shared" si="137"/>
        <v>650.00860962115507</v>
      </c>
      <c r="AH442" s="32">
        <f t="shared" si="138"/>
        <v>-126.3644134500652</v>
      </c>
      <c r="AI442" s="42" t="s">
        <v>13</v>
      </c>
      <c r="AJ442" s="42">
        <f t="shared" si="139"/>
        <v>3226.7407645274548</v>
      </c>
      <c r="AK442" s="42">
        <f t="shared" si="140"/>
        <v>3229.2141344992597</v>
      </c>
      <c r="AL442" s="31">
        <f t="shared" si="141"/>
        <v>87.757350137916333</v>
      </c>
      <c r="AM442" s="53">
        <f t="shared" si="142"/>
        <v>3.2292141344992595</v>
      </c>
      <c r="AN442" s="14"/>
    </row>
    <row r="443" spans="8:40">
      <c r="H443" s="32">
        <f t="shared" si="125"/>
        <v>1374</v>
      </c>
      <c r="I443" s="23">
        <f t="shared" si="126"/>
        <v>1374000</v>
      </c>
      <c r="J443" s="22">
        <f t="shared" si="127"/>
        <v>175000</v>
      </c>
      <c r="K443" s="42" t="s">
        <v>13</v>
      </c>
      <c r="L443" s="42">
        <v>0</v>
      </c>
      <c r="M443" s="32">
        <v>0</v>
      </c>
      <c r="N443" s="30" t="s">
        <v>13</v>
      </c>
      <c r="O443" s="31">
        <f>6.283*I443*E$7</f>
        <v>1812.8968200000002</v>
      </c>
      <c r="P443" s="42">
        <v>0</v>
      </c>
      <c r="Q443" s="23" t="s">
        <v>13</v>
      </c>
      <c r="R443" s="24">
        <f>-1/(6.283*I443*E$8)</f>
        <v>-1158.3670823582777</v>
      </c>
      <c r="S443" s="42">
        <f t="shared" si="128"/>
        <v>0</v>
      </c>
      <c r="T443" s="23" t="s">
        <v>13</v>
      </c>
      <c r="U443" s="23">
        <f t="shared" si="129"/>
        <v>317256943.5</v>
      </c>
      <c r="V443" s="23">
        <f t="shared" si="130"/>
        <v>175000</v>
      </c>
      <c r="W443" s="23" t="s">
        <v>13</v>
      </c>
      <c r="X443" s="23">
        <f t="shared" si="131"/>
        <v>1812.8968200000002</v>
      </c>
      <c r="Y443" s="22">
        <f t="shared" si="132"/>
        <v>-18.778526908854783</v>
      </c>
      <c r="Z443" s="23" t="s">
        <v>13</v>
      </c>
      <c r="AA443" s="31">
        <f t="shared" si="133"/>
        <v>1812.7022855330438</v>
      </c>
      <c r="AB443" s="23">
        <f t="shared" si="134"/>
        <v>2099774.6576770935</v>
      </c>
      <c r="AC443" s="42" t="s">
        <v>13</v>
      </c>
      <c r="AD443" s="23">
        <f t="shared" si="135"/>
        <v>21752.427426396524</v>
      </c>
      <c r="AE443" s="42">
        <f t="shared" si="136"/>
        <v>-18.778526908854783</v>
      </c>
      <c r="AF443" s="42" t="s">
        <v>13</v>
      </c>
      <c r="AG443" s="42">
        <f t="shared" si="137"/>
        <v>654.33520317476609</v>
      </c>
      <c r="AH443" s="32">
        <f t="shared" si="138"/>
        <v>-125.2348969516913</v>
      </c>
      <c r="AI443" s="42" t="s">
        <v>13</v>
      </c>
      <c r="AJ443" s="42">
        <f t="shared" si="139"/>
        <v>3205.4257827154665</v>
      </c>
      <c r="AK443" s="42">
        <f t="shared" si="140"/>
        <v>3207.8712922920649</v>
      </c>
      <c r="AL443" s="31">
        <f t="shared" si="141"/>
        <v>87.762611297754759</v>
      </c>
      <c r="AM443" s="53">
        <f t="shared" si="142"/>
        <v>3.2078712922920651</v>
      </c>
      <c r="AN443" s="14"/>
    </row>
    <row r="444" spans="8:40">
      <c r="H444" s="32">
        <f t="shared" si="125"/>
        <v>1376</v>
      </c>
      <c r="I444" s="23">
        <f t="shared" si="126"/>
        <v>1376000</v>
      </c>
      <c r="J444" s="22">
        <f t="shared" si="127"/>
        <v>175000</v>
      </c>
      <c r="K444" s="42" t="s">
        <v>13</v>
      </c>
      <c r="L444" s="42">
        <v>0</v>
      </c>
      <c r="M444" s="32">
        <v>0</v>
      </c>
      <c r="N444" s="30" t="s">
        <v>13</v>
      </c>
      <c r="O444" s="31">
        <f>6.283*I444*E$7</f>
        <v>1815.5356800000002</v>
      </c>
      <c r="P444" s="42">
        <v>0</v>
      </c>
      <c r="Q444" s="23" t="s">
        <v>13</v>
      </c>
      <c r="R444" s="24">
        <f>-1/(6.283*I444*E$8)</f>
        <v>-1156.6834092734546</v>
      </c>
      <c r="S444" s="42">
        <f t="shared" si="128"/>
        <v>0</v>
      </c>
      <c r="T444" s="23" t="s">
        <v>13</v>
      </c>
      <c r="U444" s="23">
        <f t="shared" si="129"/>
        <v>317718744.00000006</v>
      </c>
      <c r="V444" s="23">
        <f t="shared" si="130"/>
        <v>175000</v>
      </c>
      <c r="W444" s="23" t="s">
        <v>13</v>
      </c>
      <c r="X444" s="23">
        <f t="shared" si="131"/>
        <v>1815.5356800000002</v>
      </c>
      <c r="Y444" s="22">
        <f t="shared" si="132"/>
        <v>-18.83322900950164</v>
      </c>
      <c r="Z444" s="23" t="s">
        <v>13</v>
      </c>
      <c r="AA444" s="31">
        <f t="shared" si="133"/>
        <v>1815.3402948615069</v>
      </c>
      <c r="AB444" s="23">
        <f t="shared" si="134"/>
        <v>2099774.0012518861</v>
      </c>
      <c r="AC444" s="42" t="s">
        <v>13</v>
      </c>
      <c r="AD444" s="23">
        <f t="shared" si="135"/>
        <v>21784.083538338084</v>
      </c>
      <c r="AE444" s="42">
        <f t="shared" si="136"/>
        <v>-18.83322900950164</v>
      </c>
      <c r="AF444" s="42" t="s">
        <v>13</v>
      </c>
      <c r="AG444" s="42">
        <f t="shared" si="137"/>
        <v>658.65688558805232</v>
      </c>
      <c r="AH444" s="32">
        <f t="shared" si="138"/>
        <v>-124.12666739862028</v>
      </c>
      <c r="AI444" s="42" t="s">
        <v>13</v>
      </c>
      <c r="AJ444" s="42">
        <f t="shared" si="139"/>
        <v>3184.4141330519597</v>
      </c>
      <c r="AK444" s="42">
        <f t="shared" si="140"/>
        <v>3186.8324085744689</v>
      </c>
      <c r="AL444" s="31">
        <f t="shared" si="141"/>
        <v>87.767772908636445</v>
      </c>
      <c r="AM444" s="53">
        <f t="shared" si="142"/>
        <v>3.1868324085744688</v>
      </c>
      <c r="AN444" s="14"/>
    </row>
    <row r="445" spans="8:40">
      <c r="H445" s="32">
        <f t="shared" si="125"/>
        <v>1378</v>
      </c>
      <c r="I445" s="23">
        <f t="shared" si="126"/>
        <v>1378000</v>
      </c>
      <c r="J445" s="22">
        <f t="shared" si="127"/>
        <v>175000</v>
      </c>
      <c r="K445" s="42" t="s">
        <v>13</v>
      </c>
      <c r="L445" s="42">
        <v>0</v>
      </c>
      <c r="M445" s="32">
        <v>0</v>
      </c>
      <c r="N445" s="30" t="s">
        <v>13</v>
      </c>
      <c r="O445" s="31">
        <f>6.283*I445*E$7</f>
        <v>1818.17454</v>
      </c>
      <c r="P445" s="42">
        <v>0</v>
      </c>
      <c r="Q445" s="23" t="s">
        <v>13</v>
      </c>
      <c r="R445" s="24">
        <f>-1/(6.283*I445*E$8)</f>
        <v>-1155.0046234835079</v>
      </c>
      <c r="S445" s="42">
        <f t="shared" si="128"/>
        <v>0</v>
      </c>
      <c r="T445" s="23" t="s">
        <v>13</v>
      </c>
      <c r="U445" s="23">
        <f t="shared" si="129"/>
        <v>318180544.5</v>
      </c>
      <c r="V445" s="23">
        <f t="shared" si="130"/>
        <v>175000</v>
      </c>
      <c r="W445" s="23" t="s">
        <v>13</v>
      </c>
      <c r="X445" s="23">
        <f t="shared" si="131"/>
        <v>1818.17454</v>
      </c>
      <c r="Y445" s="22">
        <f t="shared" si="132"/>
        <v>-18.888010642564076</v>
      </c>
      <c r="Z445" s="23" t="s">
        <v>13</v>
      </c>
      <c r="AA445" s="31">
        <f t="shared" si="133"/>
        <v>1817.9783017139339</v>
      </c>
      <c r="AB445" s="23">
        <f t="shared" si="134"/>
        <v>2099773.3438722892</v>
      </c>
      <c r="AC445" s="42" t="s">
        <v>13</v>
      </c>
      <c r="AD445" s="23">
        <f t="shared" si="135"/>
        <v>21815.739620567212</v>
      </c>
      <c r="AE445" s="42">
        <f t="shared" si="136"/>
        <v>-18.888010642564076</v>
      </c>
      <c r="AF445" s="42" t="s">
        <v>13</v>
      </c>
      <c r="AG445" s="42">
        <f t="shared" si="137"/>
        <v>662.973678230426</v>
      </c>
      <c r="AH445" s="32">
        <f t="shared" si="138"/>
        <v>-123.03916254178776</v>
      </c>
      <c r="AI445" s="42" t="s">
        <v>13</v>
      </c>
      <c r="AJ445" s="42">
        <f t="shared" si="139"/>
        <v>3163.6993258301713</v>
      </c>
      <c r="AK445" s="42">
        <f t="shared" si="140"/>
        <v>3166.0909746526972</v>
      </c>
      <c r="AL445" s="31">
        <f t="shared" si="141"/>
        <v>87.772837102641901</v>
      </c>
      <c r="AM445" s="53">
        <f t="shared" si="142"/>
        <v>3.1660909746526973</v>
      </c>
      <c r="AN445" s="14"/>
    </row>
    <row r="446" spans="8:40">
      <c r="H446" s="32">
        <f t="shared" si="125"/>
        <v>1380</v>
      </c>
      <c r="I446" s="23">
        <f t="shared" si="126"/>
        <v>1380000</v>
      </c>
      <c r="J446" s="22">
        <f t="shared" si="127"/>
        <v>175000</v>
      </c>
      <c r="K446" s="42" t="s">
        <v>13</v>
      </c>
      <c r="L446" s="42">
        <v>0</v>
      </c>
      <c r="M446" s="32">
        <v>0</v>
      </c>
      <c r="N446" s="30" t="s">
        <v>13</v>
      </c>
      <c r="O446" s="31">
        <f>6.283*I446*E$7</f>
        <v>1820.8134</v>
      </c>
      <c r="P446" s="42">
        <v>0</v>
      </c>
      <c r="Q446" s="23" t="s">
        <v>13</v>
      </c>
      <c r="R446" s="24">
        <f>-1/(6.283*I446*E$8)</f>
        <v>-1153.3307037393288</v>
      </c>
      <c r="S446" s="42">
        <f t="shared" si="128"/>
        <v>0</v>
      </c>
      <c r="T446" s="23" t="s">
        <v>13</v>
      </c>
      <c r="U446" s="23">
        <f t="shared" si="129"/>
        <v>318642345</v>
      </c>
      <c r="V446" s="23">
        <f t="shared" si="130"/>
        <v>175000</v>
      </c>
      <c r="W446" s="23" t="s">
        <v>13</v>
      </c>
      <c r="X446" s="23">
        <f t="shared" si="131"/>
        <v>1820.8134</v>
      </c>
      <c r="Y446" s="22">
        <f t="shared" si="132"/>
        <v>-18.942871807892679</v>
      </c>
      <c r="Z446" s="23" t="s">
        <v>13</v>
      </c>
      <c r="AA446" s="31">
        <f t="shared" si="133"/>
        <v>1820.6163060867298</v>
      </c>
      <c r="AB446" s="23">
        <f t="shared" si="134"/>
        <v>2099772.6855383054</v>
      </c>
      <c r="AC446" s="42" t="s">
        <v>13</v>
      </c>
      <c r="AD446" s="23">
        <f t="shared" si="135"/>
        <v>21847.395673040755</v>
      </c>
      <c r="AE446" s="42">
        <f t="shared" si="136"/>
        <v>-18.942871807892679</v>
      </c>
      <c r="AF446" s="42" t="s">
        <v>13</v>
      </c>
      <c r="AG446" s="42">
        <f t="shared" si="137"/>
        <v>667.28560234740098</v>
      </c>
      <c r="AH446" s="32">
        <f t="shared" si="138"/>
        <v>-121.97183906924359</v>
      </c>
      <c r="AI446" s="42" t="s">
        <v>13</v>
      </c>
      <c r="AJ446" s="42">
        <f t="shared" si="139"/>
        <v>3143.2750553108244</v>
      </c>
      <c r="AK446" s="42">
        <f t="shared" si="140"/>
        <v>3145.6406665201289</v>
      </c>
      <c r="AL446" s="31">
        <f t="shared" si="141"/>
        <v>87.777805951338919</v>
      </c>
      <c r="AM446" s="53">
        <f t="shared" si="142"/>
        <v>3.1456406665201291</v>
      </c>
      <c r="AN446" s="14"/>
    </row>
    <row r="447" spans="8:40">
      <c r="H447" s="32">
        <f t="shared" si="125"/>
        <v>1382</v>
      </c>
      <c r="I447" s="23">
        <f t="shared" si="126"/>
        <v>1382000</v>
      </c>
      <c r="J447" s="22">
        <f t="shared" si="127"/>
        <v>175000</v>
      </c>
      <c r="K447" s="42" t="s">
        <v>13</v>
      </c>
      <c r="L447" s="42">
        <v>0</v>
      </c>
      <c r="M447" s="32">
        <v>0</v>
      </c>
      <c r="N447" s="30" t="s">
        <v>13</v>
      </c>
      <c r="O447" s="31">
        <f>6.283*I447*E$7</f>
        <v>1823.45226</v>
      </c>
      <c r="P447" s="42">
        <v>0</v>
      </c>
      <c r="Q447" s="23" t="s">
        <v>13</v>
      </c>
      <c r="R447" s="24">
        <f>-1/(6.283*I447*E$8)</f>
        <v>-1151.6616289148144</v>
      </c>
      <c r="S447" s="42">
        <f t="shared" si="128"/>
        <v>0</v>
      </c>
      <c r="T447" s="23" t="s">
        <v>13</v>
      </c>
      <c r="U447" s="23">
        <f t="shared" si="129"/>
        <v>319104145.5</v>
      </c>
      <c r="V447" s="23">
        <f t="shared" si="130"/>
        <v>175000</v>
      </c>
      <c r="W447" s="23" t="s">
        <v>13</v>
      </c>
      <c r="X447" s="23">
        <f t="shared" si="131"/>
        <v>1823.45226</v>
      </c>
      <c r="Y447" s="22">
        <f t="shared" si="132"/>
        <v>-18.997812505337805</v>
      </c>
      <c r="Z447" s="23" t="s">
        <v>13</v>
      </c>
      <c r="AA447" s="31">
        <f t="shared" si="133"/>
        <v>1823.2543079762975</v>
      </c>
      <c r="AB447" s="23">
        <f t="shared" si="134"/>
        <v>2099772.0262499354</v>
      </c>
      <c r="AC447" s="42" t="s">
        <v>13</v>
      </c>
      <c r="AD447" s="23">
        <f t="shared" si="135"/>
        <v>21879.051695715567</v>
      </c>
      <c r="AE447" s="42">
        <f t="shared" si="136"/>
        <v>-18.997812505337805</v>
      </c>
      <c r="AF447" s="42" t="s">
        <v>13</v>
      </c>
      <c r="AG447" s="42">
        <f t="shared" si="137"/>
        <v>671.59267906148307</v>
      </c>
      <c r="AH447" s="32">
        <f t="shared" si="138"/>
        <v>-120.92417183491746</v>
      </c>
      <c r="AI447" s="42" t="s">
        <v>13</v>
      </c>
      <c r="AJ447" s="42">
        <f t="shared" si="139"/>
        <v>3123.135193250122</v>
      </c>
      <c r="AK447" s="42">
        <f t="shared" si="140"/>
        <v>3125.4753383527823</v>
      </c>
      <c r="AL447" s="31">
        <f t="shared" si="141"/>
        <v>87.782681467914102</v>
      </c>
      <c r="AM447" s="53">
        <f t="shared" si="142"/>
        <v>3.1254753383527825</v>
      </c>
      <c r="AN447" s="14"/>
    </row>
    <row r="448" spans="8:40">
      <c r="H448" s="32">
        <f t="shared" si="125"/>
        <v>1384</v>
      </c>
      <c r="I448" s="23">
        <f t="shared" si="126"/>
        <v>1384000</v>
      </c>
      <c r="J448" s="22">
        <f t="shared" si="127"/>
        <v>175000</v>
      </c>
      <c r="K448" s="42" t="s">
        <v>13</v>
      </c>
      <c r="L448" s="42">
        <v>0</v>
      </c>
      <c r="M448" s="32">
        <v>0</v>
      </c>
      <c r="N448" s="30" t="s">
        <v>13</v>
      </c>
      <c r="O448" s="31">
        <f>6.283*I448*E$7</f>
        <v>1826.09112</v>
      </c>
      <c r="P448" s="42">
        <v>0</v>
      </c>
      <c r="Q448" s="23" t="s">
        <v>13</v>
      </c>
      <c r="R448" s="24">
        <f>-1/(6.283*I448*E$8)</f>
        <v>-1149.9973780059781</v>
      </c>
      <c r="S448" s="42">
        <f t="shared" si="128"/>
        <v>0</v>
      </c>
      <c r="T448" s="23" t="s">
        <v>13</v>
      </c>
      <c r="U448" s="23">
        <f t="shared" si="129"/>
        <v>319565946</v>
      </c>
      <c r="V448" s="23">
        <f t="shared" si="130"/>
        <v>175000</v>
      </c>
      <c r="W448" s="23" t="s">
        <v>13</v>
      </c>
      <c r="X448" s="23">
        <f t="shared" si="131"/>
        <v>1826.09112</v>
      </c>
      <c r="Y448" s="22">
        <f t="shared" si="132"/>
        <v>-19.05283273474959</v>
      </c>
      <c r="Z448" s="23" t="s">
        <v>13</v>
      </c>
      <c r="AA448" s="31">
        <f t="shared" si="133"/>
        <v>1825.8923073790413</v>
      </c>
      <c r="AB448" s="23">
        <f t="shared" si="134"/>
        <v>2099771.3660071832</v>
      </c>
      <c r="AC448" s="42" t="s">
        <v>13</v>
      </c>
      <c r="AD448" s="23">
        <f t="shared" si="135"/>
        <v>21910.707688548497</v>
      </c>
      <c r="AE448" s="42">
        <f t="shared" si="136"/>
        <v>-19.05283273474959</v>
      </c>
      <c r="AF448" s="42" t="s">
        <v>13</v>
      </c>
      <c r="AG448" s="42">
        <f t="shared" si="137"/>
        <v>675.89492937306318</v>
      </c>
      <c r="AH448" s="32">
        <f t="shared" si="138"/>
        <v>-119.89565312409172</v>
      </c>
      <c r="AI448" s="42" t="s">
        <v>13</v>
      </c>
      <c r="AJ448" s="42">
        <f t="shared" si="139"/>
        <v>3103.2737826989514</v>
      </c>
      <c r="AK448" s="42">
        <f t="shared" si="140"/>
        <v>3105.5890162777032</v>
      </c>
      <c r="AL448" s="31">
        <f t="shared" si="141"/>
        <v>87.787465609214706</v>
      </c>
      <c r="AM448" s="53">
        <f t="shared" si="142"/>
        <v>3.1055890162777033</v>
      </c>
      <c r="AN448" s="14"/>
    </row>
    <row r="449" spans="8:40">
      <c r="H449" s="32">
        <f t="shared" si="125"/>
        <v>1386</v>
      </c>
      <c r="I449" s="23">
        <f t="shared" si="126"/>
        <v>1386000</v>
      </c>
      <c r="J449" s="22">
        <f t="shared" si="127"/>
        <v>175000</v>
      </c>
      <c r="K449" s="42" t="s">
        <v>13</v>
      </c>
      <c r="L449" s="42">
        <v>0</v>
      </c>
      <c r="M449" s="32">
        <v>0</v>
      </c>
      <c r="N449" s="30" t="s">
        <v>13</v>
      </c>
      <c r="O449" s="31">
        <f>6.283*I449*E$7</f>
        <v>1828.7299800000001</v>
      </c>
      <c r="P449" s="42">
        <v>0</v>
      </c>
      <c r="Q449" s="23" t="s">
        <v>13</v>
      </c>
      <c r="R449" s="24">
        <f>-1/(6.283*I449*E$8)</f>
        <v>-1148.3379301300677</v>
      </c>
      <c r="S449" s="42">
        <f t="shared" si="128"/>
        <v>0</v>
      </c>
      <c r="T449" s="23" t="s">
        <v>13</v>
      </c>
      <c r="U449" s="23">
        <f t="shared" si="129"/>
        <v>320027746.5</v>
      </c>
      <c r="V449" s="23">
        <f t="shared" si="130"/>
        <v>175000</v>
      </c>
      <c r="W449" s="23" t="s">
        <v>13</v>
      </c>
      <c r="X449" s="23">
        <f t="shared" si="131"/>
        <v>1828.7299800000001</v>
      </c>
      <c r="Y449" s="22">
        <f t="shared" si="132"/>
        <v>-19.107932495977948</v>
      </c>
      <c r="Z449" s="23" t="s">
        <v>13</v>
      </c>
      <c r="AA449" s="31">
        <f t="shared" si="133"/>
        <v>1828.5303042913645</v>
      </c>
      <c r="AB449" s="23">
        <f t="shared" si="134"/>
        <v>2099770.7048100485</v>
      </c>
      <c r="AC449" s="42" t="s">
        <v>13</v>
      </c>
      <c r="AD449" s="23">
        <f t="shared" si="135"/>
        <v>21942.363651496376</v>
      </c>
      <c r="AE449" s="42">
        <f t="shared" si="136"/>
        <v>-19.107932495977948</v>
      </c>
      <c r="AF449" s="42" t="s">
        <v>13</v>
      </c>
      <c r="AG449" s="42">
        <f t="shared" si="137"/>
        <v>680.19237416129681</v>
      </c>
      <c r="AH449" s="32">
        <f t="shared" si="138"/>
        <v>-118.88579195359222</v>
      </c>
      <c r="AI449" s="42" t="s">
        <v>13</v>
      </c>
      <c r="AJ449" s="42">
        <f t="shared" si="139"/>
        <v>3083.6850320601798</v>
      </c>
      <c r="AK449" s="42">
        <f t="shared" si="140"/>
        <v>3085.9758924010448</v>
      </c>
      <c r="AL449" s="31">
        <f t="shared" si="141"/>
        <v>87.792160277706571</v>
      </c>
      <c r="AM449" s="53">
        <f t="shared" si="142"/>
        <v>3.085975892401045</v>
      </c>
      <c r="AN449" s="14"/>
    </row>
    <row r="450" spans="8:40">
      <c r="H450" s="32">
        <f t="shared" si="125"/>
        <v>1388</v>
      </c>
      <c r="I450" s="23">
        <f t="shared" si="126"/>
        <v>1388000</v>
      </c>
      <c r="J450" s="22">
        <f t="shared" si="127"/>
        <v>175000</v>
      </c>
      <c r="K450" s="42" t="s">
        <v>13</v>
      </c>
      <c r="L450" s="42">
        <v>0</v>
      </c>
      <c r="M450" s="32">
        <v>0</v>
      </c>
      <c r="N450" s="30" t="s">
        <v>13</v>
      </c>
      <c r="O450" s="31">
        <f>6.283*I450*E$7</f>
        <v>1831.3688400000001</v>
      </c>
      <c r="P450" s="42">
        <v>0</v>
      </c>
      <c r="Q450" s="23" t="s">
        <v>13</v>
      </c>
      <c r="R450" s="24">
        <f>-1/(6.283*I450*E$8)</f>
        <v>-1146.683264524693</v>
      </c>
      <c r="S450" s="42">
        <f t="shared" si="128"/>
        <v>0</v>
      </c>
      <c r="T450" s="23" t="s">
        <v>13</v>
      </c>
      <c r="U450" s="23">
        <f t="shared" si="129"/>
        <v>320489547</v>
      </c>
      <c r="V450" s="23">
        <f t="shared" si="130"/>
        <v>175000</v>
      </c>
      <c r="W450" s="23" t="s">
        <v>13</v>
      </c>
      <c r="X450" s="23">
        <f t="shared" si="131"/>
        <v>1831.3688400000001</v>
      </c>
      <c r="Y450" s="22">
        <f t="shared" si="132"/>
        <v>-19.163111788872595</v>
      </c>
      <c r="Z450" s="23" t="s">
        <v>13</v>
      </c>
      <c r="AA450" s="31">
        <f t="shared" si="133"/>
        <v>1831.168298709671</v>
      </c>
      <c r="AB450" s="23">
        <f t="shared" si="134"/>
        <v>2099770.0426585339</v>
      </c>
      <c r="AC450" s="42" t="s">
        <v>13</v>
      </c>
      <c r="AD450" s="23">
        <f t="shared" si="135"/>
        <v>21974.019584516056</v>
      </c>
      <c r="AE450" s="42">
        <f t="shared" si="136"/>
        <v>-19.163111788872595</v>
      </c>
      <c r="AF450" s="42" t="s">
        <v>13</v>
      </c>
      <c r="AG450" s="42">
        <f t="shared" si="137"/>
        <v>684.48503418497808</v>
      </c>
      <c r="AH450" s="32">
        <f t="shared" si="138"/>
        <v>-117.89411340482162</v>
      </c>
      <c r="AI450" s="42" t="s">
        <v>13</v>
      </c>
      <c r="AJ450" s="42">
        <f t="shared" si="139"/>
        <v>3064.3633093916078</v>
      </c>
      <c r="AK450" s="42">
        <f t="shared" si="140"/>
        <v>3066.6303190833087</v>
      </c>
      <c r="AL450" s="31">
        <f t="shared" si="141"/>
        <v>87.796767323349741</v>
      </c>
      <c r="AM450" s="53">
        <f t="shared" si="142"/>
        <v>3.0666303190833086</v>
      </c>
      <c r="AN450" s="14"/>
    </row>
    <row r="451" spans="8:40">
      <c r="H451" s="32">
        <f t="shared" si="125"/>
        <v>1390</v>
      </c>
      <c r="I451" s="23">
        <f t="shared" si="126"/>
        <v>1390000</v>
      </c>
      <c r="J451" s="22">
        <f t="shared" si="127"/>
        <v>175000</v>
      </c>
      <c r="K451" s="42" t="s">
        <v>13</v>
      </c>
      <c r="L451" s="42">
        <v>0</v>
      </c>
      <c r="M451" s="32">
        <v>0</v>
      </c>
      <c r="N451" s="30" t="s">
        <v>13</v>
      </c>
      <c r="O451" s="31">
        <f>6.283*I451*E$7</f>
        <v>1834.0077000000001</v>
      </c>
      <c r="P451" s="42">
        <v>0</v>
      </c>
      <c r="Q451" s="23" t="s">
        <v>13</v>
      </c>
      <c r="R451" s="24">
        <f>-1/(6.283*I451*E$8)</f>
        <v>-1145.0333605469593</v>
      </c>
      <c r="S451" s="42">
        <f t="shared" si="128"/>
        <v>0</v>
      </c>
      <c r="T451" s="23" t="s">
        <v>13</v>
      </c>
      <c r="U451" s="23">
        <f t="shared" si="129"/>
        <v>320951347.5</v>
      </c>
      <c r="V451" s="23">
        <f t="shared" si="130"/>
        <v>175000</v>
      </c>
      <c r="W451" s="23" t="s">
        <v>13</v>
      </c>
      <c r="X451" s="23">
        <f t="shared" si="131"/>
        <v>1834.0077000000001</v>
      </c>
      <c r="Y451" s="22">
        <f t="shared" si="132"/>
        <v>-19.218370613283007</v>
      </c>
      <c r="Z451" s="23" t="s">
        <v>13</v>
      </c>
      <c r="AA451" s="31">
        <f t="shared" si="133"/>
        <v>1833.8062906303644</v>
      </c>
      <c r="AB451" s="23">
        <f t="shared" si="134"/>
        <v>2099769.37955264</v>
      </c>
      <c r="AC451" s="42" t="s">
        <v>13</v>
      </c>
      <c r="AD451" s="23">
        <f t="shared" si="135"/>
        <v>22005.675487564367</v>
      </c>
      <c r="AE451" s="42">
        <f t="shared" si="136"/>
        <v>-19.218370613283007</v>
      </c>
      <c r="AF451" s="42" t="s">
        <v>13</v>
      </c>
      <c r="AG451" s="42">
        <f t="shared" si="137"/>
        <v>688.77293008340507</v>
      </c>
      <c r="AH451" s="32">
        <f t="shared" si="138"/>
        <v>-116.92015798787615</v>
      </c>
      <c r="AI451" s="42" t="s">
        <v>13</v>
      </c>
      <c r="AJ451" s="42">
        <f t="shared" si="139"/>
        <v>3045.3031369427827</v>
      </c>
      <c r="AK451" s="42">
        <f t="shared" si="140"/>
        <v>3047.5468034498604</v>
      </c>
      <c r="AL451" s="31">
        <f t="shared" si="141"/>
        <v>87.80128854539808</v>
      </c>
      <c r="AM451" s="53">
        <f t="shared" si="142"/>
        <v>3.0475468034498605</v>
      </c>
      <c r="AN451" s="14"/>
    </row>
    <row r="452" spans="8:40">
      <c r="H452" s="32">
        <f t="shared" si="125"/>
        <v>1392</v>
      </c>
      <c r="I452" s="23">
        <f t="shared" si="126"/>
        <v>1392000</v>
      </c>
      <c r="J452" s="22">
        <f t="shared" si="127"/>
        <v>175000</v>
      </c>
      <c r="K452" s="42" t="s">
        <v>13</v>
      </c>
      <c r="L452" s="42">
        <v>0</v>
      </c>
      <c r="M452" s="32">
        <v>0</v>
      </c>
      <c r="N452" s="30" t="s">
        <v>13</v>
      </c>
      <c r="O452" s="31">
        <f>6.283*I452*E$7</f>
        <v>1836.6465600000001</v>
      </c>
      <c r="P452" s="42">
        <v>0</v>
      </c>
      <c r="Q452" s="23" t="s">
        <v>13</v>
      </c>
      <c r="R452" s="24">
        <f>-1/(6.283*I452*E$8)</f>
        <v>-1143.3881976726104</v>
      </c>
      <c r="S452" s="42">
        <f t="shared" si="128"/>
        <v>0</v>
      </c>
      <c r="T452" s="23" t="s">
        <v>13</v>
      </c>
      <c r="U452" s="23">
        <f t="shared" si="129"/>
        <v>321413148</v>
      </c>
      <c r="V452" s="23">
        <f t="shared" si="130"/>
        <v>175000</v>
      </c>
      <c r="W452" s="23" t="s">
        <v>13</v>
      </c>
      <c r="X452" s="23">
        <f t="shared" si="131"/>
        <v>1836.6465600000001</v>
      </c>
      <c r="Y452" s="22">
        <f t="shared" si="132"/>
        <v>-19.273708969058468</v>
      </c>
      <c r="Z452" s="23" t="s">
        <v>13</v>
      </c>
      <c r="AA452" s="31">
        <f t="shared" si="133"/>
        <v>1836.4442800498487</v>
      </c>
      <c r="AB452" s="23">
        <f t="shared" si="134"/>
        <v>2099768.715492371</v>
      </c>
      <c r="AC452" s="42" t="s">
        <v>13</v>
      </c>
      <c r="AD452" s="23">
        <f t="shared" si="135"/>
        <v>22037.331360598189</v>
      </c>
      <c r="AE452" s="42">
        <f t="shared" si="136"/>
        <v>-19.273708969058468</v>
      </c>
      <c r="AF452" s="42" t="s">
        <v>13</v>
      </c>
      <c r="AG452" s="42">
        <f t="shared" si="137"/>
        <v>693.05608237723823</v>
      </c>
      <c r="AH452" s="32">
        <f t="shared" si="138"/>
        <v>-115.96348103509231</v>
      </c>
      <c r="AI452" s="42" t="s">
        <v>13</v>
      </c>
      <c r="AJ452" s="42">
        <f t="shared" si="139"/>
        <v>3026.499185914583</v>
      </c>
      <c r="AK452" s="42">
        <f t="shared" si="140"/>
        <v>3028.720002125553</v>
      </c>
      <c r="AL452" s="31">
        <f t="shared" si="141"/>
        <v>87.80572569412368</v>
      </c>
      <c r="AM452" s="53">
        <f t="shared" si="142"/>
        <v>3.0287200021255529</v>
      </c>
      <c r="AN452" s="14"/>
    </row>
    <row r="453" spans="8:40">
      <c r="H453" s="32">
        <f t="shared" si="125"/>
        <v>1394</v>
      </c>
      <c r="I453" s="23">
        <f t="shared" si="126"/>
        <v>1394000</v>
      </c>
      <c r="J453" s="22">
        <f t="shared" si="127"/>
        <v>175000</v>
      </c>
      <c r="K453" s="42" t="s">
        <v>13</v>
      </c>
      <c r="L453" s="42">
        <v>0</v>
      </c>
      <c r="M453" s="32">
        <v>0</v>
      </c>
      <c r="N453" s="30" t="s">
        <v>13</v>
      </c>
      <c r="O453" s="31">
        <f>6.283*I453*E$7</f>
        <v>1839.2854200000002</v>
      </c>
      <c r="P453" s="42">
        <v>0</v>
      </c>
      <c r="Q453" s="23" t="s">
        <v>13</v>
      </c>
      <c r="R453" s="24">
        <f>-1/(6.283*I453*E$8)</f>
        <v>-1141.7477554951747</v>
      </c>
      <c r="S453" s="42">
        <f t="shared" si="128"/>
        <v>0</v>
      </c>
      <c r="T453" s="23" t="s">
        <v>13</v>
      </c>
      <c r="U453" s="23">
        <f t="shared" si="129"/>
        <v>321874948.5</v>
      </c>
      <c r="V453" s="23">
        <f t="shared" si="130"/>
        <v>175000</v>
      </c>
      <c r="W453" s="23" t="s">
        <v>13</v>
      </c>
      <c r="X453" s="23">
        <f t="shared" si="131"/>
        <v>1839.2854200000002</v>
      </c>
      <c r="Y453" s="22">
        <f t="shared" si="132"/>
        <v>-19.32912685604802</v>
      </c>
      <c r="Z453" s="23" t="s">
        <v>13</v>
      </c>
      <c r="AA453" s="31">
        <f t="shared" si="133"/>
        <v>1839.0822669645277</v>
      </c>
      <c r="AB453" s="23">
        <f t="shared" si="134"/>
        <v>2099768.0504777273</v>
      </c>
      <c r="AC453" s="42" t="s">
        <v>13</v>
      </c>
      <c r="AD453" s="23">
        <f t="shared" si="135"/>
        <v>22068.987203574332</v>
      </c>
      <c r="AE453" s="42">
        <f t="shared" si="136"/>
        <v>-19.32912685604802</v>
      </c>
      <c r="AF453" s="42" t="s">
        <v>13</v>
      </c>
      <c r="AG453" s="42">
        <f t="shared" si="137"/>
        <v>697.33451146935295</v>
      </c>
      <c r="AH453" s="32">
        <f t="shared" si="138"/>
        <v>-115.02365212246653</v>
      </c>
      <c r="AI453" s="42" t="s">
        <v>13</v>
      </c>
      <c r="AJ453" s="42">
        <f t="shared" si="139"/>
        <v>3007.9462714310112</v>
      </c>
      <c r="AK453" s="42">
        <f t="shared" si="140"/>
        <v>3010.1447161828141</v>
      </c>
      <c r="AL453" s="31">
        <f t="shared" si="141"/>
        <v>87.810080472474198</v>
      </c>
      <c r="AM453" s="53">
        <f t="shared" si="142"/>
        <v>3.0101447161828143</v>
      </c>
      <c r="AN453" s="14"/>
    </row>
    <row r="454" spans="8:40">
      <c r="H454" s="32">
        <f t="shared" si="125"/>
        <v>1396</v>
      </c>
      <c r="I454" s="23">
        <f t="shared" si="126"/>
        <v>1396000</v>
      </c>
      <c r="J454" s="22">
        <f t="shared" si="127"/>
        <v>175000</v>
      </c>
      <c r="K454" s="42" t="s">
        <v>13</v>
      </c>
      <c r="L454" s="42">
        <v>0</v>
      </c>
      <c r="M454" s="32">
        <v>0</v>
      </c>
      <c r="N454" s="30" t="s">
        <v>13</v>
      </c>
      <c r="O454" s="31">
        <f>6.283*I454*E$7</f>
        <v>1841.9242800000002</v>
      </c>
      <c r="P454" s="42">
        <v>0</v>
      </c>
      <c r="Q454" s="23" t="s">
        <v>13</v>
      </c>
      <c r="R454" s="24">
        <f>-1/(6.283*I454*E$8)</f>
        <v>-1140.1120137251244</v>
      </c>
      <c r="S454" s="42">
        <f t="shared" si="128"/>
        <v>0</v>
      </c>
      <c r="T454" s="23" t="s">
        <v>13</v>
      </c>
      <c r="U454" s="23">
        <f t="shared" si="129"/>
        <v>322336749.00000006</v>
      </c>
      <c r="V454" s="23">
        <f t="shared" si="130"/>
        <v>175000</v>
      </c>
      <c r="W454" s="23" t="s">
        <v>13</v>
      </c>
      <c r="X454" s="23">
        <f t="shared" si="131"/>
        <v>1841.9242800000002</v>
      </c>
      <c r="Y454" s="22">
        <f t="shared" si="132"/>
        <v>-19.384624274100513</v>
      </c>
      <c r="Z454" s="23" t="s">
        <v>13</v>
      </c>
      <c r="AA454" s="31">
        <f t="shared" si="133"/>
        <v>1841.7202513708053</v>
      </c>
      <c r="AB454" s="23">
        <f t="shared" si="134"/>
        <v>2099767.3845087108</v>
      </c>
      <c r="AC454" s="42" t="s">
        <v>13</v>
      </c>
      <c r="AD454" s="23">
        <f t="shared" si="135"/>
        <v>22100.643016449663</v>
      </c>
      <c r="AE454" s="42">
        <f t="shared" si="136"/>
        <v>-19.384624274100513</v>
      </c>
      <c r="AF454" s="42" t="s">
        <v>13</v>
      </c>
      <c r="AG454" s="42">
        <f t="shared" si="137"/>
        <v>701.6082376456809</v>
      </c>
      <c r="AH454" s="32">
        <f t="shared" si="138"/>
        <v>-114.10025451748869</v>
      </c>
      <c r="AI454" s="42" t="s">
        <v>13</v>
      </c>
      <c r="AJ454" s="42">
        <f t="shared" si="139"/>
        <v>2989.6393477132983</v>
      </c>
      <c r="AK454" s="42">
        <f t="shared" si="140"/>
        <v>2991.815886293231</v>
      </c>
      <c r="AL454" s="31">
        <f t="shared" si="141"/>
        <v>87.814354537660904</v>
      </c>
      <c r="AM454" s="53">
        <f t="shared" si="142"/>
        <v>2.9918158862932311</v>
      </c>
      <c r="AN454" s="14"/>
    </row>
    <row r="455" spans="8:40">
      <c r="H455" s="32">
        <f t="shared" si="125"/>
        <v>1398</v>
      </c>
      <c r="I455" s="23">
        <f t="shared" si="126"/>
        <v>1398000</v>
      </c>
      <c r="J455" s="22">
        <f t="shared" si="127"/>
        <v>175000</v>
      </c>
      <c r="K455" s="42" t="s">
        <v>13</v>
      </c>
      <c r="L455" s="42">
        <v>0</v>
      </c>
      <c r="M455" s="32">
        <v>0</v>
      </c>
      <c r="N455" s="30" t="s">
        <v>13</v>
      </c>
      <c r="O455" s="31">
        <f>6.283*I455*E$7</f>
        <v>1844.56314</v>
      </c>
      <c r="P455" s="42">
        <v>0</v>
      </c>
      <c r="Q455" s="23" t="s">
        <v>13</v>
      </c>
      <c r="R455" s="24">
        <f>-1/(6.283*I455*E$8)</f>
        <v>-1138.480952189037</v>
      </c>
      <c r="S455" s="42">
        <f t="shared" si="128"/>
        <v>0</v>
      </c>
      <c r="T455" s="23" t="s">
        <v>13</v>
      </c>
      <c r="U455" s="23">
        <f t="shared" si="129"/>
        <v>322798549.5</v>
      </c>
      <c r="V455" s="23">
        <f t="shared" si="130"/>
        <v>175000</v>
      </c>
      <c r="W455" s="23" t="s">
        <v>13</v>
      </c>
      <c r="X455" s="23">
        <f t="shared" si="131"/>
        <v>1844.56314</v>
      </c>
      <c r="Y455" s="22">
        <f t="shared" si="132"/>
        <v>-19.440201223064548</v>
      </c>
      <c r="Z455" s="23" t="s">
        <v>13</v>
      </c>
      <c r="AA455" s="31">
        <f t="shared" si="133"/>
        <v>1844.3582332650842</v>
      </c>
      <c r="AB455" s="23">
        <f t="shared" si="134"/>
        <v>2099766.7175853229</v>
      </c>
      <c r="AC455" s="42" t="s">
        <v>13</v>
      </c>
      <c r="AD455" s="23">
        <f t="shared" si="135"/>
        <v>22132.298799181008</v>
      </c>
      <c r="AE455" s="42">
        <f t="shared" si="136"/>
        <v>-19.440201223064548</v>
      </c>
      <c r="AF455" s="42" t="s">
        <v>13</v>
      </c>
      <c r="AG455" s="42">
        <f t="shared" si="137"/>
        <v>705.87728107604721</v>
      </c>
      <c r="AH455" s="32">
        <f t="shared" si="138"/>
        <v>-113.19288465200819</v>
      </c>
      <c r="AI455" s="42" t="s">
        <v>13</v>
      </c>
      <c r="AJ455" s="42">
        <f t="shared" si="139"/>
        <v>2971.5735034468248</v>
      </c>
      <c r="AK455" s="42">
        <f t="shared" si="140"/>
        <v>2973.7285880730742</v>
      </c>
      <c r="AL455" s="31">
        <f t="shared" si="141"/>
        <v>87.818549502682743</v>
      </c>
      <c r="AM455" s="53">
        <f t="shared" si="142"/>
        <v>2.9737285880730742</v>
      </c>
      <c r="AN455" s="14"/>
    </row>
    <row r="456" spans="8:40">
      <c r="H456" s="32">
        <f t="shared" ref="H456:H519" si="143">H455+H$4</f>
        <v>1400</v>
      </c>
      <c r="I456" s="23">
        <f t="shared" ref="I456:I519" si="144">H456*1000</f>
        <v>1400000</v>
      </c>
      <c r="J456" s="22">
        <f t="shared" ref="J456:J519" si="145">E$6</f>
        <v>175000</v>
      </c>
      <c r="K456" s="42" t="s">
        <v>13</v>
      </c>
      <c r="L456" s="42">
        <v>0</v>
      </c>
      <c r="M456" s="32">
        <v>0</v>
      </c>
      <c r="N456" s="30" t="s">
        <v>13</v>
      </c>
      <c r="O456" s="31">
        <f>6.283*I456*E$7</f>
        <v>1847.202</v>
      </c>
      <c r="P456" s="42">
        <v>0</v>
      </c>
      <c r="Q456" s="23" t="s">
        <v>13</v>
      </c>
      <c r="R456" s="24">
        <f>-1/(6.283*I456*E$8)</f>
        <v>-1136.8545508287671</v>
      </c>
      <c r="S456" s="42">
        <f t="shared" ref="S456:S519" si="146">(J456*M456-L456*O456)</f>
        <v>0</v>
      </c>
      <c r="T456" s="23" t="s">
        <v>13</v>
      </c>
      <c r="U456" s="23">
        <f t="shared" ref="U456:U519" si="147">(J456*O456+L456*M456)</f>
        <v>323260350</v>
      </c>
      <c r="V456" s="23">
        <f t="shared" ref="V456:V519" si="148">J456+M456</f>
        <v>175000</v>
      </c>
      <c r="W456" s="23" t="s">
        <v>13</v>
      </c>
      <c r="X456" s="23">
        <f t="shared" ref="X456:X519" si="149">L456+O456</f>
        <v>1847.202</v>
      </c>
      <c r="Y456" s="22">
        <f t="shared" ref="Y456:Y519" si="150">(S456*V456-U456*X456)/(V456^2+X456^2)</f>
        <v>-19.495857702788548</v>
      </c>
      <c r="Z456" s="23" t="s">
        <v>13</v>
      </c>
      <c r="AA456" s="31">
        <f t="shared" ref="AA456:AA519" si="151">(S456*X456+U456*V456)/(V456^2+X456^2)</f>
        <v>1846.9962126437697</v>
      </c>
      <c r="AB456" s="23">
        <f t="shared" ref="AB456:AB519" si="152">(P456*Y456-R456*AA456)</f>
        <v>2099766.0497075669</v>
      </c>
      <c r="AC456" s="42" t="s">
        <v>13</v>
      </c>
      <c r="AD456" s="23">
        <f t="shared" ref="AD456:AD519" si="153">(P456*AA456+R456*Y456)</f>
        <v>22163.954551725234</v>
      </c>
      <c r="AE456" s="42">
        <f t="shared" ref="AE456:AE519" si="154">P456+Y456</f>
        <v>-19.495857702788548</v>
      </c>
      <c r="AF456" s="42" t="s">
        <v>13</v>
      </c>
      <c r="AG456" s="42">
        <f t="shared" ref="AG456:AG519" si="155">R456+AA456</f>
        <v>710.14166181500264</v>
      </c>
      <c r="AH456" s="32">
        <f t="shared" ref="AH456:AH519" si="156">(AB456*AE456-AD456*AG456)/(AE456^2+AG456^2)</f>
        <v>-112.30115161883889</v>
      </c>
      <c r="AI456" s="42" t="s">
        <v>13</v>
      </c>
      <c r="AJ456" s="42">
        <f t="shared" ref="AJ456:AJ519" si="157">(AB456*AG456+AD456*AE456)/(AE456^2+AG456^2)</f>
        <v>2953.7439573319693</v>
      </c>
      <c r="AK456" s="42">
        <f t="shared" ref="AK456:AK519" si="158">SQRT(AH456^2+AJ456^2)</f>
        <v>2955.8780276137986</v>
      </c>
      <c r="AL456" s="31">
        <f t="shared" ref="AL456:AL519" si="159">DEGREES(ASIN(AJ456/AK456))</f>
        <v>87.822666937793187</v>
      </c>
      <c r="AM456" s="53">
        <f t="shared" ref="AM456:AM519" si="160">AK456/1000</f>
        <v>2.9558780276137986</v>
      </c>
      <c r="AN456" s="14"/>
    </row>
    <row r="457" spans="8:40">
      <c r="H457" s="32">
        <f t="shared" si="143"/>
        <v>1402</v>
      </c>
      <c r="I457" s="23">
        <f t="shared" si="144"/>
        <v>1402000</v>
      </c>
      <c r="J457" s="22">
        <f t="shared" si="145"/>
        <v>175000</v>
      </c>
      <c r="K457" s="42" t="s">
        <v>13</v>
      </c>
      <c r="L457" s="42">
        <v>0</v>
      </c>
      <c r="M457" s="32">
        <v>0</v>
      </c>
      <c r="N457" s="30" t="s">
        <v>13</v>
      </c>
      <c r="O457" s="31">
        <f>6.283*I457*E$7</f>
        <v>1849.84086</v>
      </c>
      <c r="P457" s="42">
        <v>0</v>
      </c>
      <c r="Q457" s="23" t="s">
        <v>13</v>
      </c>
      <c r="R457" s="24">
        <f>-1/(6.283*I457*E$8)</f>
        <v>-1135.2327897006232</v>
      </c>
      <c r="S457" s="42">
        <f t="shared" si="146"/>
        <v>0</v>
      </c>
      <c r="T457" s="23" t="s">
        <v>13</v>
      </c>
      <c r="U457" s="23">
        <f t="shared" si="147"/>
        <v>323722150.5</v>
      </c>
      <c r="V457" s="23">
        <f t="shared" si="148"/>
        <v>175000</v>
      </c>
      <c r="W457" s="23" t="s">
        <v>13</v>
      </c>
      <c r="X457" s="23">
        <f t="shared" si="149"/>
        <v>1849.84086</v>
      </c>
      <c r="Y457" s="22">
        <f t="shared" si="150"/>
        <v>-19.551593713120702</v>
      </c>
      <c r="Z457" s="23" t="s">
        <v>13</v>
      </c>
      <c r="AA457" s="31">
        <f t="shared" si="151"/>
        <v>1849.6341895032649</v>
      </c>
      <c r="AB457" s="23">
        <f t="shared" si="152"/>
        <v>2099765.3808754426</v>
      </c>
      <c r="AC457" s="42" t="s">
        <v>13</v>
      </c>
      <c r="AD457" s="23">
        <f t="shared" si="153"/>
        <v>22195.610274039183</v>
      </c>
      <c r="AE457" s="42">
        <f t="shared" si="154"/>
        <v>-19.551593713120702</v>
      </c>
      <c r="AF457" s="42" t="s">
        <v>13</v>
      </c>
      <c r="AG457" s="42">
        <f t="shared" si="155"/>
        <v>714.40139980264166</v>
      </c>
      <c r="AH457" s="32">
        <f t="shared" si="156"/>
        <v>-111.42467669088239</v>
      </c>
      <c r="AI457" s="42" t="s">
        <v>13</v>
      </c>
      <c r="AJ457" s="42">
        <f t="shared" si="157"/>
        <v>2936.1460538104202</v>
      </c>
      <c r="AK457" s="42">
        <f t="shared" si="158"/>
        <v>2938.2595371890093</v>
      </c>
      <c r="AL457" s="31">
        <f t="shared" si="159"/>
        <v>87.826708371905781</v>
      </c>
      <c r="AM457" s="53">
        <f t="shared" si="160"/>
        <v>2.9382595371890092</v>
      </c>
      <c r="AN457" s="14"/>
    </row>
    <row r="458" spans="8:40">
      <c r="H458" s="32">
        <f t="shared" si="143"/>
        <v>1404</v>
      </c>
      <c r="I458" s="23">
        <f t="shared" si="144"/>
        <v>1404000</v>
      </c>
      <c r="J458" s="22">
        <f t="shared" si="145"/>
        <v>175000</v>
      </c>
      <c r="K458" s="42" t="s">
        <v>13</v>
      </c>
      <c r="L458" s="42">
        <v>0</v>
      </c>
      <c r="M458" s="32">
        <v>0</v>
      </c>
      <c r="N458" s="30" t="s">
        <v>13</v>
      </c>
      <c r="O458" s="31">
        <f>6.283*I458*E$7</f>
        <v>1852.47972</v>
      </c>
      <c r="P458" s="42">
        <v>0</v>
      </c>
      <c r="Q458" s="23" t="s">
        <v>13</v>
      </c>
      <c r="R458" s="24">
        <f>-1/(6.283*I458*E$8)</f>
        <v>-1133.6156489745538</v>
      </c>
      <c r="S458" s="42">
        <f t="shared" si="146"/>
        <v>0</v>
      </c>
      <c r="T458" s="23" t="s">
        <v>13</v>
      </c>
      <c r="U458" s="23">
        <f t="shared" si="147"/>
        <v>324183951</v>
      </c>
      <c r="V458" s="23">
        <f t="shared" si="148"/>
        <v>175000</v>
      </c>
      <c r="W458" s="23" t="s">
        <v>13</v>
      </c>
      <c r="X458" s="23">
        <f t="shared" si="149"/>
        <v>1852.47972</v>
      </c>
      <c r="Y458" s="22">
        <f t="shared" si="150"/>
        <v>-19.607409253908965</v>
      </c>
      <c r="Z458" s="23" t="s">
        <v>13</v>
      </c>
      <c r="AA458" s="31">
        <f t="shared" si="151"/>
        <v>1852.2721638399737</v>
      </c>
      <c r="AB458" s="23">
        <f t="shared" si="152"/>
        <v>2099764.7110889526</v>
      </c>
      <c r="AC458" s="42" t="s">
        <v>13</v>
      </c>
      <c r="AD458" s="23">
        <f t="shared" si="153"/>
        <v>22227.265966079682</v>
      </c>
      <c r="AE458" s="42">
        <f t="shared" si="154"/>
        <v>-19.607409253908965</v>
      </c>
      <c r="AF458" s="42" t="s">
        <v>13</v>
      </c>
      <c r="AG458" s="42">
        <f t="shared" si="155"/>
        <v>718.65651486541992</v>
      </c>
      <c r="AH458" s="32">
        <f t="shared" si="156"/>
        <v>-110.56309286161708</v>
      </c>
      <c r="AI458" s="42" t="s">
        <v>13</v>
      </c>
      <c r="AJ458" s="42">
        <f t="shared" si="157"/>
        <v>2918.7752589589286</v>
      </c>
      <c r="AK458" s="42">
        <f t="shared" si="158"/>
        <v>2920.8685711298081</v>
      </c>
      <c r="AL458" s="31">
        <f t="shared" si="159"/>
        <v>87.830675293946328</v>
      </c>
      <c r="AM458" s="53">
        <f t="shared" si="160"/>
        <v>2.9208685711298079</v>
      </c>
      <c r="AN458" s="14"/>
    </row>
    <row r="459" spans="8:40">
      <c r="H459" s="32">
        <f t="shared" si="143"/>
        <v>1406</v>
      </c>
      <c r="I459" s="23">
        <f t="shared" si="144"/>
        <v>1406000</v>
      </c>
      <c r="J459" s="22">
        <f t="shared" si="145"/>
        <v>175000</v>
      </c>
      <c r="K459" s="42" t="s">
        <v>13</v>
      </c>
      <c r="L459" s="42">
        <v>0</v>
      </c>
      <c r="M459" s="32">
        <v>0</v>
      </c>
      <c r="N459" s="30" t="s">
        <v>13</v>
      </c>
      <c r="O459" s="31">
        <f>6.283*I459*E$7</f>
        <v>1855.1185800000001</v>
      </c>
      <c r="P459" s="42">
        <v>0</v>
      </c>
      <c r="Q459" s="23" t="s">
        <v>13</v>
      </c>
      <c r="R459" s="24">
        <f>-1/(6.283*I459*E$8)</f>
        <v>-1132.0031089333384</v>
      </c>
      <c r="S459" s="42">
        <f t="shared" si="146"/>
        <v>0</v>
      </c>
      <c r="T459" s="23" t="s">
        <v>13</v>
      </c>
      <c r="U459" s="23">
        <f t="shared" si="147"/>
        <v>324645751.5</v>
      </c>
      <c r="V459" s="23">
        <f t="shared" si="148"/>
        <v>175000</v>
      </c>
      <c r="W459" s="23" t="s">
        <v>13</v>
      </c>
      <c r="X459" s="23">
        <f t="shared" si="149"/>
        <v>1855.1185800000001</v>
      </c>
      <c r="Y459" s="22">
        <f t="shared" si="150"/>
        <v>-19.663304325001096</v>
      </c>
      <c r="Z459" s="23" t="s">
        <v>13</v>
      </c>
      <c r="AA459" s="31">
        <f t="shared" si="151"/>
        <v>1854.9101356502999</v>
      </c>
      <c r="AB459" s="23">
        <f t="shared" si="152"/>
        <v>2099764.0403481</v>
      </c>
      <c r="AC459" s="42" t="s">
        <v>13</v>
      </c>
      <c r="AD459" s="23">
        <f t="shared" si="153"/>
        <v>22258.9216278036</v>
      </c>
      <c r="AE459" s="42">
        <f t="shared" si="154"/>
        <v>-19.663304325001096</v>
      </c>
      <c r="AF459" s="42" t="s">
        <v>13</v>
      </c>
      <c r="AG459" s="42">
        <f t="shared" si="155"/>
        <v>722.90702671696158</v>
      </c>
      <c r="AH459" s="32">
        <f t="shared" si="156"/>
        <v>-109.71604440587059</v>
      </c>
      <c r="AI459" s="42" t="s">
        <v>13</v>
      </c>
      <c r="AJ459" s="42">
        <f t="shared" si="157"/>
        <v>2901.6271565428897</v>
      </c>
      <c r="AK459" s="42">
        <f t="shared" si="158"/>
        <v>2903.7007018608592</v>
      </c>
      <c r="AL459" s="31">
        <f t="shared" si="159"/>
        <v>87.834569154151126</v>
      </c>
      <c r="AM459" s="53">
        <f t="shared" si="160"/>
        <v>2.9037007018608594</v>
      </c>
      <c r="AN459" s="14"/>
    </row>
    <row r="460" spans="8:40">
      <c r="H460" s="32">
        <f t="shared" si="143"/>
        <v>1408</v>
      </c>
      <c r="I460" s="23">
        <f t="shared" si="144"/>
        <v>1408000</v>
      </c>
      <c r="J460" s="22">
        <f t="shared" si="145"/>
        <v>175000</v>
      </c>
      <c r="K460" s="42" t="s">
        <v>13</v>
      </c>
      <c r="L460" s="42">
        <v>0</v>
      </c>
      <c r="M460" s="32">
        <v>0</v>
      </c>
      <c r="N460" s="30" t="s">
        <v>13</v>
      </c>
      <c r="O460" s="31">
        <f>6.283*I460*E$7</f>
        <v>1857.7574400000001</v>
      </c>
      <c r="P460" s="42">
        <v>0</v>
      </c>
      <c r="Q460" s="23" t="s">
        <v>13</v>
      </c>
      <c r="R460" s="24">
        <f>-1/(6.283*I460*E$8)</f>
        <v>-1130.3951499717853</v>
      </c>
      <c r="S460" s="42">
        <f t="shared" si="146"/>
        <v>0</v>
      </c>
      <c r="T460" s="23" t="s">
        <v>13</v>
      </c>
      <c r="U460" s="23">
        <f t="shared" si="147"/>
        <v>325107552</v>
      </c>
      <c r="V460" s="23">
        <f t="shared" si="148"/>
        <v>175000</v>
      </c>
      <c r="W460" s="23" t="s">
        <v>13</v>
      </c>
      <c r="X460" s="23">
        <f t="shared" si="149"/>
        <v>1857.7574400000001</v>
      </c>
      <c r="Y460" s="22">
        <f t="shared" si="150"/>
        <v>-19.719278926244638</v>
      </c>
      <c r="Z460" s="23" t="s">
        <v>13</v>
      </c>
      <c r="AA460" s="31">
        <f t="shared" si="151"/>
        <v>1857.5481049306477</v>
      </c>
      <c r="AB460" s="23">
        <f t="shared" si="152"/>
        <v>2099763.3686528848</v>
      </c>
      <c r="AC460" s="42" t="s">
        <v>13</v>
      </c>
      <c r="AD460" s="23">
        <f t="shared" si="153"/>
        <v>22290.577259167771</v>
      </c>
      <c r="AE460" s="42">
        <f t="shared" si="154"/>
        <v>-19.719278926244638</v>
      </c>
      <c r="AF460" s="42" t="s">
        <v>13</v>
      </c>
      <c r="AG460" s="42">
        <f t="shared" si="155"/>
        <v>727.15295495886244</v>
      </c>
      <c r="AH460" s="32">
        <f t="shared" si="156"/>
        <v>-108.88318645985072</v>
      </c>
      <c r="AI460" s="42" t="s">
        <v>13</v>
      </c>
      <c r="AJ460" s="42">
        <f t="shared" si="157"/>
        <v>2884.6974442225496</v>
      </c>
      <c r="AK460" s="42">
        <f t="shared" si="158"/>
        <v>2886.7516160899195</v>
      </c>
      <c r="AL460" s="31">
        <f t="shared" si="159"/>
        <v>87.838391365316028</v>
      </c>
      <c r="AM460" s="53">
        <f t="shared" si="160"/>
        <v>2.8867516160899194</v>
      </c>
      <c r="AN460" s="14"/>
    </row>
    <row r="461" spans="8:40">
      <c r="H461" s="32">
        <f t="shared" si="143"/>
        <v>1410</v>
      </c>
      <c r="I461" s="23">
        <f t="shared" si="144"/>
        <v>1410000</v>
      </c>
      <c r="J461" s="22">
        <f t="shared" si="145"/>
        <v>175000</v>
      </c>
      <c r="K461" s="42" t="s">
        <v>13</v>
      </c>
      <c r="L461" s="42">
        <v>0</v>
      </c>
      <c r="M461" s="32">
        <v>0</v>
      </c>
      <c r="N461" s="30" t="s">
        <v>13</v>
      </c>
      <c r="O461" s="31">
        <f>6.283*I461*E$7</f>
        <v>1860.3963000000001</v>
      </c>
      <c r="P461" s="42">
        <v>0</v>
      </c>
      <c r="Q461" s="23" t="s">
        <v>13</v>
      </c>
      <c r="R461" s="24">
        <f>-1/(6.283*I461*E$8)</f>
        <v>-1128.7917525959388</v>
      </c>
      <c r="S461" s="42">
        <f t="shared" si="146"/>
        <v>0</v>
      </c>
      <c r="T461" s="23" t="s">
        <v>13</v>
      </c>
      <c r="U461" s="23">
        <f t="shared" si="147"/>
        <v>325569352.5</v>
      </c>
      <c r="V461" s="23">
        <f t="shared" si="148"/>
        <v>175000</v>
      </c>
      <c r="W461" s="23" t="s">
        <v>13</v>
      </c>
      <c r="X461" s="23">
        <f t="shared" si="149"/>
        <v>1860.3963000000001</v>
      </c>
      <c r="Y461" s="22">
        <f t="shared" si="150"/>
        <v>-19.7753330574869</v>
      </c>
      <c r="Z461" s="23" t="s">
        <v>13</v>
      </c>
      <c r="AA461" s="31">
        <f t="shared" si="151"/>
        <v>1860.1860716774204</v>
      </c>
      <c r="AB461" s="23">
        <f t="shared" si="152"/>
        <v>2099762.6960033099</v>
      </c>
      <c r="AC461" s="42" t="s">
        <v>13</v>
      </c>
      <c r="AD461" s="23">
        <f t="shared" si="153"/>
        <v>22322.232860129043</v>
      </c>
      <c r="AE461" s="42">
        <f t="shared" si="154"/>
        <v>-19.7753330574869</v>
      </c>
      <c r="AF461" s="42" t="s">
        <v>13</v>
      </c>
      <c r="AG461" s="42">
        <f t="shared" si="155"/>
        <v>731.39431908148163</v>
      </c>
      <c r="AH461" s="32">
        <f t="shared" si="156"/>
        <v>-108.0641846194728</v>
      </c>
      <c r="AI461" s="42" t="s">
        <v>13</v>
      </c>
      <c r="AJ461" s="42">
        <f t="shared" si="157"/>
        <v>2867.9819299050178</v>
      </c>
      <c r="AK461" s="42">
        <f t="shared" si="158"/>
        <v>2870.0171111439704</v>
      </c>
      <c r="AL461" s="31">
        <f t="shared" si="159"/>
        <v>87.842143303998171</v>
      </c>
      <c r="AM461" s="53">
        <f t="shared" si="160"/>
        <v>2.8700171111439703</v>
      </c>
      <c r="AN461" s="14"/>
    </row>
    <row r="462" spans="8:40">
      <c r="H462" s="32">
        <f t="shared" si="143"/>
        <v>1412</v>
      </c>
      <c r="I462" s="23">
        <f t="shared" si="144"/>
        <v>1412000</v>
      </c>
      <c r="J462" s="22">
        <f t="shared" si="145"/>
        <v>175000</v>
      </c>
      <c r="K462" s="42" t="s">
        <v>13</v>
      </c>
      <c r="L462" s="42">
        <v>0</v>
      </c>
      <c r="M462" s="32">
        <v>0</v>
      </c>
      <c r="N462" s="30" t="s">
        <v>13</v>
      </c>
      <c r="O462" s="31">
        <f>6.283*I462*E$7</f>
        <v>1863.0351600000001</v>
      </c>
      <c r="P462" s="42">
        <v>0</v>
      </c>
      <c r="Q462" s="23" t="s">
        <v>13</v>
      </c>
      <c r="R462" s="24">
        <f>-1/(6.283*I462*E$8)</f>
        <v>-1127.1928974222901</v>
      </c>
      <c r="S462" s="42">
        <f t="shared" si="146"/>
        <v>0</v>
      </c>
      <c r="T462" s="23" t="s">
        <v>13</v>
      </c>
      <c r="U462" s="23">
        <f t="shared" si="147"/>
        <v>326031153</v>
      </c>
      <c r="V462" s="23">
        <f t="shared" si="148"/>
        <v>175000</v>
      </c>
      <c r="W462" s="23" t="s">
        <v>13</v>
      </c>
      <c r="X462" s="23">
        <f t="shared" si="149"/>
        <v>1863.0351600000001</v>
      </c>
      <c r="Y462" s="22">
        <f t="shared" si="150"/>
        <v>-19.831466718574998</v>
      </c>
      <c r="Z462" s="23" t="s">
        <v>13</v>
      </c>
      <c r="AA462" s="31">
        <f t="shared" si="151"/>
        <v>1862.8240358870223</v>
      </c>
      <c r="AB462" s="23">
        <f t="shared" si="152"/>
        <v>2099762.0223993766</v>
      </c>
      <c r="AC462" s="42" t="s">
        <v>13</v>
      </c>
      <c r="AD462" s="23">
        <f t="shared" si="153"/>
        <v>22353.888430644267</v>
      </c>
      <c r="AE462" s="42">
        <f t="shared" si="154"/>
        <v>-19.831466718574998</v>
      </c>
      <c r="AF462" s="42" t="s">
        <v>13</v>
      </c>
      <c r="AG462" s="42">
        <f t="shared" si="155"/>
        <v>735.6311384647322</v>
      </c>
      <c r="AH462" s="32">
        <f t="shared" si="156"/>
        <v>-107.25871455606982</v>
      </c>
      <c r="AI462" s="42" t="s">
        <v>13</v>
      </c>
      <c r="AJ462" s="42">
        <f t="shared" si="157"/>
        <v>2851.4765282355515</v>
      </c>
      <c r="AK462" s="42">
        <f t="shared" si="158"/>
        <v>2853.4930914453771</v>
      </c>
      <c r="AL462" s="31">
        <f t="shared" si="159"/>
        <v>87.845826311667849</v>
      </c>
      <c r="AM462" s="53">
        <f t="shared" si="160"/>
        <v>2.8534930914453769</v>
      </c>
      <c r="AN462" s="14"/>
    </row>
    <row r="463" spans="8:40">
      <c r="H463" s="32">
        <f t="shared" si="143"/>
        <v>1414</v>
      </c>
      <c r="I463" s="23">
        <f t="shared" si="144"/>
        <v>1414000</v>
      </c>
      <c r="J463" s="22">
        <f t="shared" si="145"/>
        <v>175000</v>
      </c>
      <c r="K463" s="42" t="s">
        <v>13</v>
      </c>
      <c r="L463" s="42">
        <v>0</v>
      </c>
      <c r="M463" s="32">
        <v>0</v>
      </c>
      <c r="N463" s="30" t="s">
        <v>13</v>
      </c>
      <c r="O463" s="31">
        <f>6.283*I463*E$7</f>
        <v>1865.6740200000002</v>
      </c>
      <c r="P463" s="42">
        <v>0</v>
      </c>
      <c r="Q463" s="23" t="s">
        <v>13</v>
      </c>
      <c r="R463" s="24">
        <f>-1/(6.283*I463*E$8)</f>
        <v>-1125.598565176997</v>
      </c>
      <c r="S463" s="42">
        <f t="shared" si="146"/>
        <v>0</v>
      </c>
      <c r="T463" s="23" t="s">
        <v>13</v>
      </c>
      <c r="U463" s="23">
        <f t="shared" si="147"/>
        <v>326492953.5</v>
      </c>
      <c r="V463" s="23">
        <f t="shared" si="148"/>
        <v>175000</v>
      </c>
      <c r="W463" s="23" t="s">
        <v>13</v>
      </c>
      <c r="X463" s="23">
        <f t="shared" si="149"/>
        <v>1865.6740200000002</v>
      </c>
      <c r="Y463" s="22">
        <f t="shared" si="150"/>
        <v>-19.887679909355807</v>
      </c>
      <c r="Z463" s="23" t="s">
        <v>13</v>
      </c>
      <c r="AA463" s="31">
        <f t="shared" si="151"/>
        <v>1865.4619975558574</v>
      </c>
      <c r="AB463" s="23">
        <f t="shared" si="152"/>
        <v>2099761.3478410877</v>
      </c>
      <c r="AC463" s="42" t="s">
        <v>13</v>
      </c>
      <c r="AD463" s="23">
        <f t="shared" si="153"/>
        <v>22385.543970670285</v>
      </c>
      <c r="AE463" s="42">
        <f t="shared" si="154"/>
        <v>-19.887679909355807</v>
      </c>
      <c r="AF463" s="42" t="s">
        <v>13</v>
      </c>
      <c r="AG463" s="42">
        <f t="shared" si="155"/>
        <v>739.86343237886035</v>
      </c>
      <c r="AH463" s="32">
        <f t="shared" si="156"/>
        <v>-106.4664616486282</v>
      </c>
      <c r="AI463" s="42" t="s">
        <v>13</v>
      </c>
      <c r="AJ463" s="42">
        <f t="shared" si="157"/>
        <v>2835.1772572219807</v>
      </c>
      <c r="AK463" s="42">
        <f t="shared" si="158"/>
        <v>2837.1755651218928</v>
      </c>
      <c r="AL463" s="31">
        <f t="shared" si="159"/>
        <v>87.849441695822719</v>
      </c>
      <c r="AM463" s="53">
        <f t="shared" si="160"/>
        <v>2.8371755651218926</v>
      </c>
      <c r="AN463" s="14"/>
    </row>
    <row r="464" spans="8:40">
      <c r="H464" s="32">
        <f t="shared" si="143"/>
        <v>1416</v>
      </c>
      <c r="I464" s="23">
        <f t="shared" si="144"/>
        <v>1416000</v>
      </c>
      <c r="J464" s="22">
        <f t="shared" si="145"/>
        <v>175000</v>
      </c>
      <c r="K464" s="42" t="s">
        <v>13</v>
      </c>
      <c r="L464" s="42">
        <v>0</v>
      </c>
      <c r="M464" s="32">
        <v>0</v>
      </c>
      <c r="N464" s="30" t="s">
        <v>13</v>
      </c>
      <c r="O464" s="31">
        <f>6.283*I464*E$7</f>
        <v>1868.3128800000002</v>
      </c>
      <c r="P464" s="42">
        <v>0</v>
      </c>
      <c r="Q464" s="23" t="s">
        <v>13</v>
      </c>
      <c r="R464" s="24">
        <f>-1/(6.283*I464*E$8)</f>
        <v>-1124.0087366951086</v>
      </c>
      <c r="S464" s="42">
        <f t="shared" si="146"/>
        <v>0</v>
      </c>
      <c r="T464" s="23" t="s">
        <v>13</v>
      </c>
      <c r="U464" s="23">
        <f t="shared" si="147"/>
        <v>326954754.00000006</v>
      </c>
      <c r="V464" s="23">
        <f t="shared" si="148"/>
        <v>175000</v>
      </c>
      <c r="W464" s="23" t="s">
        <v>13</v>
      </c>
      <c r="X464" s="23">
        <f t="shared" si="149"/>
        <v>1868.3128800000002</v>
      </c>
      <c r="Y464" s="22">
        <f t="shared" si="150"/>
        <v>-19.943972629676011</v>
      </c>
      <c r="Z464" s="23" t="s">
        <v>13</v>
      </c>
      <c r="AA464" s="31">
        <f t="shared" si="151"/>
        <v>1868.0999566803293</v>
      </c>
      <c r="AB464" s="23">
        <f t="shared" si="152"/>
        <v>2099760.6723284442</v>
      </c>
      <c r="AC464" s="42" t="s">
        <v>13</v>
      </c>
      <c r="AD464" s="23">
        <f t="shared" si="153"/>
        <v>22417.199480163956</v>
      </c>
      <c r="AE464" s="42">
        <f t="shared" si="154"/>
        <v>-19.943972629676011</v>
      </c>
      <c r="AF464" s="42" t="s">
        <v>13</v>
      </c>
      <c r="AG464" s="42">
        <f t="shared" si="155"/>
        <v>744.09121998522073</v>
      </c>
      <c r="AH464" s="32">
        <f t="shared" si="156"/>
        <v>-105.68712063173567</v>
      </c>
      <c r="AI464" s="42" t="s">
        <v>13</v>
      </c>
      <c r="AJ464" s="42">
        <f t="shared" si="157"/>
        <v>2819.0802349864034</v>
      </c>
      <c r="AK464" s="42">
        <f t="shared" si="158"/>
        <v>2821.0606407446157</v>
      </c>
      <c r="AL464" s="31">
        <f t="shared" si="159"/>
        <v>87.852990731054177</v>
      </c>
      <c r="AM464" s="53">
        <f t="shared" si="160"/>
        <v>2.8210606407446157</v>
      </c>
      <c r="AN464" s="14"/>
    </row>
    <row r="465" spans="8:40">
      <c r="H465" s="32">
        <f t="shared" si="143"/>
        <v>1418</v>
      </c>
      <c r="I465" s="23">
        <f t="shared" si="144"/>
        <v>1418000</v>
      </c>
      <c r="J465" s="22">
        <f t="shared" si="145"/>
        <v>175000</v>
      </c>
      <c r="K465" s="42" t="s">
        <v>13</v>
      </c>
      <c r="L465" s="42">
        <v>0</v>
      </c>
      <c r="M465" s="32">
        <v>0</v>
      </c>
      <c r="N465" s="30" t="s">
        <v>13</v>
      </c>
      <c r="O465" s="31">
        <f>6.283*I465*E$7</f>
        <v>1870.95174</v>
      </c>
      <c r="P465" s="42">
        <v>0</v>
      </c>
      <c r="Q465" s="23" t="s">
        <v>13</v>
      </c>
      <c r="R465" s="24">
        <f>-1/(6.283*I465*E$8)</f>
        <v>-1122.4233929197981</v>
      </c>
      <c r="S465" s="42">
        <f t="shared" si="146"/>
        <v>0</v>
      </c>
      <c r="T465" s="23" t="s">
        <v>13</v>
      </c>
      <c r="U465" s="23">
        <f t="shared" si="147"/>
        <v>327416554.5</v>
      </c>
      <c r="V465" s="23">
        <f t="shared" si="148"/>
        <v>175000</v>
      </c>
      <c r="W465" s="23" t="s">
        <v>13</v>
      </c>
      <c r="X465" s="23">
        <f t="shared" si="149"/>
        <v>1870.95174</v>
      </c>
      <c r="Y465" s="22">
        <f t="shared" si="150"/>
        <v>-20.000344879382041</v>
      </c>
      <c r="Z465" s="23" t="s">
        <v>13</v>
      </c>
      <c r="AA465" s="31">
        <f t="shared" si="151"/>
        <v>1870.7379132568417</v>
      </c>
      <c r="AB465" s="23">
        <f t="shared" si="152"/>
        <v>2099759.995861447</v>
      </c>
      <c r="AC465" s="42" t="s">
        <v>13</v>
      </c>
      <c r="AD465" s="23">
        <f t="shared" si="153"/>
        <v>22448.854959082099</v>
      </c>
      <c r="AE465" s="42">
        <f t="shared" si="154"/>
        <v>-20.000344879382041</v>
      </c>
      <c r="AF465" s="42" t="s">
        <v>13</v>
      </c>
      <c r="AG465" s="42">
        <f t="shared" si="155"/>
        <v>748.31452033704363</v>
      </c>
      <c r="AH465" s="32">
        <f t="shared" si="156"/>
        <v>-104.92039525847439</v>
      </c>
      <c r="AI465" s="42" t="s">
        <v>13</v>
      </c>
      <c r="AJ465" s="42">
        <f t="shared" si="157"/>
        <v>2803.18167663859</v>
      </c>
      <c r="AK465" s="42">
        <f t="shared" si="158"/>
        <v>2805.1445241882871</v>
      </c>
      <c r="AL465" s="31">
        <f t="shared" si="159"/>
        <v>87.856474660077254</v>
      </c>
      <c r="AM465" s="53">
        <f t="shared" si="160"/>
        <v>2.8051445241882869</v>
      </c>
      <c r="AN465" s="14"/>
    </row>
    <row r="466" spans="8:40">
      <c r="H466" s="32">
        <f t="shared" si="143"/>
        <v>1420</v>
      </c>
      <c r="I466" s="23">
        <f t="shared" si="144"/>
        <v>1420000</v>
      </c>
      <c r="J466" s="22">
        <f t="shared" si="145"/>
        <v>175000</v>
      </c>
      <c r="K466" s="42" t="s">
        <v>13</v>
      </c>
      <c r="L466" s="42">
        <v>0</v>
      </c>
      <c r="M466" s="32">
        <v>0</v>
      </c>
      <c r="N466" s="30" t="s">
        <v>13</v>
      </c>
      <c r="O466" s="31">
        <f>6.283*I466*E$7</f>
        <v>1873.5906</v>
      </c>
      <c r="P466" s="42">
        <v>0</v>
      </c>
      <c r="Q466" s="23" t="s">
        <v>13</v>
      </c>
      <c r="R466" s="24">
        <f>-1/(6.283*I466*E$8)</f>
        <v>-1120.8425149016011</v>
      </c>
      <c r="S466" s="42">
        <f t="shared" si="146"/>
        <v>0</v>
      </c>
      <c r="T466" s="23" t="s">
        <v>13</v>
      </c>
      <c r="U466" s="23">
        <f t="shared" si="147"/>
        <v>327878355</v>
      </c>
      <c r="V466" s="23">
        <f t="shared" si="148"/>
        <v>175000</v>
      </c>
      <c r="W466" s="23" t="s">
        <v>13</v>
      </c>
      <c r="X466" s="23">
        <f t="shared" si="149"/>
        <v>1873.5906</v>
      </c>
      <c r="Y466" s="22">
        <f t="shared" si="150"/>
        <v>-20.056796658320152</v>
      </c>
      <c r="Z466" s="23" t="s">
        <v>13</v>
      </c>
      <c r="AA466" s="31">
        <f t="shared" si="151"/>
        <v>1873.3758672817992</v>
      </c>
      <c r="AB466" s="23">
        <f t="shared" si="152"/>
        <v>2099759.3184400997</v>
      </c>
      <c r="AC466" s="42" t="s">
        <v>13</v>
      </c>
      <c r="AD466" s="23">
        <f t="shared" si="153"/>
        <v>22480.510407381589</v>
      </c>
      <c r="AE466" s="42">
        <f t="shared" si="154"/>
        <v>-20.056796658320152</v>
      </c>
      <c r="AF466" s="42" t="s">
        <v>13</v>
      </c>
      <c r="AG466" s="42">
        <f t="shared" si="155"/>
        <v>752.53335238019804</v>
      </c>
      <c r="AH466" s="32">
        <f t="shared" si="156"/>
        <v>-104.16599797753483</v>
      </c>
      <c r="AI466" s="42" t="s">
        <v>13</v>
      </c>
      <c r="AJ466" s="42">
        <f t="shared" si="157"/>
        <v>2787.4778912658217</v>
      </c>
      <c r="AK466" s="42">
        <f t="shared" si="158"/>
        <v>2789.4235156086297</v>
      </c>
      <c r="AL466" s="31">
        <f t="shared" si="159"/>
        <v>87.85989469472112</v>
      </c>
      <c r="AM466" s="53">
        <f t="shared" si="160"/>
        <v>2.7894235156086298</v>
      </c>
      <c r="AN466" s="14"/>
    </row>
    <row r="467" spans="8:40">
      <c r="H467" s="32">
        <f t="shared" si="143"/>
        <v>1422</v>
      </c>
      <c r="I467" s="23">
        <f t="shared" si="144"/>
        <v>1422000</v>
      </c>
      <c r="J467" s="22">
        <f t="shared" si="145"/>
        <v>175000</v>
      </c>
      <c r="K467" s="42" t="s">
        <v>13</v>
      </c>
      <c r="L467" s="42">
        <v>0</v>
      </c>
      <c r="M467" s="32">
        <v>0</v>
      </c>
      <c r="N467" s="30" t="s">
        <v>13</v>
      </c>
      <c r="O467" s="31">
        <f>6.283*I467*E$7</f>
        <v>1876.22946</v>
      </c>
      <c r="P467" s="42">
        <v>0</v>
      </c>
      <c r="Q467" s="23" t="s">
        <v>13</v>
      </c>
      <c r="R467" s="24">
        <f>-1/(6.283*I467*E$8)</f>
        <v>-1119.2660837976609</v>
      </c>
      <c r="S467" s="42">
        <f t="shared" si="146"/>
        <v>0</v>
      </c>
      <c r="T467" s="23" t="s">
        <v>13</v>
      </c>
      <c r="U467" s="23">
        <f t="shared" si="147"/>
        <v>328340155.5</v>
      </c>
      <c r="V467" s="23">
        <f t="shared" si="148"/>
        <v>175000</v>
      </c>
      <c r="W467" s="23" t="s">
        <v>13</v>
      </c>
      <c r="X467" s="23">
        <f t="shared" si="149"/>
        <v>1876.22946</v>
      </c>
      <c r="Y467" s="22">
        <f t="shared" si="150"/>
        <v>-20.113327966336357</v>
      </c>
      <c r="Z467" s="23" t="s">
        <v>13</v>
      </c>
      <c r="AA467" s="31">
        <f t="shared" si="151"/>
        <v>1876.0138187516052</v>
      </c>
      <c r="AB467" s="23">
        <f t="shared" si="152"/>
        <v>2099758.6400644039</v>
      </c>
      <c r="AC467" s="42" t="s">
        <v>13</v>
      </c>
      <c r="AD467" s="23">
        <f t="shared" si="153"/>
        <v>22512.165825019267</v>
      </c>
      <c r="AE467" s="42">
        <f t="shared" si="154"/>
        <v>-20.113327966336357</v>
      </c>
      <c r="AF467" s="42" t="s">
        <v>13</v>
      </c>
      <c r="AG467" s="42">
        <f t="shared" si="155"/>
        <v>756.74773495394425</v>
      </c>
      <c r="AH467" s="32">
        <f t="shared" si="156"/>
        <v>-103.42364962386407</v>
      </c>
      <c r="AI467" s="42" t="s">
        <v>13</v>
      </c>
      <c r="AJ467" s="42">
        <f t="shared" si="157"/>
        <v>2771.9652790341138</v>
      </c>
      <c r="AK467" s="42">
        <f t="shared" si="158"/>
        <v>2773.8940065316469</v>
      </c>
      <c r="AL467" s="31">
        <f t="shared" si="159"/>
        <v>87.863252016881944</v>
      </c>
      <c r="AM467" s="53">
        <f t="shared" si="160"/>
        <v>2.7738940065316471</v>
      </c>
      <c r="AN467" s="14"/>
    </row>
    <row r="468" spans="8:40">
      <c r="H468" s="32">
        <f t="shared" si="143"/>
        <v>1424</v>
      </c>
      <c r="I468" s="23">
        <f t="shared" si="144"/>
        <v>1424000</v>
      </c>
      <c r="J468" s="22">
        <f t="shared" si="145"/>
        <v>175000</v>
      </c>
      <c r="K468" s="42" t="s">
        <v>13</v>
      </c>
      <c r="L468" s="42">
        <v>0</v>
      </c>
      <c r="M468" s="32">
        <v>0</v>
      </c>
      <c r="N468" s="30" t="s">
        <v>13</v>
      </c>
      <c r="O468" s="31">
        <f>6.283*I468*E$7</f>
        <v>1878.86832</v>
      </c>
      <c r="P468" s="42">
        <v>0</v>
      </c>
      <c r="Q468" s="23" t="s">
        <v>13</v>
      </c>
      <c r="R468" s="24">
        <f>-1/(6.283*I468*E$8)</f>
        <v>-1117.6940808709787</v>
      </c>
      <c r="S468" s="42">
        <f t="shared" si="146"/>
        <v>0</v>
      </c>
      <c r="T468" s="23" t="s">
        <v>13</v>
      </c>
      <c r="U468" s="23">
        <f t="shared" si="147"/>
        <v>328801956</v>
      </c>
      <c r="V468" s="23">
        <f t="shared" si="148"/>
        <v>175000</v>
      </c>
      <c r="W468" s="23" t="s">
        <v>13</v>
      </c>
      <c r="X468" s="23">
        <f t="shared" si="149"/>
        <v>1878.86832</v>
      </c>
      <c r="Y468" s="22">
        <f t="shared" si="150"/>
        <v>-20.169938803276459</v>
      </c>
      <c r="Z468" s="23" t="s">
        <v>13</v>
      </c>
      <c r="AA468" s="31">
        <f t="shared" si="151"/>
        <v>1878.651767662664</v>
      </c>
      <c r="AB468" s="23">
        <f t="shared" si="152"/>
        <v>2099757.9607343609</v>
      </c>
      <c r="AC468" s="42" t="s">
        <v>13</v>
      </c>
      <c r="AD468" s="23">
        <f t="shared" si="153"/>
        <v>22543.82121195197</v>
      </c>
      <c r="AE468" s="42">
        <f t="shared" si="154"/>
        <v>-20.169938803276459</v>
      </c>
      <c r="AF468" s="42" t="s">
        <v>13</v>
      </c>
      <c r="AG468" s="42">
        <f t="shared" si="155"/>
        <v>760.95768679168532</v>
      </c>
      <c r="AH468" s="32">
        <f t="shared" si="156"/>
        <v>-102.69307912219975</v>
      </c>
      <c r="AI468" s="42" t="s">
        <v>13</v>
      </c>
      <c r="AJ468" s="42">
        <f t="shared" si="157"/>
        <v>2756.6403283960708</v>
      </c>
      <c r="AK468" s="42">
        <f t="shared" si="158"/>
        <v>2758.5524770500915</v>
      </c>
      <c r="AL468" s="31">
        <f t="shared" si="159"/>
        <v>87.866547779442925</v>
      </c>
      <c r="AM468" s="53">
        <f t="shared" si="160"/>
        <v>2.7585524770500913</v>
      </c>
      <c r="AN468" s="14"/>
    </row>
    <row r="469" spans="8:40">
      <c r="H469" s="32">
        <f t="shared" si="143"/>
        <v>1426</v>
      </c>
      <c r="I469" s="23">
        <f t="shared" si="144"/>
        <v>1426000</v>
      </c>
      <c r="J469" s="22">
        <f t="shared" si="145"/>
        <v>175000</v>
      </c>
      <c r="K469" s="42" t="s">
        <v>13</v>
      </c>
      <c r="L469" s="42">
        <v>0</v>
      </c>
      <c r="M469" s="32">
        <v>0</v>
      </c>
      <c r="N469" s="30" t="s">
        <v>13</v>
      </c>
      <c r="O469" s="31">
        <f>6.283*I469*E$7</f>
        <v>1881.5071800000001</v>
      </c>
      <c r="P469" s="42">
        <v>0</v>
      </c>
      <c r="Q469" s="23" t="s">
        <v>13</v>
      </c>
      <c r="R469" s="24">
        <f>-1/(6.283*I469*E$8)</f>
        <v>-1116.1264874896731</v>
      </c>
      <c r="S469" s="42">
        <f t="shared" si="146"/>
        <v>0</v>
      </c>
      <c r="T469" s="23" t="s">
        <v>13</v>
      </c>
      <c r="U469" s="23">
        <f t="shared" si="147"/>
        <v>329263756.5</v>
      </c>
      <c r="V469" s="23">
        <f t="shared" si="148"/>
        <v>175000</v>
      </c>
      <c r="W469" s="23" t="s">
        <v>13</v>
      </c>
      <c r="X469" s="23">
        <f t="shared" si="149"/>
        <v>1881.5071800000001</v>
      </c>
      <c r="Y469" s="22">
        <f t="shared" si="150"/>
        <v>-20.22662916898604</v>
      </c>
      <c r="Z469" s="23" t="s">
        <v>13</v>
      </c>
      <c r="AA469" s="31">
        <f t="shared" si="151"/>
        <v>1881.2897140113791</v>
      </c>
      <c r="AB469" s="23">
        <f t="shared" si="152"/>
        <v>2099757.280449972</v>
      </c>
      <c r="AC469" s="42" t="s">
        <v>13</v>
      </c>
      <c r="AD469" s="23">
        <f t="shared" si="153"/>
        <v>22575.476568136553</v>
      </c>
      <c r="AE469" s="42">
        <f t="shared" si="154"/>
        <v>-20.22662916898604</v>
      </c>
      <c r="AF469" s="42" t="s">
        <v>13</v>
      </c>
      <c r="AG469" s="42">
        <f t="shared" si="155"/>
        <v>765.16322652170606</v>
      </c>
      <c r="AH469" s="32">
        <f t="shared" si="156"/>
        <v>-101.97402320287799</v>
      </c>
      <c r="AI469" s="42" t="s">
        <v>13</v>
      </c>
      <c r="AJ469" s="42">
        <f t="shared" si="157"/>
        <v>2741.4996134008152</v>
      </c>
      <c r="AK469" s="42">
        <f t="shared" si="158"/>
        <v>2743.3954931225285</v>
      </c>
      <c r="AL469" s="31">
        <f t="shared" si="159"/>
        <v>87.869783107157929</v>
      </c>
      <c r="AM469" s="53">
        <f t="shared" si="160"/>
        <v>2.7433954931225286</v>
      </c>
      <c r="AN469" s="14"/>
    </row>
    <row r="470" spans="8:40">
      <c r="H470" s="32">
        <f t="shared" si="143"/>
        <v>1428</v>
      </c>
      <c r="I470" s="23">
        <f t="shared" si="144"/>
        <v>1428000</v>
      </c>
      <c r="J470" s="22">
        <f t="shared" si="145"/>
        <v>175000</v>
      </c>
      <c r="K470" s="42" t="s">
        <v>13</v>
      </c>
      <c r="L470" s="42">
        <v>0</v>
      </c>
      <c r="M470" s="32">
        <v>0</v>
      </c>
      <c r="N470" s="30" t="s">
        <v>13</v>
      </c>
      <c r="O470" s="31">
        <f>6.283*I470*E$7</f>
        <v>1884.1460400000001</v>
      </c>
      <c r="P470" s="42">
        <v>0</v>
      </c>
      <c r="Q470" s="23" t="s">
        <v>13</v>
      </c>
      <c r="R470" s="24">
        <f>-1/(6.283*I470*E$8)</f>
        <v>-1114.5632851262421</v>
      </c>
      <c r="S470" s="42">
        <f t="shared" si="146"/>
        <v>0</v>
      </c>
      <c r="T470" s="23" t="s">
        <v>13</v>
      </c>
      <c r="U470" s="23">
        <f t="shared" si="147"/>
        <v>329725557</v>
      </c>
      <c r="V470" s="23">
        <f t="shared" si="148"/>
        <v>175000</v>
      </c>
      <c r="W470" s="23" t="s">
        <v>13</v>
      </c>
      <c r="X470" s="23">
        <f t="shared" si="149"/>
        <v>1884.1460400000001</v>
      </c>
      <c r="Y470" s="22">
        <f t="shared" si="150"/>
        <v>-20.283399063310473</v>
      </c>
      <c r="Z470" s="23" t="s">
        <v>13</v>
      </c>
      <c r="AA470" s="31">
        <f t="shared" si="151"/>
        <v>1883.9276577941548</v>
      </c>
      <c r="AB470" s="23">
        <f t="shared" si="152"/>
        <v>2099756.5992112402</v>
      </c>
      <c r="AC470" s="42" t="s">
        <v>13</v>
      </c>
      <c r="AD470" s="23">
        <f t="shared" si="153"/>
        <v>22607.131893529862</v>
      </c>
      <c r="AE470" s="42">
        <f t="shared" si="154"/>
        <v>-20.283399063310473</v>
      </c>
      <c r="AF470" s="42" t="s">
        <v>13</v>
      </c>
      <c r="AG470" s="42">
        <f t="shared" si="155"/>
        <v>769.36437266791268</v>
      </c>
      <c r="AH470" s="32">
        <f t="shared" si="156"/>
        <v>-101.26622612933113</v>
      </c>
      <c r="AI470" s="42" t="s">
        <v>13</v>
      </c>
      <c r="AJ470" s="42">
        <f t="shared" si="157"/>
        <v>2726.5397911016516</v>
      </c>
      <c r="AK470" s="42">
        <f t="shared" si="158"/>
        <v>2728.4197039706182</v>
      </c>
      <c r="AL470" s="31">
        <f t="shared" si="159"/>
        <v>87.872959097505074</v>
      </c>
      <c r="AM470" s="53">
        <f t="shared" si="160"/>
        <v>2.7284197039706184</v>
      </c>
      <c r="AN470" s="14"/>
    </row>
    <row r="471" spans="8:40">
      <c r="H471" s="32">
        <f t="shared" si="143"/>
        <v>1430</v>
      </c>
      <c r="I471" s="23">
        <f t="shared" si="144"/>
        <v>1430000</v>
      </c>
      <c r="J471" s="22">
        <f t="shared" si="145"/>
        <v>175000</v>
      </c>
      <c r="K471" s="42" t="s">
        <v>13</v>
      </c>
      <c r="L471" s="42">
        <v>0</v>
      </c>
      <c r="M471" s="32">
        <v>0</v>
      </c>
      <c r="N471" s="30" t="s">
        <v>13</v>
      </c>
      <c r="O471" s="31">
        <f>6.283*I471*E$7</f>
        <v>1886.7849000000001</v>
      </c>
      <c r="P471" s="42">
        <v>0</v>
      </c>
      <c r="Q471" s="23" t="s">
        <v>13</v>
      </c>
      <c r="R471" s="24">
        <f>-1/(6.283*I471*E$8)</f>
        <v>-1113.0044553568348</v>
      </c>
      <c r="S471" s="42">
        <f t="shared" si="146"/>
        <v>0</v>
      </c>
      <c r="T471" s="23" t="s">
        <v>13</v>
      </c>
      <c r="U471" s="23">
        <f t="shared" si="147"/>
        <v>330187357.5</v>
      </c>
      <c r="V471" s="23">
        <f t="shared" si="148"/>
        <v>175000</v>
      </c>
      <c r="W471" s="23" t="s">
        <v>13</v>
      </c>
      <c r="X471" s="23">
        <f t="shared" si="149"/>
        <v>1886.7849000000001</v>
      </c>
      <c r="Y471" s="22">
        <f t="shared" si="150"/>
        <v>-20.340248486094904</v>
      </c>
      <c r="Z471" s="23" t="s">
        <v>13</v>
      </c>
      <c r="AA471" s="31">
        <f t="shared" si="151"/>
        <v>1886.5655990073953</v>
      </c>
      <c r="AB471" s="23">
        <f t="shared" si="152"/>
        <v>2099755.9170181667</v>
      </c>
      <c r="AC471" s="42" t="s">
        <v>13</v>
      </c>
      <c r="AD471" s="23">
        <f t="shared" si="153"/>
        <v>22638.787188088743</v>
      </c>
      <c r="AE471" s="42">
        <f t="shared" si="154"/>
        <v>-20.340248486094904</v>
      </c>
      <c r="AF471" s="42" t="s">
        <v>13</v>
      </c>
      <c r="AG471" s="42">
        <f t="shared" si="155"/>
        <v>773.56114365056055</v>
      </c>
      <c r="AH471" s="32">
        <f t="shared" si="156"/>
        <v>-100.56943943672883</v>
      </c>
      <c r="AI471" s="42" t="s">
        <v>13</v>
      </c>
      <c r="AJ471" s="42">
        <f t="shared" si="157"/>
        <v>2711.7575990573691</v>
      </c>
      <c r="AK471" s="42">
        <f t="shared" si="158"/>
        <v>2713.6218395705041</v>
      </c>
      <c r="AL471" s="31">
        <f t="shared" si="159"/>
        <v>87.876076821508477</v>
      </c>
      <c r="AM471" s="53">
        <f t="shared" si="160"/>
        <v>2.7136218395705041</v>
      </c>
      <c r="AN471" s="14"/>
    </row>
    <row r="472" spans="8:40">
      <c r="H472" s="32">
        <f t="shared" si="143"/>
        <v>1432</v>
      </c>
      <c r="I472" s="23">
        <f t="shared" si="144"/>
        <v>1432000</v>
      </c>
      <c r="J472" s="22">
        <f t="shared" si="145"/>
        <v>175000</v>
      </c>
      <c r="K472" s="42" t="s">
        <v>13</v>
      </c>
      <c r="L472" s="42">
        <v>0</v>
      </c>
      <c r="M472" s="32">
        <v>0</v>
      </c>
      <c r="N472" s="30" t="s">
        <v>13</v>
      </c>
      <c r="O472" s="31">
        <f>6.283*I472*E$7</f>
        <v>1889.4237600000001</v>
      </c>
      <c r="P472" s="42">
        <v>0</v>
      </c>
      <c r="Q472" s="23" t="s">
        <v>13</v>
      </c>
      <c r="R472" s="24">
        <f>-1/(6.283*I472*E$8)</f>
        <v>-1111.4499798605264</v>
      </c>
      <c r="S472" s="42">
        <f t="shared" si="146"/>
        <v>0</v>
      </c>
      <c r="T472" s="23" t="s">
        <v>13</v>
      </c>
      <c r="U472" s="23">
        <f t="shared" si="147"/>
        <v>330649158</v>
      </c>
      <c r="V472" s="23">
        <f t="shared" si="148"/>
        <v>175000</v>
      </c>
      <c r="W472" s="23" t="s">
        <v>13</v>
      </c>
      <c r="X472" s="23">
        <f t="shared" si="149"/>
        <v>1889.4237600000001</v>
      </c>
      <c r="Y472" s="22">
        <f t="shared" si="150"/>
        <v>-20.397177437184283</v>
      </c>
      <c r="Z472" s="23" t="s">
        <v>13</v>
      </c>
      <c r="AA472" s="31">
        <f t="shared" si="151"/>
        <v>1889.2035376475044</v>
      </c>
      <c r="AB472" s="23">
        <f t="shared" si="152"/>
        <v>2099755.233870754</v>
      </c>
      <c r="AC472" s="42" t="s">
        <v>13</v>
      </c>
      <c r="AD472" s="23">
        <f t="shared" si="153"/>
        <v>22670.442451770054</v>
      </c>
      <c r="AE472" s="42">
        <f t="shared" si="154"/>
        <v>-20.397177437184283</v>
      </c>
      <c r="AF472" s="42" t="s">
        <v>13</v>
      </c>
      <c r="AG472" s="42">
        <f t="shared" si="155"/>
        <v>777.75355778697804</v>
      </c>
      <c r="AH472" s="32">
        <f t="shared" si="156"/>
        <v>-99.88342168123981</v>
      </c>
      <c r="AI472" s="42" t="s">
        <v>13</v>
      </c>
      <c r="AJ472" s="42">
        <f t="shared" si="157"/>
        <v>2697.1498529232585</v>
      </c>
      <c r="AK472" s="42">
        <f t="shared" si="158"/>
        <v>2698.9987082343532</v>
      </c>
      <c r="AL472" s="31">
        <f t="shared" si="159"/>
        <v>87.879137324530589</v>
      </c>
      <c r="AM472" s="53">
        <f t="shared" si="160"/>
        <v>2.6989987082343534</v>
      </c>
      <c r="AN472" s="14"/>
    </row>
    <row r="473" spans="8:40">
      <c r="H473" s="32">
        <f t="shared" si="143"/>
        <v>1434</v>
      </c>
      <c r="I473" s="23">
        <f t="shared" si="144"/>
        <v>1434000</v>
      </c>
      <c r="J473" s="22">
        <f t="shared" si="145"/>
        <v>175000</v>
      </c>
      <c r="K473" s="42" t="s">
        <v>13</v>
      </c>
      <c r="L473" s="42">
        <v>0</v>
      </c>
      <c r="M473" s="32">
        <v>0</v>
      </c>
      <c r="N473" s="30" t="s">
        <v>13</v>
      </c>
      <c r="O473" s="31">
        <f>6.283*I473*E$7</f>
        <v>1892.0626200000002</v>
      </c>
      <c r="P473" s="42">
        <v>0</v>
      </c>
      <c r="Q473" s="23" t="s">
        <v>13</v>
      </c>
      <c r="R473" s="24">
        <f>-1/(6.283*I473*E$8)</f>
        <v>-1109.8998404186009</v>
      </c>
      <c r="S473" s="42">
        <f t="shared" si="146"/>
        <v>0</v>
      </c>
      <c r="T473" s="23" t="s">
        <v>13</v>
      </c>
      <c r="U473" s="23">
        <f t="shared" si="147"/>
        <v>331110958.5</v>
      </c>
      <c r="V473" s="23">
        <f t="shared" si="148"/>
        <v>175000</v>
      </c>
      <c r="W473" s="23" t="s">
        <v>13</v>
      </c>
      <c r="X473" s="23">
        <f t="shared" si="149"/>
        <v>1892.0626200000002</v>
      </c>
      <c r="Y473" s="22">
        <f t="shared" si="150"/>
        <v>-20.454185916423313</v>
      </c>
      <c r="Z473" s="23" t="s">
        <v>13</v>
      </c>
      <c r="AA473" s="31">
        <f t="shared" si="151"/>
        <v>1891.8414737108858</v>
      </c>
      <c r="AB473" s="23">
        <f t="shared" si="152"/>
        <v>2099754.5497690029</v>
      </c>
      <c r="AC473" s="42" t="s">
        <v>13</v>
      </c>
      <c r="AD473" s="23">
        <f t="shared" si="153"/>
        <v>22702.097684530629</v>
      </c>
      <c r="AE473" s="42">
        <f t="shared" si="154"/>
        <v>-20.454185916423313</v>
      </c>
      <c r="AF473" s="42" t="s">
        <v>13</v>
      </c>
      <c r="AG473" s="42">
        <f t="shared" si="155"/>
        <v>781.94163329228491</v>
      </c>
      <c r="AH473" s="32">
        <f t="shared" si="156"/>
        <v>-99.207938199420354</v>
      </c>
      <c r="AI473" s="42" t="s">
        <v>13</v>
      </c>
      <c r="AJ473" s="42">
        <f t="shared" si="157"/>
        <v>2682.7134441280864</v>
      </c>
      <c r="AK473" s="42">
        <f t="shared" si="158"/>
        <v>2684.5471942782751</v>
      </c>
      <c r="AL473" s="31">
        <f t="shared" si="159"/>
        <v>87.882141627036219</v>
      </c>
      <c r="AM473" s="53">
        <f t="shared" si="160"/>
        <v>2.684547194278275</v>
      </c>
      <c r="AN473" s="14"/>
    </row>
    <row r="474" spans="8:40">
      <c r="H474" s="32">
        <f t="shared" si="143"/>
        <v>1436</v>
      </c>
      <c r="I474" s="23">
        <f t="shared" si="144"/>
        <v>1436000</v>
      </c>
      <c r="J474" s="22">
        <f t="shared" si="145"/>
        <v>175000</v>
      </c>
      <c r="K474" s="42" t="s">
        <v>13</v>
      </c>
      <c r="L474" s="42">
        <v>0</v>
      </c>
      <c r="M474" s="32">
        <v>0</v>
      </c>
      <c r="N474" s="30" t="s">
        <v>13</v>
      </c>
      <c r="O474" s="31">
        <f>6.283*I474*E$7</f>
        <v>1894.7014800000002</v>
      </c>
      <c r="P474" s="42">
        <v>0</v>
      </c>
      <c r="Q474" s="23" t="s">
        <v>13</v>
      </c>
      <c r="R474" s="24">
        <f>-1/(6.283*I474*E$8)</f>
        <v>-1108.3540189138396</v>
      </c>
      <c r="S474" s="42">
        <f t="shared" si="146"/>
        <v>0</v>
      </c>
      <c r="T474" s="23" t="s">
        <v>13</v>
      </c>
      <c r="U474" s="23">
        <f t="shared" si="147"/>
        <v>331572759.00000006</v>
      </c>
      <c r="V474" s="23">
        <f t="shared" si="148"/>
        <v>175000</v>
      </c>
      <c r="W474" s="23" t="s">
        <v>13</v>
      </c>
      <c r="X474" s="23">
        <f t="shared" si="149"/>
        <v>1894.7014800000002</v>
      </c>
      <c r="Y474" s="22">
        <f t="shared" si="150"/>
        <v>-20.51127392365651</v>
      </c>
      <c r="Z474" s="23" t="s">
        <v>13</v>
      </c>
      <c r="AA474" s="31">
        <f t="shared" si="151"/>
        <v>1894.4794071939441</v>
      </c>
      <c r="AB474" s="23">
        <f t="shared" si="152"/>
        <v>2099753.8647129163</v>
      </c>
      <c r="AC474" s="42" t="s">
        <v>13</v>
      </c>
      <c r="AD474" s="23">
        <f t="shared" si="153"/>
        <v>22733.752886327333</v>
      </c>
      <c r="AE474" s="42">
        <f t="shared" si="154"/>
        <v>-20.51127392365651</v>
      </c>
      <c r="AF474" s="42" t="s">
        <v>13</v>
      </c>
      <c r="AG474" s="42">
        <f t="shared" si="155"/>
        <v>786.12538828010452</v>
      </c>
      <c r="AH474" s="32">
        <f t="shared" si="156"/>
        <v>-98.542760877263333</v>
      </c>
      <c r="AI474" s="42" t="s">
        <v>13</v>
      </c>
      <c r="AJ474" s="42">
        <f t="shared" si="157"/>
        <v>2668.4453376334995</v>
      </c>
      <c r="AK474" s="42">
        <f t="shared" si="158"/>
        <v>2670.2642557730642</v>
      </c>
      <c r="AL474" s="31">
        <f t="shared" si="159"/>
        <v>87.885090725329476</v>
      </c>
      <c r="AM474" s="53">
        <f t="shared" si="160"/>
        <v>2.670264255773064</v>
      </c>
      <c r="AN474" s="14"/>
    </row>
    <row r="475" spans="8:40">
      <c r="H475" s="32">
        <f t="shared" si="143"/>
        <v>1438</v>
      </c>
      <c r="I475" s="23">
        <f t="shared" si="144"/>
        <v>1438000</v>
      </c>
      <c r="J475" s="22">
        <f t="shared" si="145"/>
        <v>175000</v>
      </c>
      <c r="K475" s="42" t="s">
        <v>13</v>
      </c>
      <c r="L475" s="42">
        <v>0</v>
      </c>
      <c r="M475" s="32">
        <v>0</v>
      </c>
      <c r="N475" s="30" t="s">
        <v>13</v>
      </c>
      <c r="O475" s="31">
        <f>6.283*I475*E$7</f>
        <v>1897.34034</v>
      </c>
      <c r="P475" s="42">
        <v>0</v>
      </c>
      <c r="Q475" s="23" t="s">
        <v>13</v>
      </c>
      <c r="R475" s="24">
        <f>-1/(6.283*I475*E$8)</f>
        <v>-1106.8124973298147</v>
      </c>
      <c r="S475" s="42">
        <f t="shared" si="146"/>
        <v>0</v>
      </c>
      <c r="T475" s="23" t="s">
        <v>13</v>
      </c>
      <c r="U475" s="23">
        <f t="shared" si="147"/>
        <v>332034559.5</v>
      </c>
      <c r="V475" s="23">
        <f t="shared" si="148"/>
        <v>175000</v>
      </c>
      <c r="W475" s="23" t="s">
        <v>13</v>
      </c>
      <c r="X475" s="23">
        <f t="shared" si="149"/>
        <v>1897.34034</v>
      </c>
      <c r="Y475" s="22">
        <f t="shared" si="150"/>
        <v>-20.568441458728138</v>
      </c>
      <c r="Z475" s="23" t="s">
        <v>13</v>
      </c>
      <c r="AA475" s="31">
        <f t="shared" si="151"/>
        <v>1897.1173380930825</v>
      </c>
      <c r="AB475" s="23">
        <f t="shared" si="152"/>
        <v>2099753.1787024951</v>
      </c>
      <c r="AC475" s="42" t="s">
        <v>13</v>
      </c>
      <c r="AD475" s="23">
        <f t="shared" si="153"/>
        <v>22765.408057116987</v>
      </c>
      <c r="AE475" s="42">
        <f t="shared" si="154"/>
        <v>-20.568441458728138</v>
      </c>
      <c r="AF475" s="42" t="s">
        <v>13</v>
      </c>
      <c r="AG475" s="42">
        <f t="shared" si="155"/>
        <v>790.30484076326775</v>
      </c>
      <c r="AH475" s="32">
        <f t="shared" si="156"/>
        <v>-97.887667928462989</v>
      </c>
      <c r="AI475" s="42" t="s">
        <v>13</v>
      </c>
      <c r="AJ475" s="42">
        <f t="shared" si="157"/>
        <v>2654.342569772447</v>
      </c>
      <c r="AK475" s="42">
        <f t="shared" si="158"/>
        <v>2656.1469223743384</v>
      </c>
      <c r="AL475" s="31">
        <f t="shared" si="159"/>
        <v>87.887985592265977</v>
      </c>
      <c r="AM475" s="53">
        <f t="shared" si="160"/>
        <v>2.6561469223743384</v>
      </c>
      <c r="AN475" s="14"/>
    </row>
    <row r="476" spans="8:40">
      <c r="H476" s="32">
        <f t="shared" si="143"/>
        <v>1440</v>
      </c>
      <c r="I476" s="23">
        <f t="shared" si="144"/>
        <v>1440000</v>
      </c>
      <c r="J476" s="22">
        <f t="shared" si="145"/>
        <v>175000</v>
      </c>
      <c r="K476" s="42" t="s">
        <v>13</v>
      </c>
      <c r="L476" s="42">
        <v>0</v>
      </c>
      <c r="M476" s="32">
        <v>0</v>
      </c>
      <c r="N476" s="30" t="s">
        <v>13</v>
      </c>
      <c r="O476" s="31">
        <f>6.283*I476*E$7</f>
        <v>1899.9792</v>
      </c>
      <c r="P476" s="42">
        <v>0</v>
      </c>
      <c r="Q476" s="23" t="s">
        <v>13</v>
      </c>
      <c r="R476" s="24">
        <f>-1/(6.283*I476*E$8)</f>
        <v>-1105.2752577501901</v>
      </c>
      <c r="S476" s="42">
        <f t="shared" si="146"/>
        <v>0</v>
      </c>
      <c r="T476" s="23" t="s">
        <v>13</v>
      </c>
      <c r="U476" s="23">
        <f t="shared" si="147"/>
        <v>332496360</v>
      </c>
      <c r="V476" s="23">
        <f t="shared" si="148"/>
        <v>175000</v>
      </c>
      <c r="W476" s="23" t="s">
        <v>13</v>
      </c>
      <c r="X476" s="23">
        <f t="shared" si="149"/>
        <v>1899.9792</v>
      </c>
      <c r="Y476" s="22">
        <f t="shared" si="150"/>
        <v>-20.625688521482285</v>
      </c>
      <c r="Z476" s="23" t="s">
        <v>13</v>
      </c>
      <c r="AA476" s="31">
        <f t="shared" si="151"/>
        <v>1899.7552664047057</v>
      </c>
      <c r="AB476" s="23">
        <f t="shared" si="152"/>
        <v>2099752.491737742</v>
      </c>
      <c r="AC476" s="42" t="s">
        <v>13</v>
      </c>
      <c r="AD476" s="23">
        <f t="shared" si="153"/>
        <v>22797.06319685647</v>
      </c>
      <c r="AE476" s="42">
        <f t="shared" si="154"/>
        <v>-20.625688521482285</v>
      </c>
      <c r="AF476" s="42" t="s">
        <v>13</v>
      </c>
      <c r="AG476" s="42">
        <f t="shared" si="155"/>
        <v>794.48000865451559</v>
      </c>
      <c r="AH476" s="32">
        <f t="shared" si="156"/>
        <v>-97.24244368147555</v>
      </c>
      <c r="AI476" s="42" t="s">
        <v>13</v>
      </c>
      <c r="AJ476" s="42">
        <f t="shared" si="157"/>
        <v>2640.4022461633995</v>
      </c>
      <c r="AK476" s="42">
        <f t="shared" si="158"/>
        <v>2642.1922932288385</v>
      </c>
      <c r="AL476" s="31">
        <f t="shared" si="159"/>
        <v>87.890827177936416</v>
      </c>
      <c r="AM476" s="53">
        <f t="shared" si="160"/>
        <v>2.6421922932288386</v>
      </c>
      <c r="AN476" s="14"/>
    </row>
    <row r="477" spans="8:40">
      <c r="H477" s="32">
        <f t="shared" si="143"/>
        <v>1442</v>
      </c>
      <c r="I477" s="23">
        <f t="shared" si="144"/>
        <v>1442000</v>
      </c>
      <c r="J477" s="22">
        <f t="shared" si="145"/>
        <v>175000</v>
      </c>
      <c r="K477" s="42" t="s">
        <v>13</v>
      </c>
      <c r="L477" s="42">
        <v>0</v>
      </c>
      <c r="M477" s="32">
        <v>0</v>
      </c>
      <c r="N477" s="30" t="s">
        <v>13</v>
      </c>
      <c r="O477" s="31">
        <f>6.283*I477*E$7</f>
        <v>1902.61806</v>
      </c>
      <c r="P477" s="42">
        <v>0</v>
      </c>
      <c r="Q477" s="23" t="s">
        <v>13</v>
      </c>
      <c r="R477" s="24">
        <f>-1/(6.283*I477*E$8)</f>
        <v>-1103.7422823580262</v>
      </c>
      <c r="S477" s="42">
        <f t="shared" si="146"/>
        <v>0</v>
      </c>
      <c r="T477" s="23" t="s">
        <v>13</v>
      </c>
      <c r="U477" s="23">
        <f t="shared" si="147"/>
        <v>332958160.5</v>
      </c>
      <c r="V477" s="23">
        <f t="shared" si="148"/>
        <v>175000</v>
      </c>
      <c r="W477" s="23" t="s">
        <v>13</v>
      </c>
      <c r="X477" s="23">
        <f t="shared" si="149"/>
        <v>1902.61806</v>
      </c>
      <c r="Y477" s="22">
        <f t="shared" si="150"/>
        <v>-20.683015111762792</v>
      </c>
      <c r="Z477" s="23" t="s">
        <v>13</v>
      </c>
      <c r="AA477" s="31">
        <f t="shared" si="151"/>
        <v>1902.3931921252176</v>
      </c>
      <c r="AB477" s="23">
        <f t="shared" si="152"/>
        <v>2099751.8038186585</v>
      </c>
      <c r="AC477" s="42" t="s">
        <v>13</v>
      </c>
      <c r="AD477" s="23">
        <f t="shared" si="153"/>
        <v>22828.718305502611</v>
      </c>
      <c r="AE477" s="42">
        <f t="shared" si="154"/>
        <v>-20.683015111762792</v>
      </c>
      <c r="AF477" s="42" t="s">
        <v>13</v>
      </c>
      <c r="AG477" s="42">
        <f t="shared" si="155"/>
        <v>798.65090976719148</v>
      </c>
      <c r="AH477" s="32">
        <f t="shared" si="156"/>
        <v>-96.606878374975949</v>
      </c>
      <c r="AI477" s="42" t="s">
        <v>13</v>
      </c>
      <c r="AJ477" s="42">
        <f t="shared" si="157"/>
        <v>2626.621539697273</v>
      </c>
      <c r="AK477" s="42">
        <f t="shared" si="158"/>
        <v>2628.3975349537654</v>
      </c>
      <c r="AL477" s="31">
        <f t="shared" si="159"/>
        <v>87.893616410330267</v>
      </c>
      <c r="AM477" s="53">
        <f t="shared" si="160"/>
        <v>2.6283975349537654</v>
      </c>
      <c r="AN477" s="14"/>
    </row>
    <row r="478" spans="8:40">
      <c r="H478" s="32">
        <f t="shared" si="143"/>
        <v>1444</v>
      </c>
      <c r="I478" s="23">
        <f t="shared" si="144"/>
        <v>1444000</v>
      </c>
      <c r="J478" s="22">
        <f t="shared" si="145"/>
        <v>175000</v>
      </c>
      <c r="K478" s="42" t="s">
        <v>13</v>
      </c>
      <c r="L478" s="42">
        <v>0</v>
      </c>
      <c r="M478" s="32">
        <v>0</v>
      </c>
      <c r="N478" s="30" t="s">
        <v>13</v>
      </c>
      <c r="O478" s="31">
        <f>6.283*I478*E$7</f>
        <v>1905.25692</v>
      </c>
      <c r="P478" s="42">
        <v>0</v>
      </c>
      <c r="Q478" s="23" t="s">
        <v>13</v>
      </c>
      <c r="R478" s="24">
        <f>-1/(6.283*I478*E$8)</f>
        <v>-1102.2135534350925</v>
      </c>
      <c r="S478" s="42">
        <f t="shared" si="146"/>
        <v>0</v>
      </c>
      <c r="T478" s="23" t="s">
        <v>13</v>
      </c>
      <c r="U478" s="23">
        <f t="shared" si="147"/>
        <v>333419961</v>
      </c>
      <c r="V478" s="23">
        <f t="shared" si="148"/>
        <v>175000</v>
      </c>
      <c r="W478" s="23" t="s">
        <v>13</v>
      </c>
      <c r="X478" s="23">
        <f t="shared" si="149"/>
        <v>1905.25692</v>
      </c>
      <c r="Y478" s="22">
        <f t="shared" si="150"/>
        <v>-20.740421229413304</v>
      </c>
      <c r="Z478" s="23" t="s">
        <v>13</v>
      </c>
      <c r="AA478" s="31">
        <f t="shared" si="151"/>
        <v>1905.0311152510224</v>
      </c>
      <c r="AB478" s="23">
        <f t="shared" si="152"/>
        <v>2099751.1149452468</v>
      </c>
      <c r="AC478" s="42" t="s">
        <v>13</v>
      </c>
      <c r="AD478" s="23">
        <f t="shared" si="153"/>
        <v>22860.373383012269</v>
      </c>
      <c r="AE478" s="42">
        <f t="shared" si="154"/>
        <v>-20.740421229413304</v>
      </c>
      <c r="AF478" s="42" t="s">
        <v>13</v>
      </c>
      <c r="AG478" s="42">
        <f t="shared" si="155"/>
        <v>802.81756181592982</v>
      </c>
      <c r="AH478" s="32">
        <f t="shared" si="156"/>
        <v>-95.9807679613332</v>
      </c>
      <c r="AI478" s="42" t="s">
        <v>13</v>
      </c>
      <c r="AJ478" s="42">
        <f t="shared" si="157"/>
        <v>2612.9976885941378</v>
      </c>
      <c r="AK478" s="42">
        <f t="shared" si="158"/>
        <v>2614.7598796862312</v>
      </c>
      <c r="AL478" s="31">
        <f t="shared" si="159"/>
        <v>87.896354195975036</v>
      </c>
      <c r="AM478" s="53">
        <f t="shared" si="160"/>
        <v>2.6147598796862312</v>
      </c>
      <c r="AN478" s="14"/>
    </row>
    <row r="479" spans="8:40">
      <c r="H479" s="32">
        <f t="shared" si="143"/>
        <v>1446</v>
      </c>
      <c r="I479" s="23">
        <f t="shared" si="144"/>
        <v>1446000</v>
      </c>
      <c r="J479" s="22">
        <f t="shared" si="145"/>
        <v>175000</v>
      </c>
      <c r="K479" s="42" t="s">
        <v>13</v>
      </c>
      <c r="L479" s="42">
        <v>0</v>
      </c>
      <c r="M479" s="32">
        <v>0</v>
      </c>
      <c r="N479" s="30" t="s">
        <v>13</v>
      </c>
      <c r="O479" s="31">
        <f>6.283*I479*E$7</f>
        <v>1907.8957800000001</v>
      </c>
      <c r="P479" s="42">
        <v>0</v>
      </c>
      <c r="Q479" s="23" t="s">
        <v>13</v>
      </c>
      <c r="R479" s="24">
        <f>-1/(6.283*I479*E$8)</f>
        <v>-1100.689053361185</v>
      </c>
      <c r="S479" s="42">
        <f t="shared" si="146"/>
        <v>0</v>
      </c>
      <c r="T479" s="23" t="s">
        <v>13</v>
      </c>
      <c r="U479" s="23">
        <f t="shared" si="147"/>
        <v>333881761.5</v>
      </c>
      <c r="V479" s="23">
        <f t="shared" si="148"/>
        <v>175000</v>
      </c>
      <c r="W479" s="23" t="s">
        <v>13</v>
      </c>
      <c r="X479" s="23">
        <f t="shared" si="149"/>
        <v>1907.8957800000001</v>
      </c>
      <c r="Y479" s="22">
        <f t="shared" si="150"/>
        <v>-20.797906874277231</v>
      </c>
      <c r="Z479" s="23" t="s">
        <v>13</v>
      </c>
      <c r="AA479" s="31">
        <f t="shared" si="151"/>
        <v>1907.6690357785242</v>
      </c>
      <c r="AB479" s="23">
        <f t="shared" si="152"/>
        <v>2099750.425117508</v>
      </c>
      <c r="AC479" s="42" t="s">
        <v>13</v>
      </c>
      <c r="AD479" s="23">
        <f t="shared" si="153"/>
        <v>22892.028429342288</v>
      </c>
      <c r="AE479" s="42">
        <f t="shared" si="154"/>
        <v>-20.797906874277231</v>
      </c>
      <c r="AF479" s="42" t="s">
        <v>13</v>
      </c>
      <c r="AG479" s="42">
        <f t="shared" si="155"/>
        <v>806.97998241733922</v>
      </c>
      <c r="AH479" s="32">
        <f t="shared" si="156"/>
        <v>-95.363913917743034</v>
      </c>
      <c r="AI479" s="42" t="s">
        <v>13</v>
      </c>
      <c r="AJ479" s="42">
        <f t="shared" si="157"/>
        <v>2599.5279945268767</v>
      </c>
      <c r="AK479" s="42">
        <f t="shared" si="158"/>
        <v>2601.2766231999694</v>
      </c>
      <c r="AL479" s="31">
        <f t="shared" si="159"/>
        <v>87.899041420552294</v>
      </c>
      <c r="AM479" s="53">
        <f t="shared" si="160"/>
        <v>2.6012766231999693</v>
      </c>
      <c r="AN479" s="14"/>
    </row>
    <row r="480" spans="8:40">
      <c r="H480" s="32">
        <f t="shared" si="143"/>
        <v>1448</v>
      </c>
      <c r="I480" s="23">
        <f t="shared" si="144"/>
        <v>1448000</v>
      </c>
      <c r="J480" s="22">
        <f t="shared" si="145"/>
        <v>175000</v>
      </c>
      <c r="K480" s="42" t="s">
        <v>13</v>
      </c>
      <c r="L480" s="42">
        <v>0</v>
      </c>
      <c r="M480" s="32">
        <v>0</v>
      </c>
      <c r="N480" s="30" t="s">
        <v>13</v>
      </c>
      <c r="O480" s="31">
        <f>6.283*I480*E$7</f>
        <v>1910.5346400000001</v>
      </c>
      <c r="P480" s="42">
        <v>0</v>
      </c>
      <c r="Q480" s="23" t="s">
        <v>13</v>
      </c>
      <c r="R480" s="24">
        <f>-1/(6.283*I480*E$8)</f>
        <v>-1099.1687646134487</v>
      </c>
      <c r="S480" s="42">
        <f t="shared" si="146"/>
        <v>0</v>
      </c>
      <c r="T480" s="23" t="s">
        <v>13</v>
      </c>
      <c r="U480" s="23">
        <f t="shared" si="147"/>
        <v>334343562</v>
      </c>
      <c r="V480" s="23">
        <f t="shared" si="148"/>
        <v>175000</v>
      </c>
      <c r="W480" s="23" t="s">
        <v>13</v>
      </c>
      <c r="X480" s="23">
        <f t="shared" si="149"/>
        <v>1910.5346400000001</v>
      </c>
      <c r="Y480" s="22">
        <f t="shared" si="150"/>
        <v>-20.855472046197772</v>
      </c>
      <c r="Z480" s="23" t="s">
        <v>13</v>
      </c>
      <c r="AA480" s="31">
        <f t="shared" si="151"/>
        <v>1910.3069537041267</v>
      </c>
      <c r="AB480" s="23">
        <f t="shared" si="152"/>
        <v>2099749.7343354458</v>
      </c>
      <c r="AC480" s="42" t="s">
        <v>13</v>
      </c>
      <c r="AD480" s="23">
        <f t="shared" si="153"/>
        <v>22923.683444449518</v>
      </c>
      <c r="AE480" s="42">
        <f t="shared" si="154"/>
        <v>-20.855472046197772</v>
      </c>
      <c r="AF480" s="42" t="s">
        <v>13</v>
      </c>
      <c r="AG480" s="42">
        <f t="shared" si="155"/>
        <v>811.138189090678</v>
      </c>
      <c r="AH480" s="32">
        <f t="shared" si="156"/>
        <v>-94.756123064678775</v>
      </c>
      <c r="AI480" s="42" t="s">
        <v>13</v>
      </c>
      <c r="AJ480" s="42">
        <f t="shared" si="157"/>
        <v>2586.2098208091538</v>
      </c>
      <c r="AK480" s="42">
        <f t="shared" si="158"/>
        <v>2587.9451230866475</v>
      </c>
      <c r="AL480" s="31">
        <f t="shared" si="159"/>
        <v>87.901678949494311</v>
      </c>
      <c r="AM480" s="53">
        <f t="shared" si="160"/>
        <v>2.5879451230866475</v>
      </c>
      <c r="AN480" s="14"/>
    </row>
    <row r="481" spans="8:40">
      <c r="H481" s="32">
        <f t="shared" si="143"/>
        <v>1450</v>
      </c>
      <c r="I481" s="23">
        <f t="shared" si="144"/>
        <v>1450000</v>
      </c>
      <c r="J481" s="22">
        <f t="shared" si="145"/>
        <v>175000</v>
      </c>
      <c r="K481" s="42" t="s">
        <v>13</v>
      </c>
      <c r="L481" s="42">
        <v>0</v>
      </c>
      <c r="M481" s="32">
        <v>0</v>
      </c>
      <c r="N481" s="30" t="s">
        <v>13</v>
      </c>
      <c r="O481" s="31">
        <f>6.283*I481*E$7</f>
        <v>1913.1735000000001</v>
      </c>
      <c r="P481" s="42">
        <v>0</v>
      </c>
      <c r="Q481" s="23" t="s">
        <v>13</v>
      </c>
      <c r="R481" s="24">
        <f>-1/(6.283*I481*E$8)</f>
        <v>-1097.6526697657059</v>
      </c>
      <c r="S481" s="42">
        <f t="shared" si="146"/>
        <v>0</v>
      </c>
      <c r="T481" s="23" t="s">
        <v>13</v>
      </c>
      <c r="U481" s="23">
        <f t="shared" si="147"/>
        <v>334805362.5</v>
      </c>
      <c r="V481" s="23">
        <f t="shared" si="148"/>
        <v>175000</v>
      </c>
      <c r="W481" s="23" t="s">
        <v>13</v>
      </c>
      <c r="X481" s="23">
        <f t="shared" si="149"/>
        <v>1913.1735000000001</v>
      </c>
      <c r="Y481" s="22">
        <f t="shared" si="150"/>
        <v>-20.913116745017923</v>
      </c>
      <c r="Z481" s="23" t="s">
        <v>13</v>
      </c>
      <c r="AA481" s="31">
        <f t="shared" si="151"/>
        <v>1912.9448690242343</v>
      </c>
      <c r="AB481" s="23">
        <f t="shared" si="152"/>
        <v>2099749.0425990596</v>
      </c>
      <c r="AC481" s="42" t="s">
        <v>13</v>
      </c>
      <c r="AD481" s="23">
        <f t="shared" si="153"/>
        <v>22955.338428290812</v>
      </c>
      <c r="AE481" s="42">
        <f t="shared" si="154"/>
        <v>-20.913116745017923</v>
      </c>
      <c r="AF481" s="42" t="s">
        <v>13</v>
      </c>
      <c r="AG481" s="42">
        <f t="shared" si="155"/>
        <v>815.2921992585284</v>
      </c>
      <c r="AH481" s="32">
        <f t="shared" si="156"/>
        <v>-94.157207391333301</v>
      </c>
      <c r="AI481" s="42" t="s">
        <v>13</v>
      </c>
      <c r="AJ481" s="42">
        <f t="shared" si="157"/>
        <v>2573.0405906450919</v>
      </c>
      <c r="AK481" s="42">
        <f t="shared" si="158"/>
        <v>2574.7627969991677</v>
      </c>
      <c r="AL481" s="31">
        <f t="shared" si="159"/>
        <v>87.904267628558799</v>
      </c>
      <c r="AM481" s="53">
        <f t="shared" si="160"/>
        <v>2.5747627969991678</v>
      </c>
      <c r="AN481" s="14"/>
    </row>
    <row r="482" spans="8:40">
      <c r="H482" s="32">
        <f t="shared" si="143"/>
        <v>1452</v>
      </c>
      <c r="I482" s="23">
        <f t="shared" si="144"/>
        <v>1452000</v>
      </c>
      <c r="J482" s="22">
        <f t="shared" si="145"/>
        <v>175000</v>
      </c>
      <c r="K482" s="42" t="s">
        <v>13</v>
      </c>
      <c r="L482" s="42">
        <v>0</v>
      </c>
      <c r="M482" s="32">
        <v>0</v>
      </c>
      <c r="N482" s="30" t="s">
        <v>13</v>
      </c>
      <c r="O482" s="31">
        <f>6.283*I482*E$7</f>
        <v>1915.8123600000001</v>
      </c>
      <c r="P482" s="42">
        <v>0</v>
      </c>
      <c r="Q482" s="23" t="s">
        <v>13</v>
      </c>
      <c r="R482" s="24">
        <f>-1/(6.283*I482*E$8)</f>
        <v>-1096.1407514877917</v>
      </c>
      <c r="S482" s="42">
        <f t="shared" si="146"/>
        <v>0</v>
      </c>
      <c r="T482" s="23" t="s">
        <v>13</v>
      </c>
      <c r="U482" s="23">
        <f t="shared" si="147"/>
        <v>335267163</v>
      </c>
      <c r="V482" s="23">
        <f t="shared" si="148"/>
        <v>175000</v>
      </c>
      <c r="W482" s="23" t="s">
        <v>13</v>
      </c>
      <c r="X482" s="23">
        <f t="shared" si="149"/>
        <v>1915.8123600000001</v>
      </c>
      <c r="Y482" s="22">
        <f t="shared" si="150"/>
        <v>-20.970840970580436</v>
      </c>
      <c r="Z482" s="23" t="s">
        <v>13</v>
      </c>
      <c r="AA482" s="31">
        <f t="shared" si="151"/>
        <v>1915.5827817352513</v>
      </c>
      <c r="AB482" s="23">
        <f t="shared" si="152"/>
        <v>2099748.3499083528</v>
      </c>
      <c r="AC482" s="42" t="s">
        <v>13</v>
      </c>
      <c r="AD482" s="23">
        <f t="shared" si="153"/>
        <v>22986.993380823009</v>
      </c>
      <c r="AE482" s="42">
        <f t="shared" si="154"/>
        <v>-20.970840970580436</v>
      </c>
      <c r="AF482" s="42" t="s">
        <v>13</v>
      </c>
      <c r="AG482" s="42">
        <f t="shared" si="155"/>
        <v>819.44203024745957</v>
      </c>
      <c r="AH482" s="32">
        <f t="shared" si="156"/>
        <v>-93.566983887746829</v>
      </c>
      <c r="AI482" s="42" t="s">
        <v>13</v>
      </c>
      <c r="AJ482" s="42">
        <f t="shared" si="157"/>
        <v>2560.017785438276</v>
      </c>
      <c r="AK482" s="42">
        <f t="shared" si="158"/>
        <v>2561.7271209545611</v>
      </c>
      <c r="AL482" s="31">
        <f t="shared" si="159"/>
        <v>87.906808284385804</v>
      </c>
      <c r="AM482" s="53">
        <f t="shared" si="160"/>
        <v>2.5617271209545609</v>
      </c>
      <c r="AN482" s="14"/>
    </row>
    <row r="483" spans="8:40">
      <c r="H483" s="32">
        <f t="shared" si="143"/>
        <v>1454</v>
      </c>
      <c r="I483" s="23">
        <f t="shared" si="144"/>
        <v>1454000</v>
      </c>
      <c r="J483" s="22">
        <f t="shared" si="145"/>
        <v>175000</v>
      </c>
      <c r="K483" s="42" t="s">
        <v>13</v>
      </c>
      <c r="L483" s="42">
        <v>0</v>
      </c>
      <c r="M483" s="32">
        <v>0</v>
      </c>
      <c r="N483" s="30" t="s">
        <v>13</v>
      </c>
      <c r="O483" s="31">
        <f>6.283*I483*E$7</f>
        <v>1918.4512200000001</v>
      </c>
      <c r="P483" s="42">
        <v>0</v>
      </c>
      <c r="Q483" s="23" t="s">
        <v>13</v>
      </c>
      <c r="R483" s="24">
        <f>-1/(6.283*I483*E$8)</f>
        <v>-1094.6329925448927</v>
      </c>
      <c r="S483" s="42">
        <f t="shared" si="146"/>
        <v>0</v>
      </c>
      <c r="T483" s="23" t="s">
        <v>13</v>
      </c>
      <c r="U483" s="23">
        <f t="shared" si="147"/>
        <v>335728963.5</v>
      </c>
      <c r="V483" s="23">
        <f t="shared" si="148"/>
        <v>175000</v>
      </c>
      <c r="W483" s="23" t="s">
        <v>13</v>
      </c>
      <c r="X483" s="23">
        <f t="shared" si="149"/>
        <v>1918.4512200000001</v>
      </c>
      <c r="Y483" s="22">
        <f t="shared" si="150"/>
        <v>-21.028644722727876</v>
      </c>
      <c r="Z483" s="23" t="s">
        <v>13</v>
      </c>
      <c r="AA483" s="31">
        <f t="shared" si="151"/>
        <v>1918.2206918335814</v>
      </c>
      <c r="AB483" s="23">
        <f t="shared" si="152"/>
        <v>2099747.6562633277</v>
      </c>
      <c r="AC483" s="42" t="s">
        <v>13</v>
      </c>
      <c r="AD483" s="23">
        <f t="shared" si="153"/>
        <v>23018.648302002977</v>
      </c>
      <c r="AE483" s="42">
        <f t="shared" si="154"/>
        <v>-21.028644722727876</v>
      </c>
      <c r="AF483" s="42" t="s">
        <v>13</v>
      </c>
      <c r="AG483" s="42">
        <f t="shared" si="155"/>
        <v>823.58769928868878</v>
      </c>
      <c r="AH483" s="32">
        <f t="shared" si="156"/>
        <v>-92.985274383325972</v>
      </c>
      <c r="AI483" s="42" t="s">
        <v>13</v>
      </c>
      <c r="AJ483" s="42">
        <f t="shared" si="157"/>
        <v>2547.138943157704</v>
      </c>
      <c r="AK483" s="42">
        <f t="shared" si="158"/>
        <v>2548.8356276940826</v>
      </c>
      <c r="AL483" s="31">
        <f t="shared" si="159"/>
        <v>87.909301725034609</v>
      </c>
      <c r="AM483" s="53">
        <f t="shared" si="160"/>
        <v>2.5488356276940825</v>
      </c>
      <c r="AN483" s="14"/>
    </row>
    <row r="484" spans="8:40">
      <c r="H484" s="32">
        <f t="shared" si="143"/>
        <v>1456</v>
      </c>
      <c r="I484" s="23">
        <f t="shared" si="144"/>
        <v>1456000</v>
      </c>
      <c r="J484" s="22">
        <f t="shared" si="145"/>
        <v>175000</v>
      </c>
      <c r="K484" s="42" t="s">
        <v>13</v>
      </c>
      <c r="L484" s="42">
        <v>0</v>
      </c>
      <c r="M484" s="32">
        <v>0</v>
      </c>
      <c r="N484" s="30" t="s">
        <v>13</v>
      </c>
      <c r="O484" s="31">
        <f>6.283*I484*E$7</f>
        <v>1921.0900800000002</v>
      </c>
      <c r="P484" s="42">
        <v>0</v>
      </c>
      <c r="Q484" s="23" t="s">
        <v>13</v>
      </c>
      <c r="R484" s="24">
        <f>-1/(6.283*I484*E$8)</f>
        <v>-1093.1293757968913</v>
      </c>
      <c r="S484" s="42">
        <f t="shared" si="146"/>
        <v>0</v>
      </c>
      <c r="T484" s="23" t="s">
        <v>13</v>
      </c>
      <c r="U484" s="23">
        <f t="shared" si="147"/>
        <v>336190764.00000006</v>
      </c>
      <c r="V484" s="23">
        <f t="shared" si="148"/>
        <v>175000</v>
      </c>
      <c r="W484" s="23" t="s">
        <v>13</v>
      </c>
      <c r="X484" s="23">
        <f t="shared" si="149"/>
        <v>1921.0900800000002</v>
      </c>
      <c r="Y484" s="22">
        <f t="shared" si="150"/>
        <v>-21.086528001302572</v>
      </c>
      <c r="Z484" s="23" t="s">
        <v>13</v>
      </c>
      <c r="AA484" s="31">
        <f t="shared" si="151"/>
        <v>1920.8585993156291</v>
      </c>
      <c r="AB484" s="23">
        <f t="shared" si="152"/>
        <v>2099746.9616639847</v>
      </c>
      <c r="AC484" s="42" t="s">
        <v>13</v>
      </c>
      <c r="AD484" s="23">
        <f t="shared" si="153"/>
        <v>23050.303191787549</v>
      </c>
      <c r="AE484" s="42">
        <f t="shared" si="154"/>
        <v>-21.086528001302572</v>
      </c>
      <c r="AF484" s="42" t="s">
        <v>13</v>
      </c>
      <c r="AG484" s="42">
        <f t="shared" si="155"/>
        <v>827.72922351873785</v>
      </c>
      <c r="AH484" s="32">
        <f t="shared" si="156"/>
        <v>-92.411905391475059</v>
      </c>
      <c r="AI484" s="42" t="s">
        <v>13</v>
      </c>
      <c r="AJ484" s="42">
        <f t="shared" si="157"/>
        <v>2534.4016567584731</v>
      </c>
      <c r="AK484" s="42">
        <f t="shared" si="158"/>
        <v>2536.0859050982826</v>
      </c>
      <c r="AL484" s="31">
        <f t="shared" si="159"/>
        <v>87.911748740503285</v>
      </c>
      <c r="AM484" s="53">
        <f t="shared" si="160"/>
        <v>2.5360859050982825</v>
      </c>
      <c r="AN484" s="14"/>
    </row>
    <row r="485" spans="8:40">
      <c r="H485" s="32">
        <f t="shared" si="143"/>
        <v>1458</v>
      </c>
      <c r="I485" s="23">
        <f t="shared" si="144"/>
        <v>1458000</v>
      </c>
      <c r="J485" s="22">
        <f t="shared" si="145"/>
        <v>175000</v>
      </c>
      <c r="K485" s="42" t="s">
        <v>13</v>
      </c>
      <c r="L485" s="42">
        <v>0</v>
      </c>
      <c r="M485" s="32">
        <v>0</v>
      </c>
      <c r="N485" s="30" t="s">
        <v>13</v>
      </c>
      <c r="O485" s="31">
        <f>6.283*I485*E$7</f>
        <v>1923.7289400000002</v>
      </c>
      <c r="P485" s="42">
        <v>0</v>
      </c>
      <c r="Q485" s="23" t="s">
        <v>13</v>
      </c>
      <c r="R485" s="24">
        <f>-1/(6.283*I485*E$8)</f>
        <v>-1091.6298841977186</v>
      </c>
      <c r="S485" s="42">
        <f t="shared" si="146"/>
        <v>0</v>
      </c>
      <c r="T485" s="23" t="s">
        <v>13</v>
      </c>
      <c r="U485" s="23">
        <f t="shared" si="147"/>
        <v>336652564.50000006</v>
      </c>
      <c r="V485" s="23">
        <f t="shared" si="148"/>
        <v>175000</v>
      </c>
      <c r="W485" s="23" t="s">
        <v>13</v>
      </c>
      <c r="X485" s="23">
        <f t="shared" si="149"/>
        <v>1923.7289400000002</v>
      </c>
      <c r="Y485" s="22">
        <f t="shared" si="150"/>
        <v>-21.144490806146642</v>
      </c>
      <c r="Z485" s="23" t="s">
        <v>13</v>
      </c>
      <c r="AA485" s="31">
        <f t="shared" si="151"/>
        <v>1923.4965041777984</v>
      </c>
      <c r="AB485" s="23">
        <f t="shared" si="152"/>
        <v>2099746.2661103266</v>
      </c>
      <c r="AC485" s="42" t="s">
        <v>13</v>
      </c>
      <c r="AD485" s="23">
        <f t="shared" si="153"/>
        <v>23081.958050133584</v>
      </c>
      <c r="AE485" s="42">
        <f t="shared" si="154"/>
        <v>-21.144490806146642</v>
      </c>
      <c r="AF485" s="42" t="s">
        <v>13</v>
      </c>
      <c r="AG485" s="42">
        <f t="shared" si="155"/>
        <v>831.8666199800798</v>
      </c>
      <c r="AH485" s="32">
        <f t="shared" si="156"/>
        <v>-91.846707960077509</v>
      </c>
      <c r="AI485" s="42" t="s">
        <v>13</v>
      </c>
      <c r="AJ485" s="42">
        <f t="shared" si="157"/>
        <v>2521.8035726551025</v>
      </c>
      <c r="AK485" s="42">
        <f t="shared" si="158"/>
        <v>2523.4755946549476</v>
      </c>
      <c r="AL485" s="31">
        <f t="shared" si="159"/>
        <v>87.914150103229247</v>
      </c>
      <c r="AM485" s="53">
        <f t="shared" si="160"/>
        <v>2.5234755946549474</v>
      </c>
      <c r="AN485" s="14"/>
    </row>
    <row r="486" spans="8:40">
      <c r="H486" s="32">
        <f t="shared" si="143"/>
        <v>1460</v>
      </c>
      <c r="I486" s="23">
        <f t="shared" si="144"/>
        <v>1460000</v>
      </c>
      <c r="J486" s="22">
        <f t="shared" si="145"/>
        <v>175000</v>
      </c>
      <c r="K486" s="42" t="s">
        <v>13</v>
      </c>
      <c r="L486" s="42">
        <v>0</v>
      </c>
      <c r="M486" s="32">
        <v>0</v>
      </c>
      <c r="N486" s="30" t="s">
        <v>13</v>
      </c>
      <c r="O486" s="31">
        <f>6.283*I486*E$7</f>
        <v>1926.3678</v>
      </c>
      <c r="P486" s="42">
        <v>0</v>
      </c>
      <c r="Q486" s="23" t="s">
        <v>13</v>
      </c>
      <c r="R486" s="24">
        <f>-1/(6.283*I486*E$8)</f>
        <v>-1090.1345007947079</v>
      </c>
      <c r="S486" s="42">
        <f t="shared" si="146"/>
        <v>0</v>
      </c>
      <c r="T486" s="23" t="s">
        <v>13</v>
      </c>
      <c r="U486" s="23">
        <f t="shared" si="147"/>
        <v>337114365</v>
      </c>
      <c r="V486" s="23">
        <f t="shared" si="148"/>
        <v>175000</v>
      </c>
      <c r="W486" s="23" t="s">
        <v>13</v>
      </c>
      <c r="X486" s="23">
        <f t="shared" si="149"/>
        <v>1926.3678</v>
      </c>
      <c r="Y486" s="22">
        <f t="shared" si="150"/>
        <v>-21.202533137101973</v>
      </c>
      <c r="Z486" s="23" t="s">
        <v>13</v>
      </c>
      <c r="AA486" s="31">
        <f t="shared" si="151"/>
        <v>1926.134406416493</v>
      </c>
      <c r="AB486" s="23">
        <f t="shared" si="152"/>
        <v>2099745.5696023549</v>
      </c>
      <c r="AC486" s="42" t="s">
        <v>13</v>
      </c>
      <c r="AD486" s="23">
        <f t="shared" si="153"/>
        <v>23113.612876997911</v>
      </c>
      <c r="AE486" s="42">
        <f t="shared" si="154"/>
        <v>-21.202533137101973</v>
      </c>
      <c r="AF486" s="42" t="s">
        <v>13</v>
      </c>
      <c r="AG486" s="42">
        <f t="shared" si="155"/>
        <v>835.99990562178505</v>
      </c>
      <c r="AH486" s="32">
        <f t="shared" si="156"/>
        <v>-91.289517527571817</v>
      </c>
      <c r="AI486" s="42" t="s">
        <v>13</v>
      </c>
      <c r="AJ486" s="42">
        <f t="shared" si="157"/>
        <v>2509.3423892454089</v>
      </c>
      <c r="AK486" s="42">
        <f t="shared" si="158"/>
        <v>2511.0023899778098</v>
      </c>
      <c r="AL486" s="31">
        <f t="shared" si="159"/>
        <v>87.916506568576736</v>
      </c>
      <c r="AM486" s="53">
        <f t="shared" si="160"/>
        <v>2.51100238997781</v>
      </c>
      <c r="AN486" s="14"/>
    </row>
    <row r="487" spans="8:40">
      <c r="H487" s="32">
        <f t="shared" si="143"/>
        <v>1462</v>
      </c>
      <c r="I487" s="23">
        <f t="shared" si="144"/>
        <v>1462000</v>
      </c>
      <c r="J487" s="22">
        <f t="shared" si="145"/>
        <v>175000</v>
      </c>
      <c r="K487" s="42" t="s">
        <v>13</v>
      </c>
      <c r="L487" s="42">
        <v>0</v>
      </c>
      <c r="M487" s="32">
        <v>0</v>
      </c>
      <c r="N487" s="30" t="s">
        <v>13</v>
      </c>
      <c r="O487" s="31">
        <f>6.283*I487*E$7</f>
        <v>1929.00666</v>
      </c>
      <c r="P487" s="42">
        <v>0</v>
      </c>
      <c r="Q487" s="23" t="s">
        <v>13</v>
      </c>
      <c r="R487" s="24">
        <f>-1/(6.283*I487*E$8)</f>
        <v>-1088.6432087279575</v>
      </c>
      <c r="S487" s="42">
        <f t="shared" si="146"/>
        <v>0</v>
      </c>
      <c r="T487" s="23" t="s">
        <v>13</v>
      </c>
      <c r="U487" s="23">
        <f t="shared" si="147"/>
        <v>337576165.5</v>
      </c>
      <c r="V487" s="23">
        <f t="shared" si="148"/>
        <v>175000</v>
      </c>
      <c r="W487" s="23" t="s">
        <v>13</v>
      </c>
      <c r="X487" s="23">
        <f t="shared" si="149"/>
        <v>1929.00666</v>
      </c>
      <c r="Y487" s="22">
        <f t="shared" si="150"/>
        <v>-21.260654994010267</v>
      </c>
      <c r="Z487" s="23" t="s">
        <v>13</v>
      </c>
      <c r="AA487" s="31">
        <f t="shared" si="151"/>
        <v>1928.7723060281176</v>
      </c>
      <c r="AB487" s="23">
        <f t="shared" si="152"/>
        <v>2099744.8721400718</v>
      </c>
      <c r="AC487" s="42" t="s">
        <v>13</v>
      </c>
      <c r="AD487" s="23">
        <f t="shared" si="153"/>
        <v>23145.26767233741</v>
      </c>
      <c r="AE487" s="42">
        <f t="shared" si="154"/>
        <v>-21.260654994010267</v>
      </c>
      <c r="AF487" s="42" t="s">
        <v>13</v>
      </c>
      <c r="AG487" s="42">
        <f t="shared" si="155"/>
        <v>840.12909730016008</v>
      </c>
      <c r="AH487" s="32">
        <f t="shared" si="156"/>
        <v>-90.74017378438559</v>
      </c>
      <c r="AI487" s="42" t="s">
        <v>13</v>
      </c>
      <c r="AJ487" s="42">
        <f t="shared" si="157"/>
        <v>2497.0158554830305</v>
      </c>
      <c r="AK487" s="42">
        <f t="shared" si="158"/>
        <v>2498.6640353741182</v>
      </c>
      <c r="AL487" s="31">
        <f t="shared" si="159"/>
        <v>87.91881887530397</v>
      </c>
      <c r="AM487" s="53">
        <f t="shared" si="160"/>
        <v>2.4986640353741181</v>
      </c>
      <c r="AN487" s="14"/>
    </row>
    <row r="488" spans="8:40">
      <c r="H488" s="32">
        <f t="shared" si="143"/>
        <v>1464</v>
      </c>
      <c r="I488" s="23">
        <f t="shared" si="144"/>
        <v>1464000</v>
      </c>
      <c r="J488" s="22">
        <f t="shared" si="145"/>
        <v>175000</v>
      </c>
      <c r="K488" s="42" t="s">
        <v>13</v>
      </c>
      <c r="L488" s="42">
        <v>0</v>
      </c>
      <c r="M488" s="32">
        <v>0</v>
      </c>
      <c r="N488" s="30" t="s">
        <v>13</v>
      </c>
      <c r="O488" s="31">
        <f>6.283*I488*E$7</f>
        <v>1931.64552</v>
      </c>
      <c r="P488" s="42">
        <v>0</v>
      </c>
      <c r="Q488" s="23" t="s">
        <v>13</v>
      </c>
      <c r="R488" s="24">
        <f>-1/(6.283*I488*E$8)</f>
        <v>-1087.1559912296952</v>
      </c>
      <c r="S488" s="42">
        <f t="shared" si="146"/>
        <v>0</v>
      </c>
      <c r="T488" s="23" t="s">
        <v>13</v>
      </c>
      <c r="U488" s="23">
        <f t="shared" si="147"/>
        <v>338037966</v>
      </c>
      <c r="V488" s="23">
        <f t="shared" si="148"/>
        <v>175000</v>
      </c>
      <c r="W488" s="23" t="s">
        <v>13</v>
      </c>
      <c r="X488" s="23">
        <f t="shared" si="149"/>
        <v>1931.64552</v>
      </c>
      <c r="Y488" s="22">
        <f t="shared" si="150"/>
        <v>-21.318856376712993</v>
      </c>
      <c r="Z488" s="23" t="s">
        <v>13</v>
      </c>
      <c r="AA488" s="31">
        <f t="shared" si="151"/>
        <v>1931.4102030090767</v>
      </c>
      <c r="AB488" s="23">
        <f t="shared" si="152"/>
        <v>2099744.1737234797</v>
      </c>
      <c r="AC488" s="42" t="s">
        <v>13</v>
      </c>
      <c r="AD488" s="23">
        <f t="shared" si="153"/>
        <v>23176.922436108925</v>
      </c>
      <c r="AE488" s="42">
        <f t="shared" si="154"/>
        <v>-21.318856376712993</v>
      </c>
      <c r="AF488" s="42" t="s">
        <v>13</v>
      </c>
      <c r="AG488" s="42">
        <f t="shared" si="155"/>
        <v>844.25421177938142</v>
      </c>
      <c r="AH488" s="32">
        <f t="shared" si="156"/>
        <v>-90.198520539497096</v>
      </c>
      <c r="AI488" s="42" t="s">
        <v>13</v>
      </c>
      <c r="AJ488" s="42">
        <f t="shared" si="157"/>
        <v>2484.8217694967261</v>
      </c>
      <c r="AK488" s="42">
        <f t="shared" si="158"/>
        <v>2486.4583244591804</v>
      </c>
      <c r="AL488" s="31">
        <f t="shared" si="159"/>
        <v>87.921087746019623</v>
      </c>
      <c r="AM488" s="53">
        <f t="shared" si="160"/>
        <v>2.4864583244591802</v>
      </c>
      <c r="AN488" s="14"/>
    </row>
    <row r="489" spans="8:40">
      <c r="H489" s="32">
        <f t="shared" si="143"/>
        <v>1466</v>
      </c>
      <c r="I489" s="23">
        <f t="shared" si="144"/>
        <v>1466000</v>
      </c>
      <c r="J489" s="22">
        <f t="shared" si="145"/>
        <v>175000</v>
      </c>
      <c r="K489" s="42" t="s">
        <v>13</v>
      </c>
      <c r="L489" s="42">
        <v>0</v>
      </c>
      <c r="M489" s="32">
        <v>0</v>
      </c>
      <c r="N489" s="30" t="s">
        <v>13</v>
      </c>
      <c r="O489" s="31">
        <f>6.283*I489*E$7</f>
        <v>1934.2843800000001</v>
      </c>
      <c r="P489" s="42">
        <v>0</v>
      </c>
      <c r="Q489" s="23" t="s">
        <v>13</v>
      </c>
      <c r="R489" s="24">
        <f>-1/(6.283*I489*E$8)</f>
        <v>-1085.672831623652</v>
      </c>
      <c r="S489" s="42">
        <f t="shared" si="146"/>
        <v>0</v>
      </c>
      <c r="T489" s="23" t="s">
        <v>13</v>
      </c>
      <c r="U489" s="23">
        <f t="shared" si="147"/>
        <v>338499766.5</v>
      </c>
      <c r="V489" s="23">
        <f t="shared" si="148"/>
        <v>175000</v>
      </c>
      <c r="W489" s="23" t="s">
        <v>13</v>
      </c>
      <c r="X489" s="23">
        <f t="shared" si="149"/>
        <v>1934.2843800000001</v>
      </c>
      <c r="Y489" s="22">
        <f t="shared" si="150"/>
        <v>-21.377137285051386</v>
      </c>
      <c r="Z489" s="23" t="s">
        <v>13</v>
      </c>
      <c r="AA489" s="31">
        <f t="shared" si="151"/>
        <v>1934.0480973557737</v>
      </c>
      <c r="AB489" s="23">
        <f t="shared" si="152"/>
        <v>2099743.4743525796</v>
      </c>
      <c r="AC489" s="42" t="s">
        <v>13</v>
      </c>
      <c r="AD489" s="23">
        <f t="shared" si="153"/>
        <v>23208.577168269287</v>
      </c>
      <c r="AE489" s="42">
        <f t="shared" si="154"/>
        <v>-21.377137285051386</v>
      </c>
      <c r="AF489" s="42" t="s">
        <v>13</v>
      </c>
      <c r="AG489" s="42">
        <f t="shared" si="155"/>
        <v>848.37526573212176</v>
      </c>
      <c r="AH489" s="32">
        <f t="shared" si="156"/>
        <v>-89.664405591908903</v>
      </c>
      <c r="AI489" s="42" t="s">
        <v>13</v>
      </c>
      <c r="AJ489" s="42">
        <f t="shared" si="157"/>
        <v>2472.7579772546751</v>
      </c>
      <c r="AK489" s="42">
        <f t="shared" si="158"/>
        <v>2474.3830988161035</v>
      </c>
      <c r="AL489" s="31">
        <f t="shared" si="159"/>
        <v>87.923313887618747</v>
      </c>
      <c r="AM489" s="53">
        <f t="shared" si="160"/>
        <v>2.4743830988161033</v>
      </c>
      <c r="AN489" s="14"/>
    </row>
    <row r="490" spans="8:40">
      <c r="H490" s="32">
        <f t="shared" si="143"/>
        <v>1468</v>
      </c>
      <c r="I490" s="23">
        <f t="shared" si="144"/>
        <v>1468000</v>
      </c>
      <c r="J490" s="22">
        <f t="shared" si="145"/>
        <v>175000</v>
      </c>
      <c r="K490" s="42" t="s">
        <v>13</v>
      </c>
      <c r="L490" s="42">
        <v>0</v>
      </c>
      <c r="M490" s="32">
        <v>0</v>
      </c>
      <c r="N490" s="30" t="s">
        <v>13</v>
      </c>
      <c r="O490" s="31">
        <f>6.283*I490*E$7</f>
        <v>1936.9232400000001</v>
      </c>
      <c r="P490" s="42">
        <v>0</v>
      </c>
      <c r="Q490" s="23" t="s">
        <v>13</v>
      </c>
      <c r="R490" s="24">
        <f>-1/(6.283*I490*E$8)</f>
        <v>-1084.1937133244371</v>
      </c>
      <c r="S490" s="42">
        <f t="shared" si="146"/>
        <v>0</v>
      </c>
      <c r="T490" s="23" t="s">
        <v>13</v>
      </c>
      <c r="U490" s="23">
        <f t="shared" si="147"/>
        <v>338961567</v>
      </c>
      <c r="V490" s="23">
        <f t="shared" si="148"/>
        <v>175000</v>
      </c>
      <c r="W490" s="23" t="s">
        <v>13</v>
      </c>
      <c r="X490" s="23">
        <f t="shared" si="149"/>
        <v>1936.9232400000001</v>
      </c>
      <c r="Y490" s="22">
        <f t="shared" si="150"/>
        <v>-21.43549771886649</v>
      </c>
      <c r="Z490" s="23" t="s">
        <v>13</v>
      </c>
      <c r="AA490" s="31">
        <f t="shared" si="151"/>
        <v>1936.6859890646135</v>
      </c>
      <c r="AB490" s="23">
        <f t="shared" si="152"/>
        <v>2099742.7740273736</v>
      </c>
      <c r="AC490" s="42" t="s">
        <v>13</v>
      </c>
      <c r="AD490" s="23">
        <f t="shared" si="153"/>
        <v>23240.231868775361</v>
      </c>
      <c r="AE490" s="42">
        <f t="shared" si="154"/>
        <v>-21.43549771886649</v>
      </c>
      <c r="AF490" s="42" t="s">
        <v>13</v>
      </c>
      <c r="AG490" s="42">
        <f t="shared" si="155"/>
        <v>852.49227574017641</v>
      </c>
      <c r="AH490" s="32">
        <f t="shared" si="156"/>
        <v>-89.137680606825143</v>
      </c>
      <c r="AI490" s="42" t="s">
        <v>13</v>
      </c>
      <c r="AJ490" s="42">
        <f t="shared" si="157"/>
        <v>2460.822371272066</v>
      </c>
      <c r="AK490" s="42">
        <f t="shared" si="158"/>
        <v>2462.436246698996</v>
      </c>
      <c r="AL490" s="31">
        <f t="shared" si="159"/>
        <v>87.925497991709832</v>
      </c>
      <c r="AM490" s="53">
        <f t="shared" si="160"/>
        <v>2.4624362466989962</v>
      </c>
      <c r="AN490" s="14"/>
    </row>
    <row r="491" spans="8:40">
      <c r="H491" s="32">
        <f t="shared" si="143"/>
        <v>1470</v>
      </c>
      <c r="I491" s="23">
        <f t="shared" si="144"/>
        <v>1470000</v>
      </c>
      <c r="J491" s="22">
        <f t="shared" si="145"/>
        <v>175000</v>
      </c>
      <c r="K491" s="42" t="s">
        <v>13</v>
      </c>
      <c r="L491" s="42">
        <v>0</v>
      </c>
      <c r="M491" s="32">
        <v>0</v>
      </c>
      <c r="N491" s="30" t="s">
        <v>13</v>
      </c>
      <c r="O491" s="31">
        <f>6.283*I491*E$7</f>
        <v>1939.5621000000001</v>
      </c>
      <c r="P491" s="42">
        <v>0</v>
      </c>
      <c r="Q491" s="23" t="s">
        <v>13</v>
      </c>
      <c r="R491" s="24">
        <f>-1/(6.283*I491*E$8)</f>
        <v>-1082.7186198369209</v>
      </c>
      <c r="S491" s="42">
        <f t="shared" si="146"/>
        <v>0</v>
      </c>
      <c r="T491" s="23" t="s">
        <v>13</v>
      </c>
      <c r="U491" s="23">
        <f t="shared" si="147"/>
        <v>339423367.5</v>
      </c>
      <c r="V491" s="23">
        <f t="shared" si="148"/>
        <v>175000</v>
      </c>
      <c r="W491" s="23" t="s">
        <v>13</v>
      </c>
      <c r="X491" s="23">
        <f t="shared" si="149"/>
        <v>1939.5621000000001</v>
      </c>
      <c r="Y491" s="22">
        <f t="shared" si="150"/>
        <v>-21.493937677999124</v>
      </c>
      <c r="Z491" s="23" t="s">
        <v>13</v>
      </c>
      <c r="AA491" s="31">
        <f t="shared" si="151"/>
        <v>1939.3238781320001</v>
      </c>
      <c r="AB491" s="23">
        <f t="shared" si="152"/>
        <v>2099742.0727478643</v>
      </c>
      <c r="AC491" s="42" t="s">
        <v>13</v>
      </c>
      <c r="AD491" s="23">
        <f t="shared" si="153"/>
        <v>23271.886537584003</v>
      </c>
      <c r="AE491" s="42">
        <f t="shared" si="154"/>
        <v>-21.493937677999124</v>
      </c>
      <c r="AF491" s="42" t="s">
        <v>13</v>
      </c>
      <c r="AG491" s="42">
        <f t="shared" si="155"/>
        <v>856.60525829507924</v>
      </c>
      <c r="AH491" s="32">
        <f t="shared" si="156"/>
        <v>-88.618200996336668</v>
      </c>
      <c r="AI491" s="42" t="s">
        <v>13</v>
      </c>
      <c r="AJ491" s="42">
        <f t="shared" si="157"/>
        <v>2449.0128893603637</v>
      </c>
      <c r="AK491" s="42">
        <f t="shared" si="158"/>
        <v>2450.6157017780297</v>
      </c>
      <c r="AL491" s="31">
        <f t="shared" si="159"/>
        <v>87.927640735025534</v>
      </c>
      <c r="AM491" s="53">
        <f t="shared" si="160"/>
        <v>2.4506157017780299</v>
      </c>
      <c r="AN491" s="14"/>
    </row>
    <row r="492" spans="8:40">
      <c r="H492" s="32">
        <f t="shared" si="143"/>
        <v>1472</v>
      </c>
      <c r="I492" s="23">
        <f t="shared" si="144"/>
        <v>1472000</v>
      </c>
      <c r="J492" s="22">
        <f t="shared" si="145"/>
        <v>175000</v>
      </c>
      <c r="K492" s="42" t="s">
        <v>13</v>
      </c>
      <c r="L492" s="42">
        <v>0</v>
      </c>
      <c r="M492" s="32">
        <v>0</v>
      </c>
      <c r="N492" s="30" t="s">
        <v>13</v>
      </c>
      <c r="O492" s="31">
        <f>6.283*I492*E$7</f>
        <v>1942.2009600000001</v>
      </c>
      <c r="P492" s="42">
        <v>0</v>
      </c>
      <c r="Q492" s="23" t="s">
        <v>13</v>
      </c>
      <c r="R492" s="24">
        <f>-1/(6.283*I492*E$8)</f>
        <v>-1081.2475347556208</v>
      </c>
      <c r="S492" s="42">
        <f t="shared" si="146"/>
        <v>0</v>
      </c>
      <c r="T492" s="23" t="s">
        <v>13</v>
      </c>
      <c r="U492" s="23">
        <f t="shared" si="147"/>
        <v>339885168</v>
      </c>
      <c r="V492" s="23">
        <f t="shared" si="148"/>
        <v>175000</v>
      </c>
      <c r="W492" s="23" t="s">
        <v>13</v>
      </c>
      <c r="X492" s="23">
        <f t="shared" si="149"/>
        <v>1942.2009600000001</v>
      </c>
      <c r="Y492" s="22">
        <f t="shared" si="150"/>
        <v>-21.552457162289876</v>
      </c>
      <c r="Z492" s="23" t="s">
        <v>13</v>
      </c>
      <c r="AA492" s="31">
        <f t="shared" si="151"/>
        <v>1941.9617645543376</v>
      </c>
      <c r="AB492" s="23">
        <f t="shared" si="152"/>
        <v>2099741.3705140529</v>
      </c>
      <c r="AC492" s="42" t="s">
        <v>13</v>
      </c>
      <c r="AD492" s="23">
        <f t="shared" si="153"/>
        <v>23303.541174652051</v>
      </c>
      <c r="AE492" s="42">
        <f t="shared" si="154"/>
        <v>-21.552457162289876</v>
      </c>
      <c r="AF492" s="42" t="s">
        <v>13</v>
      </c>
      <c r="AG492" s="42">
        <f t="shared" si="155"/>
        <v>860.71422979871681</v>
      </c>
      <c r="AH492" s="32">
        <f t="shared" si="156"/>
        <v>-88.105825804424839</v>
      </c>
      <c r="AI492" s="42" t="s">
        <v>13</v>
      </c>
      <c r="AJ492" s="42">
        <f t="shared" si="157"/>
        <v>2437.3275134166747</v>
      </c>
      <c r="AK492" s="42">
        <f t="shared" si="158"/>
        <v>2438.9194419247615</v>
      </c>
      <c r="AL492" s="31">
        <f t="shared" si="159"/>
        <v>87.929742779819975</v>
      </c>
      <c r="AM492" s="53">
        <f t="shared" si="160"/>
        <v>2.4389194419247615</v>
      </c>
      <c r="AN492" s="14"/>
    </row>
    <row r="493" spans="8:40">
      <c r="H493" s="32">
        <f t="shared" si="143"/>
        <v>1474</v>
      </c>
      <c r="I493" s="23">
        <f t="shared" si="144"/>
        <v>1474000</v>
      </c>
      <c r="J493" s="22">
        <f t="shared" si="145"/>
        <v>175000</v>
      </c>
      <c r="K493" s="42" t="s">
        <v>13</v>
      </c>
      <c r="L493" s="42">
        <v>0</v>
      </c>
      <c r="M493" s="32">
        <v>0</v>
      </c>
      <c r="N493" s="30" t="s">
        <v>13</v>
      </c>
      <c r="O493" s="31">
        <f>6.283*I493*E$7</f>
        <v>1944.8398200000001</v>
      </c>
      <c r="P493" s="42">
        <v>0</v>
      </c>
      <c r="Q493" s="23" t="s">
        <v>13</v>
      </c>
      <c r="R493" s="24">
        <f>-1/(6.283*I493*E$8)</f>
        <v>-1079.7804417640934</v>
      </c>
      <c r="S493" s="42">
        <f t="shared" si="146"/>
        <v>0</v>
      </c>
      <c r="T493" s="23" t="s">
        <v>13</v>
      </c>
      <c r="U493" s="23">
        <f t="shared" si="147"/>
        <v>340346968.5</v>
      </c>
      <c r="V493" s="23">
        <f t="shared" si="148"/>
        <v>175000</v>
      </c>
      <c r="W493" s="23" t="s">
        <v>13</v>
      </c>
      <c r="X493" s="23">
        <f t="shared" si="149"/>
        <v>1944.8398200000001</v>
      </c>
      <c r="Y493" s="22">
        <f t="shared" si="150"/>
        <v>-21.61105617157914</v>
      </c>
      <c r="Z493" s="23" t="s">
        <v>13</v>
      </c>
      <c r="AA493" s="31">
        <f t="shared" si="151"/>
        <v>1944.5996483280301</v>
      </c>
      <c r="AB493" s="23">
        <f t="shared" si="152"/>
        <v>2099740.6673259409</v>
      </c>
      <c r="AC493" s="42" t="s">
        <v>13</v>
      </c>
      <c r="AD493" s="23">
        <f t="shared" si="153"/>
        <v>23335.195779936363</v>
      </c>
      <c r="AE493" s="42">
        <f t="shared" si="154"/>
        <v>-21.61105617157914</v>
      </c>
      <c r="AF493" s="42" t="s">
        <v>13</v>
      </c>
      <c r="AG493" s="42">
        <f t="shared" si="155"/>
        <v>864.81920656393663</v>
      </c>
      <c r="AH493" s="32">
        <f t="shared" si="156"/>
        <v>-87.600417596106425</v>
      </c>
      <c r="AI493" s="42" t="s">
        <v>13</v>
      </c>
      <c r="AJ493" s="42">
        <f t="shared" si="157"/>
        <v>2425.7642682517394</v>
      </c>
      <c r="AK493" s="42">
        <f t="shared" si="158"/>
        <v>2427.3454880362433</v>
      </c>
      <c r="AL493" s="31">
        <f t="shared" si="159"/>
        <v>87.931804774254672</v>
      </c>
      <c r="AM493" s="53">
        <f t="shared" si="160"/>
        <v>2.4273454880362433</v>
      </c>
      <c r="AN493" s="14"/>
    </row>
    <row r="494" spans="8:40">
      <c r="H494" s="32">
        <f t="shared" si="143"/>
        <v>1476</v>
      </c>
      <c r="I494" s="23">
        <f t="shared" si="144"/>
        <v>1476000</v>
      </c>
      <c r="J494" s="22">
        <f t="shared" si="145"/>
        <v>175000</v>
      </c>
      <c r="K494" s="42" t="s">
        <v>13</v>
      </c>
      <c r="L494" s="42">
        <v>0</v>
      </c>
      <c r="M494" s="32">
        <v>0</v>
      </c>
      <c r="N494" s="30" t="s">
        <v>13</v>
      </c>
      <c r="O494" s="31">
        <f>6.283*I494*E$7</f>
        <v>1947.4786800000002</v>
      </c>
      <c r="P494" s="42">
        <v>0</v>
      </c>
      <c r="Q494" s="23" t="s">
        <v>13</v>
      </c>
      <c r="R494" s="24">
        <f>-1/(6.283*I494*E$8)</f>
        <v>-1078.3173246343317</v>
      </c>
      <c r="S494" s="42">
        <f t="shared" si="146"/>
        <v>0</v>
      </c>
      <c r="T494" s="23" t="s">
        <v>13</v>
      </c>
      <c r="U494" s="23">
        <f t="shared" si="147"/>
        <v>340808769</v>
      </c>
      <c r="V494" s="23">
        <f t="shared" si="148"/>
        <v>175000</v>
      </c>
      <c r="W494" s="23" t="s">
        <v>13</v>
      </c>
      <c r="X494" s="23">
        <f t="shared" si="149"/>
        <v>1947.4786800000002</v>
      </c>
      <c r="Y494" s="22">
        <f t="shared" si="150"/>
        <v>-21.669734705707079</v>
      </c>
      <c r="Z494" s="23" t="s">
        <v>13</v>
      </c>
      <c r="AA494" s="31">
        <f t="shared" si="151"/>
        <v>1947.2375294494823</v>
      </c>
      <c r="AB494" s="23">
        <f t="shared" si="152"/>
        <v>2099739.9631835315</v>
      </c>
      <c r="AC494" s="42" t="s">
        <v>13</v>
      </c>
      <c r="AD494" s="23">
        <f t="shared" si="153"/>
        <v>23366.850353393784</v>
      </c>
      <c r="AE494" s="42">
        <f t="shared" si="154"/>
        <v>-21.669734705707079</v>
      </c>
      <c r="AF494" s="42" t="s">
        <v>13</v>
      </c>
      <c r="AG494" s="42">
        <f t="shared" si="155"/>
        <v>868.92020481515056</v>
      </c>
      <c r="AH494" s="32">
        <f t="shared" si="156"/>
        <v>-87.10184235054777</v>
      </c>
      <c r="AI494" s="42" t="s">
        <v>13</v>
      </c>
      <c r="AJ494" s="42">
        <f t="shared" si="157"/>
        <v>2414.3212204551082</v>
      </c>
      <c r="AK494" s="42">
        <f t="shared" si="158"/>
        <v>2415.8919028964651</v>
      </c>
      <c r="AL494" s="31">
        <f t="shared" si="159"/>
        <v>87.933827352770692</v>
      </c>
      <c r="AM494" s="53">
        <f t="shared" si="160"/>
        <v>2.4158919028964649</v>
      </c>
      <c r="AN494" s="14"/>
    </row>
    <row r="495" spans="8:40">
      <c r="H495" s="32">
        <f t="shared" si="143"/>
        <v>1478</v>
      </c>
      <c r="I495" s="23">
        <f t="shared" si="144"/>
        <v>1478000</v>
      </c>
      <c r="J495" s="22">
        <f t="shared" si="145"/>
        <v>175000</v>
      </c>
      <c r="K495" s="42" t="s">
        <v>13</v>
      </c>
      <c r="L495" s="42">
        <v>0</v>
      </c>
      <c r="M495" s="32">
        <v>0</v>
      </c>
      <c r="N495" s="30" t="s">
        <v>13</v>
      </c>
      <c r="O495" s="31">
        <f>6.283*I495*E$7</f>
        <v>1950.1175400000002</v>
      </c>
      <c r="P495" s="42">
        <v>0</v>
      </c>
      <c r="Q495" s="23" t="s">
        <v>13</v>
      </c>
      <c r="R495" s="24">
        <f>-1/(6.283*I495*E$8)</f>
        <v>-1076.8581672261662</v>
      </c>
      <c r="S495" s="42">
        <f t="shared" si="146"/>
        <v>0</v>
      </c>
      <c r="T495" s="23" t="s">
        <v>13</v>
      </c>
      <c r="U495" s="23">
        <f t="shared" si="147"/>
        <v>341270569.50000006</v>
      </c>
      <c r="V495" s="23">
        <f t="shared" si="148"/>
        <v>175000</v>
      </c>
      <c r="W495" s="23" t="s">
        <v>13</v>
      </c>
      <c r="X495" s="23">
        <f t="shared" si="149"/>
        <v>1950.1175400000002</v>
      </c>
      <c r="Y495" s="22">
        <f t="shared" si="150"/>
        <v>-21.72849276451365</v>
      </c>
      <c r="Z495" s="23" t="s">
        <v>13</v>
      </c>
      <c r="AA495" s="31">
        <f t="shared" si="151"/>
        <v>1949.8754079150983</v>
      </c>
      <c r="AB495" s="23">
        <f t="shared" si="152"/>
        <v>2099739.2580868262</v>
      </c>
      <c r="AC495" s="42" t="s">
        <v>13</v>
      </c>
      <c r="AD495" s="23">
        <f t="shared" si="153"/>
        <v>23398.504894981183</v>
      </c>
      <c r="AE495" s="42">
        <f t="shared" si="154"/>
        <v>-21.72849276451365</v>
      </c>
      <c r="AF495" s="42" t="s">
        <v>13</v>
      </c>
      <c r="AG495" s="42">
        <f t="shared" si="155"/>
        <v>873.01724068893213</v>
      </c>
      <c r="AH495" s="32">
        <f t="shared" si="156"/>
        <v>-86.609969357986174</v>
      </c>
      <c r="AI495" s="42" t="s">
        <v>13</v>
      </c>
      <c r="AJ495" s="42">
        <f t="shared" si="157"/>
        <v>2402.9964772961353</v>
      </c>
      <c r="AK495" s="42">
        <f t="shared" si="158"/>
        <v>2404.5567900737606</v>
      </c>
      <c r="AL495" s="31">
        <f t="shared" si="159"/>
        <v>87.935811136451406</v>
      </c>
      <c r="AM495" s="53">
        <f t="shared" si="160"/>
        <v>2.4045567900737606</v>
      </c>
      <c r="AN495" s="14"/>
    </row>
    <row r="496" spans="8:40">
      <c r="H496" s="32">
        <f t="shared" si="143"/>
        <v>1480</v>
      </c>
      <c r="I496" s="23">
        <f t="shared" si="144"/>
        <v>1480000</v>
      </c>
      <c r="J496" s="22">
        <f t="shared" si="145"/>
        <v>175000</v>
      </c>
      <c r="K496" s="42" t="s">
        <v>13</v>
      </c>
      <c r="L496" s="42">
        <v>0</v>
      </c>
      <c r="M496" s="32">
        <v>0</v>
      </c>
      <c r="N496" s="30" t="s">
        <v>13</v>
      </c>
      <c r="O496" s="31">
        <f>6.283*I496*E$7</f>
        <v>1952.7564</v>
      </c>
      <c r="P496" s="42">
        <v>0</v>
      </c>
      <c r="Q496" s="23" t="s">
        <v>13</v>
      </c>
      <c r="R496" s="24">
        <f>-1/(6.283*I496*E$8)</f>
        <v>-1075.4029534866713</v>
      </c>
      <c r="S496" s="42">
        <f t="shared" si="146"/>
        <v>0</v>
      </c>
      <c r="T496" s="23" t="s">
        <v>13</v>
      </c>
      <c r="U496" s="23">
        <f t="shared" si="147"/>
        <v>341732370</v>
      </c>
      <c r="V496" s="23">
        <f t="shared" si="148"/>
        <v>175000</v>
      </c>
      <c r="W496" s="23" t="s">
        <v>13</v>
      </c>
      <c r="X496" s="23">
        <f t="shared" si="149"/>
        <v>1952.7564</v>
      </c>
      <c r="Y496" s="22">
        <f t="shared" si="150"/>
        <v>-21.787330347838566</v>
      </c>
      <c r="Z496" s="23" t="s">
        <v>13</v>
      </c>
      <c r="AA496" s="31">
        <f t="shared" si="151"/>
        <v>1952.5132837212821</v>
      </c>
      <c r="AB496" s="23">
        <f t="shared" si="152"/>
        <v>2099738.5520358258</v>
      </c>
      <c r="AC496" s="42" t="s">
        <v>13</v>
      </c>
      <c r="AD496" s="23">
        <f t="shared" si="153"/>
        <v>23430.15940465538</v>
      </c>
      <c r="AE496" s="42">
        <f t="shared" si="154"/>
        <v>-21.787330347838566</v>
      </c>
      <c r="AF496" s="42" t="s">
        <v>13</v>
      </c>
      <c r="AG496" s="42">
        <f t="shared" si="155"/>
        <v>877.11033023461073</v>
      </c>
      <c r="AH496" s="32">
        <f t="shared" si="156"/>
        <v>-86.124671120302722</v>
      </c>
      <c r="AI496" s="42" t="s">
        <v>13</v>
      </c>
      <c r="AJ496" s="42">
        <f t="shared" si="157"/>
        <v>2391.7881856594822</v>
      </c>
      <c r="AK496" s="42">
        <f t="shared" si="158"/>
        <v>2393.3382928528631</v>
      </c>
      <c r="AL496" s="31">
        <f t="shared" si="159"/>
        <v>87.937756733370463</v>
      </c>
      <c r="AM496" s="53">
        <f t="shared" si="160"/>
        <v>2.3933382928528633</v>
      </c>
      <c r="AN496" s="14"/>
    </row>
    <row r="497" spans="8:40">
      <c r="H497" s="32">
        <f t="shared" si="143"/>
        <v>1482</v>
      </c>
      <c r="I497" s="23">
        <f t="shared" si="144"/>
        <v>1482000</v>
      </c>
      <c r="J497" s="22">
        <f t="shared" si="145"/>
        <v>175000</v>
      </c>
      <c r="K497" s="42" t="s">
        <v>13</v>
      </c>
      <c r="L497" s="42">
        <v>0</v>
      </c>
      <c r="M497" s="32">
        <v>0</v>
      </c>
      <c r="N497" s="30" t="s">
        <v>13</v>
      </c>
      <c r="O497" s="31">
        <f>6.283*I497*E$7</f>
        <v>1955.39526</v>
      </c>
      <c r="P497" s="42">
        <v>0</v>
      </c>
      <c r="Q497" s="23" t="s">
        <v>13</v>
      </c>
      <c r="R497" s="24">
        <f>-1/(6.283*I497*E$8)</f>
        <v>-1073.9516674495774</v>
      </c>
      <c r="S497" s="42">
        <f t="shared" si="146"/>
        <v>0</v>
      </c>
      <c r="T497" s="23" t="s">
        <v>13</v>
      </c>
      <c r="U497" s="23">
        <f t="shared" si="147"/>
        <v>342194170.5</v>
      </c>
      <c r="V497" s="23">
        <f t="shared" si="148"/>
        <v>175000</v>
      </c>
      <c r="W497" s="23" t="s">
        <v>13</v>
      </c>
      <c r="X497" s="23">
        <f t="shared" si="149"/>
        <v>1955.39526</v>
      </c>
      <c r="Y497" s="22">
        <f t="shared" si="150"/>
        <v>-21.846247455521365</v>
      </c>
      <c r="Z497" s="23" t="s">
        <v>13</v>
      </c>
      <c r="AA497" s="31">
        <f t="shared" si="151"/>
        <v>1955.1511568644382</v>
      </c>
      <c r="AB497" s="23">
        <f t="shared" si="152"/>
        <v>2099737.8450305336</v>
      </c>
      <c r="AC497" s="42" t="s">
        <v>13</v>
      </c>
      <c r="AD497" s="23">
        <f t="shared" si="153"/>
        <v>23461.813882373255</v>
      </c>
      <c r="AE497" s="42">
        <f t="shared" si="154"/>
        <v>-21.846247455521365</v>
      </c>
      <c r="AF497" s="42" t="s">
        <v>13</v>
      </c>
      <c r="AG497" s="42">
        <f t="shared" si="155"/>
        <v>881.19948941486086</v>
      </c>
      <c r="AH497" s="32">
        <f t="shared" si="156"/>
        <v>-85.64582325509889</v>
      </c>
      <c r="AI497" s="42" t="s">
        <v>13</v>
      </c>
      <c r="AJ497" s="42">
        <f t="shared" si="157"/>
        <v>2380.6945310138667</v>
      </c>
      <c r="AK497" s="42">
        <f t="shared" si="158"/>
        <v>2382.2345932003377</v>
      </c>
      <c r="AL497" s="31">
        <f t="shared" si="159"/>
        <v>87.939664738931583</v>
      </c>
      <c r="AM497" s="53">
        <f t="shared" si="160"/>
        <v>2.3822345932003377</v>
      </c>
      <c r="AN497" s="14"/>
    </row>
    <row r="498" spans="8:40">
      <c r="H498" s="32">
        <f t="shared" si="143"/>
        <v>1484</v>
      </c>
      <c r="I498" s="23">
        <f t="shared" si="144"/>
        <v>1484000</v>
      </c>
      <c r="J498" s="22">
        <f t="shared" si="145"/>
        <v>175000</v>
      </c>
      <c r="K498" s="42" t="s">
        <v>13</v>
      </c>
      <c r="L498" s="42">
        <v>0</v>
      </c>
      <c r="M498" s="32">
        <v>0</v>
      </c>
      <c r="N498" s="30" t="s">
        <v>13</v>
      </c>
      <c r="O498" s="31">
        <f>6.283*I498*E$7</f>
        <v>1958.03412</v>
      </c>
      <c r="P498" s="42">
        <v>0</v>
      </c>
      <c r="Q498" s="23" t="s">
        <v>13</v>
      </c>
      <c r="R498" s="24">
        <f>-1/(6.283*I498*E$8)</f>
        <v>-1072.5042932346857</v>
      </c>
      <c r="S498" s="42">
        <f t="shared" si="146"/>
        <v>0</v>
      </c>
      <c r="T498" s="23" t="s">
        <v>13</v>
      </c>
      <c r="U498" s="23">
        <f t="shared" si="147"/>
        <v>342655971</v>
      </c>
      <c r="V498" s="23">
        <f t="shared" si="148"/>
        <v>175000</v>
      </c>
      <c r="W498" s="23" t="s">
        <v>13</v>
      </c>
      <c r="X498" s="23">
        <f t="shared" si="149"/>
        <v>1958.03412</v>
      </c>
      <c r="Y498" s="22">
        <f t="shared" si="150"/>
        <v>-21.905244087401339</v>
      </c>
      <c r="Z498" s="23" t="s">
        <v>13</v>
      </c>
      <c r="AA498" s="31">
        <f t="shared" si="151"/>
        <v>1957.789027340971</v>
      </c>
      <c r="AB498" s="23">
        <f t="shared" si="152"/>
        <v>2099737.1370709511</v>
      </c>
      <c r="AC498" s="42" t="s">
        <v>13</v>
      </c>
      <c r="AD498" s="23">
        <f t="shared" si="153"/>
        <v>23493.468328091651</v>
      </c>
      <c r="AE498" s="42">
        <f t="shared" si="154"/>
        <v>-21.905244087401339</v>
      </c>
      <c r="AF498" s="42" t="s">
        <v>13</v>
      </c>
      <c r="AG498" s="42">
        <f t="shared" si="155"/>
        <v>885.28473410628521</v>
      </c>
      <c r="AH498" s="32">
        <f t="shared" si="156"/>
        <v>-85.17330440313512</v>
      </c>
      <c r="AI498" s="42" t="s">
        <v>13</v>
      </c>
      <c r="AJ498" s="42">
        <f t="shared" si="157"/>
        <v>2369.7137364128594</v>
      </c>
      <c r="AK498" s="42">
        <f t="shared" si="158"/>
        <v>2371.2439107621854</v>
      </c>
      <c r="AL498" s="31">
        <f t="shared" si="159"/>
        <v>87.941535736197523</v>
      </c>
      <c r="AM498" s="53">
        <f t="shared" si="160"/>
        <v>2.3712439107621854</v>
      </c>
      <c r="AN498" s="14"/>
    </row>
    <row r="499" spans="8:40">
      <c r="H499" s="32">
        <f t="shared" si="143"/>
        <v>1486</v>
      </c>
      <c r="I499" s="23">
        <f t="shared" si="144"/>
        <v>1486000</v>
      </c>
      <c r="J499" s="22">
        <f t="shared" si="145"/>
        <v>175000</v>
      </c>
      <c r="K499" s="42" t="s">
        <v>13</v>
      </c>
      <c r="L499" s="42">
        <v>0</v>
      </c>
      <c r="M499" s="32">
        <v>0</v>
      </c>
      <c r="N499" s="30" t="s">
        <v>13</v>
      </c>
      <c r="O499" s="31">
        <f>6.283*I499*E$7</f>
        <v>1960.6729800000001</v>
      </c>
      <c r="P499" s="42">
        <v>0</v>
      </c>
      <c r="Q499" s="23" t="s">
        <v>13</v>
      </c>
      <c r="R499" s="24">
        <f>-1/(6.283*I499*E$8)</f>
        <v>-1071.0608150472906</v>
      </c>
      <c r="S499" s="42">
        <f t="shared" si="146"/>
        <v>0</v>
      </c>
      <c r="T499" s="23" t="s">
        <v>13</v>
      </c>
      <c r="U499" s="23">
        <f t="shared" si="147"/>
        <v>343117771.5</v>
      </c>
      <c r="V499" s="23">
        <f t="shared" si="148"/>
        <v>175000</v>
      </c>
      <c r="W499" s="23" t="s">
        <v>13</v>
      </c>
      <c r="X499" s="23">
        <f t="shared" si="149"/>
        <v>1960.6729800000001</v>
      </c>
      <c r="Y499" s="22">
        <f t="shared" si="150"/>
        <v>-21.964320243317569</v>
      </c>
      <c r="Z499" s="23" t="s">
        <v>13</v>
      </c>
      <c r="AA499" s="31">
        <f t="shared" si="151"/>
        <v>1960.4268951472848</v>
      </c>
      <c r="AB499" s="23">
        <f t="shared" si="152"/>
        <v>2099736.42815708</v>
      </c>
      <c r="AC499" s="42" t="s">
        <v>13</v>
      </c>
      <c r="AD499" s="23">
        <f t="shared" si="153"/>
        <v>23525.12274176742</v>
      </c>
      <c r="AE499" s="42">
        <f t="shared" si="154"/>
        <v>-21.964320243317569</v>
      </c>
      <c r="AF499" s="42" t="s">
        <v>13</v>
      </c>
      <c r="AG499" s="42">
        <f t="shared" si="155"/>
        <v>889.36608009999418</v>
      </c>
      <c r="AH499" s="32">
        <f t="shared" si="156"/>
        <v>-84.706996138996729</v>
      </c>
      <c r="AI499" s="42" t="s">
        <v>13</v>
      </c>
      <c r="AJ499" s="42">
        <f t="shared" si="157"/>
        <v>2358.8440615265681</v>
      </c>
      <c r="AK499" s="42">
        <f t="shared" si="158"/>
        <v>2360.3645018924612</v>
      </c>
      <c r="AL499" s="31">
        <f t="shared" si="159"/>
        <v>87.943370296207334</v>
      </c>
      <c r="AM499" s="53">
        <f t="shared" si="160"/>
        <v>2.3603645018924611</v>
      </c>
      <c r="AN499" s="14"/>
    </row>
    <row r="500" spans="8:40">
      <c r="H500" s="32">
        <f t="shared" si="143"/>
        <v>1488</v>
      </c>
      <c r="I500" s="23">
        <f t="shared" si="144"/>
        <v>1488000</v>
      </c>
      <c r="J500" s="22">
        <f t="shared" si="145"/>
        <v>175000</v>
      </c>
      <c r="K500" s="42" t="s">
        <v>13</v>
      </c>
      <c r="L500" s="42">
        <v>0</v>
      </c>
      <c r="M500" s="32">
        <v>0</v>
      </c>
      <c r="N500" s="30" t="s">
        <v>13</v>
      </c>
      <c r="O500" s="31">
        <f>6.283*I500*E$7</f>
        <v>1963.3118400000001</v>
      </c>
      <c r="P500" s="42">
        <v>0</v>
      </c>
      <c r="Q500" s="23" t="s">
        <v>13</v>
      </c>
      <c r="R500" s="24">
        <f>-1/(6.283*I500*E$8)</f>
        <v>-1069.6212171776033</v>
      </c>
      <c r="S500" s="42">
        <f t="shared" si="146"/>
        <v>0</v>
      </c>
      <c r="T500" s="23" t="s">
        <v>13</v>
      </c>
      <c r="U500" s="23">
        <f t="shared" si="147"/>
        <v>343579572</v>
      </c>
      <c r="V500" s="23">
        <f t="shared" si="148"/>
        <v>175000</v>
      </c>
      <c r="W500" s="23" t="s">
        <v>13</v>
      </c>
      <c r="X500" s="23">
        <f t="shared" si="149"/>
        <v>1963.3118400000001</v>
      </c>
      <c r="Y500" s="22">
        <f t="shared" si="150"/>
        <v>-22.023475923108926</v>
      </c>
      <c r="Z500" s="23" t="s">
        <v>13</v>
      </c>
      <c r="AA500" s="31">
        <f t="shared" si="151"/>
        <v>1963.064760279784</v>
      </c>
      <c r="AB500" s="23">
        <f t="shared" si="152"/>
        <v>2099735.7182889227</v>
      </c>
      <c r="AC500" s="42" t="s">
        <v>13</v>
      </c>
      <c r="AD500" s="23">
        <f t="shared" si="153"/>
        <v>23556.777123357409</v>
      </c>
      <c r="AE500" s="42">
        <f t="shared" si="154"/>
        <v>-22.023475923108926</v>
      </c>
      <c r="AF500" s="42" t="s">
        <v>13</v>
      </c>
      <c r="AG500" s="42">
        <f t="shared" si="155"/>
        <v>893.44354310218068</v>
      </c>
      <c r="AH500" s="32">
        <f t="shared" si="156"/>
        <v>-84.246782884858092</v>
      </c>
      <c r="AI500" s="42" t="s">
        <v>13</v>
      </c>
      <c r="AJ500" s="42">
        <f t="shared" si="157"/>
        <v>2348.0838017031028</v>
      </c>
      <c r="AK500" s="42">
        <f t="shared" si="158"/>
        <v>2349.5946587117837</v>
      </c>
      <c r="AL500" s="31">
        <f t="shared" si="159"/>
        <v>87.945168978285139</v>
      </c>
      <c r="AM500" s="53">
        <f t="shared" si="160"/>
        <v>2.3495946587117835</v>
      </c>
      <c r="AN500" s="14"/>
    </row>
    <row r="501" spans="8:40">
      <c r="H501" s="32">
        <f t="shared" si="143"/>
        <v>1490</v>
      </c>
      <c r="I501" s="23">
        <f t="shared" si="144"/>
        <v>1490000</v>
      </c>
      <c r="J501" s="22">
        <f t="shared" si="145"/>
        <v>175000</v>
      </c>
      <c r="K501" s="42" t="s">
        <v>13</v>
      </c>
      <c r="L501" s="42">
        <v>0</v>
      </c>
      <c r="M501" s="32">
        <v>0</v>
      </c>
      <c r="N501" s="30" t="s">
        <v>13</v>
      </c>
      <c r="O501" s="31">
        <f>6.283*I501*E$7</f>
        <v>1965.9507000000001</v>
      </c>
      <c r="P501" s="42">
        <v>0</v>
      </c>
      <c r="Q501" s="23" t="s">
        <v>13</v>
      </c>
      <c r="R501" s="24">
        <f>-1/(6.283*I501*E$8)</f>
        <v>-1068.1854840001838</v>
      </c>
      <c r="S501" s="42">
        <f t="shared" si="146"/>
        <v>0</v>
      </c>
      <c r="T501" s="23" t="s">
        <v>13</v>
      </c>
      <c r="U501" s="23">
        <f t="shared" si="147"/>
        <v>344041372.5</v>
      </c>
      <c r="V501" s="23">
        <f t="shared" si="148"/>
        <v>175000</v>
      </c>
      <c r="W501" s="23" t="s">
        <v>13</v>
      </c>
      <c r="X501" s="23">
        <f t="shared" si="149"/>
        <v>1965.9507000000001</v>
      </c>
      <c r="Y501" s="22">
        <f t="shared" si="150"/>
        <v>-22.082711126614054</v>
      </c>
      <c r="Z501" s="23" t="s">
        <v>13</v>
      </c>
      <c r="AA501" s="31">
        <f t="shared" si="151"/>
        <v>1965.7026227348726</v>
      </c>
      <c r="AB501" s="23">
        <f t="shared" si="152"/>
        <v>2099735.0074664806</v>
      </c>
      <c r="AC501" s="42" t="s">
        <v>13</v>
      </c>
      <c r="AD501" s="23">
        <f t="shared" si="153"/>
        <v>23588.431472818476</v>
      </c>
      <c r="AE501" s="42">
        <f t="shared" si="154"/>
        <v>-22.082711126614054</v>
      </c>
      <c r="AF501" s="42" t="s">
        <v>13</v>
      </c>
      <c r="AG501" s="42">
        <f t="shared" si="155"/>
        <v>897.51713873468884</v>
      </c>
      <c r="AH501" s="32">
        <f t="shared" si="156"/>
        <v>-83.792551827222354</v>
      </c>
      <c r="AI501" s="42" t="s">
        <v>13</v>
      </c>
      <c r="AJ501" s="42">
        <f t="shared" si="157"/>
        <v>2337.4312870587587</v>
      </c>
      <c r="AK501" s="42">
        <f t="shared" si="158"/>
        <v>2338.9327081946763</v>
      </c>
      <c r="AL501" s="31">
        <f t="shared" si="159"/>
        <v>87.94693233033891</v>
      </c>
      <c r="AM501" s="53">
        <f t="shared" si="160"/>
        <v>2.3389327081946765</v>
      </c>
      <c r="AN501" s="14"/>
    </row>
    <row r="502" spans="8:40">
      <c r="H502" s="32">
        <f t="shared" si="143"/>
        <v>1492</v>
      </c>
      <c r="I502" s="23">
        <f t="shared" si="144"/>
        <v>1492000</v>
      </c>
      <c r="J502" s="22">
        <f t="shared" si="145"/>
        <v>175000</v>
      </c>
      <c r="K502" s="42" t="s">
        <v>13</v>
      </c>
      <c r="L502" s="42">
        <v>0</v>
      </c>
      <c r="M502" s="32">
        <v>0</v>
      </c>
      <c r="N502" s="30" t="s">
        <v>13</v>
      </c>
      <c r="O502" s="31">
        <f>6.283*I502*E$7</f>
        <v>1968.5895600000001</v>
      </c>
      <c r="P502" s="42">
        <v>0</v>
      </c>
      <c r="Q502" s="23" t="s">
        <v>13</v>
      </c>
      <c r="R502" s="24">
        <f>-1/(6.283*I502*E$8)</f>
        <v>-1066.7535999733739</v>
      </c>
      <c r="S502" s="42">
        <f t="shared" si="146"/>
        <v>0</v>
      </c>
      <c r="T502" s="23" t="s">
        <v>13</v>
      </c>
      <c r="U502" s="23">
        <f t="shared" si="147"/>
        <v>344503173</v>
      </c>
      <c r="V502" s="23">
        <f t="shared" si="148"/>
        <v>175000</v>
      </c>
      <c r="W502" s="23" t="s">
        <v>13</v>
      </c>
      <c r="X502" s="23">
        <f t="shared" si="149"/>
        <v>1968.5895600000001</v>
      </c>
      <c r="Y502" s="22">
        <f t="shared" si="150"/>
        <v>-22.142025853671388</v>
      </c>
      <c r="Z502" s="23" t="s">
        <v>13</v>
      </c>
      <c r="AA502" s="31">
        <f t="shared" si="151"/>
        <v>1968.3404825089556</v>
      </c>
      <c r="AB502" s="23">
        <f t="shared" si="152"/>
        <v>2099734.2956897561</v>
      </c>
      <c r="AC502" s="42" t="s">
        <v>13</v>
      </c>
      <c r="AD502" s="23">
        <f t="shared" si="153"/>
        <v>23620.085790107471</v>
      </c>
      <c r="AE502" s="42">
        <f t="shared" si="154"/>
        <v>-22.142025853671388</v>
      </c>
      <c r="AF502" s="42" t="s">
        <v>13</v>
      </c>
      <c r="AG502" s="42">
        <f t="shared" si="155"/>
        <v>901.58688253558171</v>
      </c>
      <c r="AH502" s="32">
        <f t="shared" si="156"/>
        <v>-83.344192836518189</v>
      </c>
      <c r="AI502" s="42" t="s">
        <v>13</v>
      </c>
      <c r="AJ502" s="42">
        <f t="shared" si="157"/>
        <v>2326.8848815958922</v>
      </c>
      <c r="AK502" s="42">
        <f t="shared" si="158"/>
        <v>2328.377011284706</v>
      </c>
      <c r="AL502" s="31">
        <f t="shared" si="159"/>
        <v>87.948660889151199</v>
      </c>
      <c r="AM502" s="53">
        <f t="shared" si="160"/>
        <v>2.3283770112847062</v>
      </c>
      <c r="AN502" s="14"/>
    </row>
    <row r="503" spans="8:40">
      <c r="H503" s="32">
        <f t="shared" si="143"/>
        <v>1494</v>
      </c>
      <c r="I503" s="23">
        <f t="shared" si="144"/>
        <v>1494000</v>
      </c>
      <c r="J503" s="22">
        <f t="shared" si="145"/>
        <v>175000</v>
      </c>
      <c r="K503" s="42" t="s">
        <v>13</v>
      </c>
      <c r="L503" s="42">
        <v>0</v>
      </c>
      <c r="M503" s="32">
        <v>0</v>
      </c>
      <c r="N503" s="30" t="s">
        <v>13</v>
      </c>
      <c r="O503" s="31">
        <f>6.283*I503*E$7</f>
        <v>1971.2284200000001</v>
      </c>
      <c r="P503" s="42">
        <v>0</v>
      </c>
      <c r="Q503" s="23" t="s">
        <v>13</v>
      </c>
      <c r="R503" s="24">
        <f>-1/(6.283*I503*E$8)</f>
        <v>-1065.3255496387374</v>
      </c>
      <c r="S503" s="42">
        <f t="shared" si="146"/>
        <v>0</v>
      </c>
      <c r="T503" s="23" t="s">
        <v>13</v>
      </c>
      <c r="U503" s="23">
        <f t="shared" si="147"/>
        <v>344964973.5</v>
      </c>
      <c r="V503" s="23">
        <f t="shared" si="148"/>
        <v>175000</v>
      </c>
      <c r="W503" s="23" t="s">
        <v>13</v>
      </c>
      <c r="X503" s="23">
        <f t="shared" si="149"/>
        <v>1971.2284200000001</v>
      </c>
      <c r="Y503" s="22">
        <f t="shared" si="150"/>
        <v>-22.201420104119144</v>
      </c>
      <c r="Z503" s="23" t="s">
        <v>13</v>
      </c>
      <c r="AA503" s="31">
        <f t="shared" si="151"/>
        <v>1970.9783395984366</v>
      </c>
      <c r="AB503" s="23">
        <f t="shared" si="152"/>
        <v>2099733.5829587504</v>
      </c>
      <c r="AC503" s="42" t="s">
        <v>13</v>
      </c>
      <c r="AD503" s="23">
        <f t="shared" si="153"/>
        <v>23651.740075181242</v>
      </c>
      <c r="AE503" s="42">
        <f t="shared" si="154"/>
        <v>-22.201420104119144</v>
      </c>
      <c r="AF503" s="42" t="s">
        <v>13</v>
      </c>
      <c r="AG503" s="42">
        <f t="shared" si="155"/>
        <v>905.65278995969925</v>
      </c>
      <c r="AH503" s="32">
        <f t="shared" si="156"/>
        <v>-82.901598389442725</v>
      </c>
      <c r="AI503" s="42" t="s">
        <v>13</v>
      </c>
      <c r="AJ503" s="42">
        <f t="shared" si="157"/>
        <v>2316.4429823475261</v>
      </c>
      <c r="AK503" s="42">
        <f t="shared" si="158"/>
        <v>2317.9259620364551</v>
      </c>
      <c r="AL503" s="31">
        <f t="shared" si="159"/>
        <v>87.950355180658875</v>
      </c>
      <c r="AM503" s="53">
        <f t="shared" si="160"/>
        <v>2.3179259620364552</v>
      </c>
      <c r="AN503" s="14"/>
    </row>
    <row r="504" spans="8:40">
      <c r="H504" s="32">
        <f t="shared" si="143"/>
        <v>1496</v>
      </c>
      <c r="I504" s="23">
        <f t="shared" si="144"/>
        <v>1496000</v>
      </c>
      <c r="J504" s="22">
        <f t="shared" si="145"/>
        <v>175000</v>
      </c>
      <c r="K504" s="42" t="s">
        <v>13</v>
      </c>
      <c r="L504" s="42">
        <v>0</v>
      </c>
      <c r="M504" s="32">
        <v>0</v>
      </c>
      <c r="N504" s="30" t="s">
        <v>13</v>
      </c>
      <c r="O504" s="31">
        <f>6.283*I504*E$7</f>
        <v>1973.8672800000002</v>
      </c>
      <c r="P504" s="42">
        <v>0</v>
      </c>
      <c r="Q504" s="23" t="s">
        <v>13</v>
      </c>
      <c r="R504" s="24">
        <f>-1/(6.283*I504*E$8)</f>
        <v>-1063.901317620504</v>
      </c>
      <c r="S504" s="42">
        <f t="shared" si="146"/>
        <v>0</v>
      </c>
      <c r="T504" s="23" t="s">
        <v>13</v>
      </c>
      <c r="U504" s="23">
        <f t="shared" si="147"/>
        <v>345426774</v>
      </c>
      <c r="V504" s="23">
        <f t="shared" si="148"/>
        <v>175000</v>
      </c>
      <c r="W504" s="23" t="s">
        <v>13</v>
      </c>
      <c r="X504" s="23">
        <f t="shared" si="149"/>
        <v>1973.8672800000002</v>
      </c>
      <c r="Y504" s="22">
        <f t="shared" si="150"/>
        <v>-22.260893877795318</v>
      </c>
      <c r="Z504" s="23" t="s">
        <v>13</v>
      </c>
      <c r="AA504" s="31">
        <f t="shared" si="151"/>
        <v>1973.6161939997203</v>
      </c>
      <c r="AB504" s="23">
        <f t="shared" si="152"/>
        <v>2099732.8692734665</v>
      </c>
      <c r="AC504" s="42" t="s">
        <v>13</v>
      </c>
      <c r="AD504" s="23">
        <f t="shared" si="153"/>
        <v>23683.394327996648</v>
      </c>
      <c r="AE504" s="42">
        <f t="shared" si="154"/>
        <v>-22.260893877795318</v>
      </c>
      <c r="AF504" s="42" t="s">
        <v>13</v>
      </c>
      <c r="AG504" s="42">
        <f t="shared" si="155"/>
        <v>909.71487637921632</v>
      </c>
      <c r="AH504" s="32">
        <f t="shared" si="156"/>
        <v>-82.464663493941785</v>
      </c>
      <c r="AI504" s="42" t="s">
        <v>13</v>
      </c>
      <c r="AJ504" s="42">
        <f t="shared" si="157"/>
        <v>2306.1040185477277</v>
      </c>
      <c r="AK504" s="42">
        <f t="shared" si="158"/>
        <v>2307.5779867833608</v>
      </c>
      <c r="AL504" s="31">
        <f t="shared" si="159"/>
        <v>87.952015720226825</v>
      </c>
      <c r="AM504" s="53">
        <f t="shared" si="160"/>
        <v>2.3075779867833606</v>
      </c>
      <c r="AN504" s="14"/>
    </row>
    <row r="505" spans="8:40">
      <c r="H505" s="32">
        <f t="shared" si="143"/>
        <v>1498</v>
      </c>
      <c r="I505" s="23">
        <f t="shared" si="144"/>
        <v>1498000</v>
      </c>
      <c r="J505" s="22">
        <f t="shared" si="145"/>
        <v>175000</v>
      </c>
      <c r="K505" s="42" t="s">
        <v>13</v>
      </c>
      <c r="L505" s="42">
        <v>0</v>
      </c>
      <c r="M505" s="32">
        <v>0</v>
      </c>
      <c r="N505" s="30" t="s">
        <v>13</v>
      </c>
      <c r="O505" s="31">
        <f>6.283*I505*E$7</f>
        <v>1976.5061400000002</v>
      </c>
      <c r="P505" s="42">
        <v>0</v>
      </c>
      <c r="Q505" s="23" t="s">
        <v>13</v>
      </c>
      <c r="R505" s="24">
        <f>-1/(6.283*I505*E$8)</f>
        <v>-1062.4808886250157</v>
      </c>
      <c r="S505" s="42">
        <f t="shared" si="146"/>
        <v>0</v>
      </c>
      <c r="T505" s="23" t="s">
        <v>13</v>
      </c>
      <c r="U505" s="23">
        <f t="shared" si="147"/>
        <v>345888574.50000006</v>
      </c>
      <c r="V505" s="23">
        <f t="shared" si="148"/>
        <v>175000</v>
      </c>
      <c r="W505" s="23" t="s">
        <v>13</v>
      </c>
      <c r="X505" s="23">
        <f t="shared" si="149"/>
        <v>1976.5061400000002</v>
      </c>
      <c r="Y505" s="22">
        <f t="shared" si="150"/>
        <v>-22.320447174537705</v>
      </c>
      <c r="Z505" s="23" t="s">
        <v>13</v>
      </c>
      <c r="AA505" s="31">
        <f t="shared" si="151"/>
        <v>1976.2540457092116</v>
      </c>
      <c r="AB505" s="23">
        <f t="shared" si="152"/>
        <v>2099732.1546339057</v>
      </c>
      <c r="AC505" s="42" t="s">
        <v>13</v>
      </c>
      <c r="AD505" s="23">
        <f t="shared" si="153"/>
        <v>23715.048548510542</v>
      </c>
      <c r="AE505" s="42">
        <f t="shared" si="154"/>
        <v>-22.320447174537705</v>
      </c>
      <c r="AF505" s="42" t="s">
        <v>13</v>
      </c>
      <c r="AG505" s="42">
        <f t="shared" si="155"/>
        <v>913.77315708419587</v>
      </c>
      <c r="AH505" s="32">
        <f t="shared" si="156"/>
        <v>-82.033285616725436</v>
      </c>
      <c r="AI505" s="42" t="s">
        <v>13</v>
      </c>
      <c r="AJ505" s="42">
        <f t="shared" si="157"/>
        <v>2295.8664508268562</v>
      </c>
      <c r="AK505" s="42">
        <f t="shared" si="158"/>
        <v>2297.3315433305183</v>
      </c>
      <c r="AL505" s="31">
        <f t="shared" si="159"/>
        <v>87.953643012911854</v>
      </c>
      <c r="AM505" s="53">
        <f t="shared" si="160"/>
        <v>2.2973315433305181</v>
      </c>
      <c r="AN505" s="14"/>
    </row>
    <row r="506" spans="8:40">
      <c r="H506" s="32">
        <f t="shared" si="143"/>
        <v>1500</v>
      </c>
      <c r="I506" s="23">
        <f t="shared" si="144"/>
        <v>1500000</v>
      </c>
      <c r="J506" s="22">
        <f t="shared" si="145"/>
        <v>175000</v>
      </c>
      <c r="K506" s="42" t="s">
        <v>13</v>
      </c>
      <c r="L506" s="42">
        <v>0</v>
      </c>
      <c r="M506" s="32">
        <v>0</v>
      </c>
      <c r="N506" s="30" t="s">
        <v>13</v>
      </c>
      <c r="O506" s="31">
        <f>6.283*I506*E$7</f>
        <v>1979.145</v>
      </c>
      <c r="P506" s="42">
        <v>0</v>
      </c>
      <c r="Q506" s="23" t="s">
        <v>13</v>
      </c>
      <c r="R506" s="24">
        <f>-1/(6.283*I506*E$8)</f>
        <v>-1061.0642474401825</v>
      </c>
      <c r="S506" s="42">
        <f t="shared" si="146"/>
        <v>0</v>
      </c>
      <c r="T506" s="23" t="s">
        <v>13</v>
      </c>
      <c r="U506" s="23">
        <f t="shared" si="147"/>
        <v>346350375</v>
      </c>
      <c r="V506" s="23">
        <f t="shared" si="148"/>
        <v>175000</v>
      </c>
      <c r="W506" s="23" t="s">
        <v>13</v>
      </c>
      <c r="X506" s="23">
        <f t="shared" si="149"/>
        <v>1979.145</v>
      </c>
      <c r="Y506" s="22">
        <f t="shared" si="150"/>
        <v>-22.380079994183845</v>
      </c>
      <c r="Z506" s="23" t="s">
        <v>13</v>
      </c>
      <c r="AA506" s="31">
        <f t="shared" si="151"/>
        <v>1978.8918947233137</v>
      </c>
      <c r="AB506" s="23">
        <f t="shared" si="152"/>
        <v>2099731.4390400699</v>
      </c>
      <c r="AC506" s="42" t="s">
        <v>13</v>
      </c>
      <c r="AD506" s="23">
        <f t="shared" si="153"/>
        <v>23746.702736679767</v>
      </c>
      <c r="AE506" s="42">
        <f t="shared" si="154"/>
        <v>-22.380079994183845</v>
      </c>
      <c r="AF506" s="42" t="s">
        <v>13</v>
      </c>
      <c r="AG506" s="42">
        <f t="shared" si="155"/>
        <v>917.82764728313123</v>
      </c>
      <c r="AH506" s="32">
        <f t="shared" si="156"/>
        <v>-81.607364613221421</v>
      </c>
      <c r="AI506" s="42" t="s">
        <v>13</v>
      </c>
      <c r="AJ506" s="42">
        <f t="shared" si="157"/>
        <v>2285.7287704308501</v>
      </c>
      <c r="AK506" s="42">
        <f t="shared" si="158"/>
        <v>2287.185120171614</v>
      </c>
      <c r="AL506" s="31">
        <f t="shared" si="159"/>
        <v>87.955237553719428</v>
      </c>
      <c r="AM506" s="53">
        <f t="shared" si="160"/>
        <v>2.287185120171614</v>
      </c>
      <c r="AN506" s="14"/>
    </row>
    <row r="507" spans="8:40">
      <c r="H507" s="32">
        <f t="shared" si="143"/>
        <v>1502</v>
      </c>
      <c r="I507" s="23">
        <f t="shared" si="144"/>
        <v>1502000</v>
      </c>
      <c r="J507" s="22">
        <f t="shared" si="145"/>
        <v>175000</v>
      </c>
      <c r="K507" s="42" t="s">
        <v>13</v>
      </c>
      <c r="L507" s="42">
        <v>0</v>
      </c>
      <c r="M507" s="32">
        <v>0</v>
      </c>
      <c r="N507" s="30" t="s">
        <v>13</v>
      </c>
      <c r="O507" s="31">
        <f>6.283*I507*E$7</f>
        <v>1981.78386</v>
      </c>
      <c r="P507" s="42">
        <v>0</v>
      </c>
      <c r="Q507" s="23" t="s">
        <v>13</v>
      </c>
      <c r="R507" s="24">
        <f>-1/(6.283*I507*E$8)</f>
        <v>-1059.651378934936</v>
      </c>
      <c r="S507" s="42">
        <f t="shared" si="146"/>
        <v>0</v>
      </c>
      <c r="T507" s="23" t="s">
        <v>13</v>
      </c>
      <c r="U507" s="23">
        <f t="shared" si="147"/>
        <v>346812175.5</v>
      </c>
      <c r="V507" s="23">
        <f t="shared" si="148"/>
        <v>175000</v>
      </c>
      <c r="W507" s="23" t="s">
        <v>13</v>
      </c>
      <c r="X507" s="23">
        <f t="shared" si="149"/>
        <v>1981.78386</v>
      </c>
      <c r="Y507" s="22">
        <f t="shared" si="150"/>
        <v>-22.439792336571113</v>
      </c>
      <c r="Z507" s="23" t="s">
        <v>13</v>
      </c>
      <c r="AA507" s="31">
        <f t="shared" si="151"/>
        <v>1981.5297410384321</v>
      </c>
      <c r="AB507" s="23">
        <f t="shared" si="152"/>
        <v>2099730.7224919614</v>
      </c>
      <c r="AC507" s="42" t="s">
        <v>13</v>
      </c>
      <c r="AD507" s="23">
        <f t="shared" si="153"/>
        <v>23778.35689246119</v>
      </c>
      <c r="AE507" s="42">
        <f t="shared" si="154"/>
        <v>-22.439792336571113</v>
      </c>
      <c r="AF507" s="42" t="s">
        <v>13</v>
      </c>
      <c r="AG507" s="42">
        <f t="shared" si="155"/>
        <v>921.8783621034961</v>
      </c>
      <c r="AH507" s="32">
        <f t="shared" si="156"/>
        <v>-81.186802659870679</v>
      </c>
      <c r="AI507" s="42" t="s">
        <v>13</v>
      </c>
      <c r="AJ507" s="42">
        <f t="shared" si="157"/>
        <v>2275.6894984636583</v>
      </c>
      <c r="AK507" s="42">
        <f t="shared" si="158"/>
        <v>2277.1372357290875</v>
      </c>
      <c r="AL507" s="31">
        <f t="shared" si="159"/>
        <v>87.956799827851796</v>
      </c>
      <c r="AM507" s="53">
        <f t="shared" si="160"/>
        <v>2.2771372357290875</v>
      </c>
      <c r="AN507" s="14"/>
    </row>
    <row r="508" spans="8:40">
      <c r="H508" s="32">
        <f t="shared" si="143"/>
        <v>1504</v>
      </c>
      <c r="I508" s="23">
        <f t="shared" si="144"/>
        <v>1504000</v>
      </c>
      <c r="J508" s="22">
        <f t="shared" si="145"/>
        <v>175000</v>
      </c>
      <c r="K508" s="42" t="s">
        <v>13</v>
      </c>
      <c r="L508" s="42">
        <v>0</v>
      </c>
      <c r="M508" s="32">
        <v>0</v>
      </c>
      <c r="N508" s="30" t="s">
        <v>13</v>
      </c>
      <c r="O508" s="31">
        <f>6.283*I508*E$7</f>
        <v>1984.42272</v>
      </c>
      <c r="P508" s="42">
        <v>0</v>
      </c>
      <c r="Q508" s="23" t="s">
        <v>13</v>
      </c>
      <c r="R508" s="24">
        <f>-1/(6.283*I508*E$8)</f>
        <v>-1058.2422680586926</v>
      </c>
      <c r="S508" s="42">
        <f t="shared" si="146"/>
        <v>0</v>
      </c>
      <c r="T508" s="23" t="s">
        <v>13</v>
      </c>
      <c r="U508" s="23">
        <f t="shared" si="147"/>
        <v>347273976</v>
      </c>
      <c r="V508" s="23">
        <f t="shared" si="148"/>
        <v>175000</v>
      </c>
      <c r="W508" s="23" t="s">
        <v>13</v>
      </c>
      <c r="X508" s="23">
        <f t="shared" si="149"/>
        <v>1984.42272</v>
      </c>
      <c r="Y508" s="22">
        <f t="shared" si="150"/>
        <v>-22.499584201536631</v>
      </c>
      <c r="Z508" s="23" t="s">
        <v>13</v>
      </c>
      <c r="AA508" s="31">
        <f t="shared" si="151"/>
        <v>1984.1675846509711</v>
      </c>
      <c r="AB508" s="23">
        <f t="shared" si="152"/>
        <v>2099730.0049895816</v>
      </c>
      <c r="AC508" s="42" t="s">
        <v>13</v>
      </c>
      <c r="AD508" s="23">
        <f t="shared" si="153"/>
        <v>23810.011015811655</v>
      </c>
      <c r="AE508" s="42">
        <f t="shared" si="154"/>
        <v>-22.499584201536631</v>
      </c>
      <c r="AF508" s="42" t="s">
        <v>13</v>
      </c>
      <c r="AG508" s="42">
        <f t="shared" si="155"/>
        <v>925.92531659227848</v>
      </c>
      <c r="AH508" s="32">
        <f t="shared" si="156"/>
        <v>-80.771504188677213</v>
      </c>
      <c r="AI508" s="42" t="s">
        <v>13</v>
      </c>
      <c r="AJ508" s="42">
        <f t="shared" si="157"/>
        <v>2265.7471851520804</v>
      </c>
      <c r="AK508" s="42">
        <f t="shared" si="158"/>
        <v>2267.1864376167828</v>
      </c>
      <c r="AL508" s="31">
        <f t="shared" si="159"/>
        <v>87.958330310951126</v>
      </c>
      <c r="AM508" s="53">
        <f t="shared" si="160"/>
        <v>2.267186437616783</v>
      </c>
      <c r="AN508" s="14"/>
    </row>
    <row r="509" spans="8:40">
      <c r="H509" s="32">
        <f t="shared" si="143"/>
        <v>1506</v>
      </c>
      <c r="I509" s="23">
        <f t="shared" si="144"/>
        <v>1506000</v>
      </c>
      <c r="J509" s="22">
        <f t="shared" si="145"/>
        <v>175000</v>
      </c>
      <c r="K509" s="42" t="s">
        <v>13</v>
      </c>
      <c r="L509" s="42">
        <v>0</v>
      </c>
      <c r="M509" s="32">
        <v>0</v>
      </c>
      <c r="N509" s="30" t="s">
        <v>13</v>
      </c>
      <c r="O509" s="31">
        <f>6.283*I509*E$7</f>
        <v>1987.06158</v>
      </c>
      <c r="P509" s="42">
        <v>0</v>
      </c>
      <c r="Q509" s="23" t="s">
        <v>13</v>
      </c>
      <c r="R509" s="24">
        <f>-1/(6.283*I509*E$8)</f>
        <v>-1056.8368998408191</v>
      </c>
      <c r="S509" s="42">
        <f t="shared" si="146"/>
        <v>0</v>
      </c>
      <c r="T509" s="23" t="s">
        <v>13</v>
      </c>
      <c r="U509" s="23">
        <f t="shared" si="147"/>
        <v>347735776.5</v>
      </c>
      <c r="V509" s="23">
        <f t="shared" si="148"/>
        <v>175000</v>
      </c>
      <c r="W509" s="23" t="s">
        <v>13</v>
      </c>
      <c r="X509" s="23">
        <f t="shared" si="149"/>
        <v>1987.06158</v>
      </c>
      <c r="Y509" s="22">
        <f t="shared" si="150"/>
        <v>-22.559455588917313</v>
      </c>
      <c r="Z509" s="23" t="s">
        <v>13</v>
      </c>
      <c r="AA509" s="31">
        <f t="shared" si="151"/>
        <v>1986.8054255573345</v>
      </c>
      <c r="AB509" s="23">
        <f t="shared" si="152"/>
        <v>2099729.2865329329</v>
      </c>
      <c r="AC509" s="42" t="s">
        <v>13</v>
      </c>
      <c r="AD509" s="23">
        <f t="shared" si="153"/>
        <v>23841.665106688015</v>
      </c>
      <c r="AE509" s="42">
        <f t="shared" si="154"/>
        <v>-22.559455588917313</v>
      </c>
      <c r="AF509" s="42" t="s">
        <v>13</v>
      </c>
      <c r="AG509" s="42">
        <f t="shared" si="155"/>
        <v>929.96852571651539</v>
      </c>
      <c r="AH509" s="32">
        <f t="shared" si="156"/>
        <v>-80.361375823925258</v>
      </c>
      <c r="AI509" s="42" t="s">
        <v>13</v>
      </c>
      <c r="AJ509" s="42">
        <f t="shared" si="157"/>
        <v>2255.900409132214</v>
      </c>
      <c r="AK509" s="42">
        <f t="shared" si="158"/>
        <v>2257.3313019242887</v>
      </c>
      <c r="AL509" s="31">
        <f t="shared" si="159"/>
        <v>87.95982946933249</v>
      </c>
      <c r="AM509" s="53">
        <f t="shared" si="160"/>
        <v>2.2573313019242889</v>
      </c>
      <c r="AN509" s="14"/>
    </row>
    <row r="510" spans="8:40">
      <c r="H510" s="32">
        <f t="shared" si="143"/>
        <v>1508</v>
      </c>
      <c r="I510" s="23">
        <f t="shared" si="144"/>
        <v>1508000</v>
      </c>
      <c r="J510" s="22">
        <f t="shared" si="145"/>
        <v>175000</v>
      </c>
      <c r="K510" s="42" t="s">
        <v>13</v>
      </c>
      <c r="L510" s="42">
        <v>0</v>
      </c>
      <c r="M510" s="32">
        <v>0</v>
      </c>
      <c r="N510" s="30" t="s">
        <v>13</v>
      </c>
      <c r="O510" s="31">
        <f>6.283*I510*E$7</f>
        <v>1989.7004400000001</v>
      </c>
      <c r="P510" s="42">
        <v>0</v>
      </c>
      <c r="Q510" s="23" t="s">
        <v>13</v>
      </c>
      <c r="R510" s="24">
        <f>-1/(6.283*I510*E$8)</f>
        <v>-1055.4352593901019</v>
      </c>
      <c r="S510" s="42">
        <f t="shared" si="146"/>
        <v>0</v>
      </c>
      <c r="T510" s="23" t="s">
        <v>13</v>
      </c>
      <c r="U510" s="23">
        <f t="shared" si="147"/>
        <v>348197577</v>
      </c>
      <c r="V510" s="23">
        <f t="shared" si="148"/>
        <v>175000</v>
      </c>
      <c r="W510" s="23" t="s">
        <v>13</v>
      </c>
      <c r="X510" s="23">
        <f t="shared" si="149"/>
        <v>1989.7004400000001</v>
      </c>
      <c r="Y510" s="22">
        <f t="shared" si="150"/>
        <v>-22.619406498549861</v>
      </c>
      <c r="Z510" s="23" t="s">
        <v>13</v>
      </c>
      <c r="AA510" s="31">
        <f t="shared" si="151"/>
        <v>1989.4432637539276</v>
      </c>
      <c r="AB510" s="23">
        <f t="shared" si="152"/>
        <v>2099728.5671220175</v>
      </c>
      <c r="AC510" s="42" t="s">
        <v>13</v>
      </c>
      <c r="AD510" s="23">
        <f t="shared" si="153"/>
        <v>23873.319165047131</v>
      </c>
      <c r="AE510" s="42">
        <f t="shared" si="154"/>
        <v>-22.619406498549861</v>
      </c>
      <c r="AF510" s="42" t="s">
        <v>13</v>
      </c>
      <c r="AG510" s="42">
        <f t="shared" si="155"/>
        <v>934.00800436382565</v>
      </c>
      <c r="AH510" s="32">
        <f t="shared" si="156"/>
        <v>-79.956326320981205</v>
      </c>
      <c r="AI510" s="42" t="s">
        <v>13</v>
      </c>
      <c r="AJ510" s="42">
        <f t="shared" si="157"/>
        <v>2246.1477767567681</v>
      </c>
      <c r="AK510" s="42">
        <f t="shared" si="158"/>
        <v>2247.57043252222</v>
      </c>
      <c r="AL510" s="31">
        <f t="shared" si="159"/>
        <v>87.961297760211892</v>
      </c>
      <c r="AM510" s="53">
        <f t="shared" si="160"/>
        <v>2.2475704325222199</v>
      </c>
      <c r="AN510" s="14"/>
    </row>
    <row r="511" spans="8:40">
      <c r="H511" s="32">
        <f t="shared" si="143"/>
        <v>1510</v>
      </c>
      <c r="I511" s="23">
        <f t="shared" si="144"/>
        <v>1510000</v>
      </c>
      <c r="J511" s="22">
        <f t="shared" si="145"/>
        <v>175000</v>
      </c>
      <c r="K511" s="42" t="s">
        <v>13</v>
      </c>
      <c r="L511" s="42">
        <v>0</v>
      </c>
      <c r="M511" s="32">
        <v>0</v>
      </c>
      <c r="N511" s="30" t="s">
        <v>13</v>
      </c>
      <c r="O511" s="31">
        <f>6.283*I511*E$7</f>
        <v>1992.3393000000001</v>
      </c>
      <c r="P511" s="42">
        <v>0</v>
      </c>
      <c r="Q511" s="23" t="s">
        <v>13</v>
      </c>
      <c r="R511" s="24">
        <f>-1/(6.283*I511*E$8)</f>
        <v>-1054.0373318942211</v>
      </c>
      <c r="S511" s="42">
        <f t="shared" si="146"/>
        <v>0</v>
      </c>
      <c r="T511" s="23" t="s">
        <v>13</v>
      </c>
      <c r="U511" s="23">
        <f t="shared" si="147"/>
        <v>348659377.5</v>
      </c>
      <c r="V511" s="23">
        <f t="shared" si="148"/>
        <v>175000</v>
      </c>
      <c r="W511" s="23" t="s">
        <v>13</v>
      </c>
      <c r="X511" s="23">
        <f t="shared" si="149"/>
        <v>1992.3393000000001</v>
      </c>
      <c r="Y511" s="22">
        <f t="shared" si="150"/>
        <v>-22.679436930270754</v>
      </c>
      <c r="Z511" s="23" t="s">
        <v>13</v>
      </c>
      <c r="AA511" s="31">
        <f t="shared" si="151"/>
        <v>1992.0810992371539</v>
      </c>
      <c r="AB511" s="23">
        <f t="shared" si="152"/>
        <v>2099727.8467568369</v>
      </c>
      <c r="AC511" s="42" t="s">
        <v>13</v>
      </c>
      <c r="AD511" s="23">
        <f t="shared" si="153"/>
        <v>23904.973190845849</v>
      </c>
      <c r="AE511" s="42">
        <f t="shared" si="154"/>
        <v>-22.679436930270754</v>
      </c>
      <c r="AF511" s="42" t="s">
        <v>13</v>
      </c>
      <c r="AG511" s="42">
        <f t="shared" si="155"/>
        <v>938.04376734293282</v>
      </c>
      <c r="AH511" s="32">
        <f t="shared" si="156"/>
        <v>-79.556266507102791</v>
      </c>
      <c r="AI511" s="42" t="s">
        <v>13</v>
      </c>
      <c r="AJ511" s="42">
        <f t="shared" si="157"/>
        <v>2236.487921422558</v>
      </c>
      <c r="AK511" s="42">
        <f t="shared" si="158"/>
        <v>2237.9024603877497</v>
      </c>
      <c r="AL511" s="31">
        <f t="shared" si="159"/>
        <v>87.962735631927373</v>
      </c>
      <c r="AM511" s="53">
        <f t="shared" si="160"/>
        <v>2.2379024603877498</v>
      </c>
      <c r="AN511" s="14"/>
    </row>
    <row r="512" spans="8:40">
      <c r="H512" s="32">
        <f t="shared" si="143"/>
        <v>1512</v>
      </c>
      <c r="I512" s="23">
        <f t="shared" si="144"/>
        <v>1512000</v>
      </c>
      <c r="J512" s="22">
        <f t="shared" si="145"/>
        <v>175000</v>
      </c>
      <c r="K512" s="42" t="s">
        <v>13</v>
      </c>
      <c r="L512" s="42">
        <v>0</v>
      </c>
      <c r="M512" s="32">
        <v>0</v>
      </c>
      <c r="N512" s="30" t="s">
        <v>13</v>
      </c>
      <c r="O512" s="31">
        <f>6.283*I512*E$7</f>
        <v>1994.9781600000001</v>
      </c>
      <c r="P512" s="42">
        <v>0</v>
      </c>
      <c r="Q512" s="23" t="s">
        <v>13</v>
      </c>
      <c r="R512" s="24">
        <f>-1/(6.283*I512*E$8)</f>
        <v>-1052.6431026192286</v>
      </c>
      <c r="S512" s="42">
        <f t="shared" si="146"/>
        <v>0</v>
      </c>
      <c r="T512" s="23" t="s">
        <v>13</v>
      </c>
      <c r="U512" s="23">
        <f t="shared" si="147"/>
        <v>349121178</v>
      </c>
      <c r="V512" s="23">
        <f t="shared" si="148"/>
        <v>175000</v>
      </c>
      <c r="W512" s="23" t="s">
        <v>13</v>
      </c>
      <c r="X512" s="23">
        <f t="shared" si="149"/>
        <v>1994.9781600000001</v>
      </c>
      <c r="Y512" s="22">
        <f t="shared" si="150"/>
        <v>-22.739546883916262</v>
      </c>
      <c r="Z512" s="23" t="s">
        <v>13</v>
      </c>
      <c r="AA512" s="31">
        <f t="shared" si="151"/>
        <v>1994.718932003419</v>
      </c>
      <c r="AB512" s="23">
        <f t="shared" si="152"/>
        <v>2099727.1254373929</v>
      </c>
      <c r="AC512" s="42" t="s">
        <v>13</v>
      </c>
      <c r="AD512" s="23">
        <f t="shared" si="153"/>
        <v>23936.627184041023</v>
      </c>
      <c r="AE512" s="42">
        <f t="shared" si="154"/>
        <v>-22.739546883916262</v>
      </c>
      <c r="AF512" s="42" t="s">
        <v>13</v>
      </c>
      <c r="AG512" s="42">
        <f t="shared" si="155"/>
        <v>942.07582938419046</v>
      </c>
      <c r="AH512" s="32">
        <f t="shared" si="156"/>
        <v>-79.161109224178432</v>
      </c>
      <c r="AI512" s="42" t="s">
        <v>13</v>
      </c>
      <c r="AJ512" s="42">
        <f t="shared" si="157"/>
        <v>2226.9195029174725</v>
      </c>
      <c r="AK512" s="42">
        <f t="shared" si="158"/>
        <v>2228.3260429496859</v>
      </c>
      <c r="AL512" s="31">
        <f t="shared" si="159"/>
        <v>87.964143524153741</v>
      </c>
      <c r="AM512" s="53">
        <f t="shared" si="160"/>
        <v>2.2283260429496861</v>
      </c>
      <c r="AN512" s="14"/>
    </row>
    <row r="513" spans="8:40">
      <c r="H513" s="32">
        <f t="shared" si="143"/>
        <v>1514</v>
      </c>
      <c r="I513" s="23">
        <f t="shared" si="144"/>
        <v>1514000</v>
      </c>
      <c r="J513" s="22">
        <f t="shared" si="145"/>
        <v>175000</v>
      </c>
      <c r="K513" s="42" t="s">
        <v>13</v>
      </c>
      <c r="L513" s="42">
        <v>0</v>
      </c>
      <c r="M513" s="32">
        <v>0</v>
      </c>
      <c r="N513" s="30" t="s">
        <v>13</v>
      </c>
      <c r="O513" s="31">
        <f>6.283*I513*E$7</f>
        <v>1997.6170200000001</v>
      </c>
      <c r="P513" s="42">
        <v>0</v>
      </c>
      <c r="Q513" s="23" t="s">
        <v>13</v>
      </c>
      <c r="R513" s="24">
        <f>-1/(6.283*I513*E$8)</f>
        <v>-1051.2525569090315</v>
      </c>
      <c r="S513" s="42">
        <f t="shared" si="146"/>
        <v>0</v>
      </c>
      <c r="T513" s="23" t="s">
        <v>13</v>
      </c>
      <c r="U513" s="23">
        <f t="shared" si="147"/>
        <v>349582978.5</v>
      </c>
      <c r="V513" s="23">
        <f t="shared" si="148"/>
        <v>175000</v>
      </c>
      <c r="W513" s="23" t="s">
        <v>13</v>
      </c>
      <c r="X513" s="23">
        <f t="shared" si="149"/>
        <v>1997.6170200000001</v>
      </c>
      <c r="Y513" s="22">
        <f t="shared" si="150"/>
        <v>-22.799736359322431</v>
      </c>
      <c r="Z513" s="23" t="s">
        <v>13</v>
      </c>
      <c r="AA513" s="31">
        <f t="shared" si="151"/>
        <v>1997.3567620491262</v>
      </c>
      <c r="AB513" s="23">
        <f t="shared" si="152"/>
        <v>2099726.4031636878</v>
      </c>
      <c r="AC513" s="42" t="s">
        <v>13</v>
      </c>
      <c r="AD513" s="23">
        <f t="shared" si="153"/>
        <v>23968.281144589517</v>
      </c>
      <c r="AE513" s="42">
        <f t="shared" si="154"/>
        <v>-22.799736359322431</v>
      </c>
      <c r="AF513" s="42" t="s">
        <v>13</v>
      </c>
      <c r="AG513" s="42">
        <f t="shared" si="155"/>
        <v>946.10420514009479</v>
      </c>
      <c r="AH513" s="32">
        <f t="shared" si="156"/>
        <v>-78.770769273326835</v>
      </c>
      <c r="AI513" s="42" t="s">
        <v>13</v>
      </c>
      <c r="AJ513" s="42">
        <f t="shared" si="157"/>
        <v>2217.4412067862895</v>
      </c>
      <c r="AK513" s="42">
        <f t="shared" si="158"/>
        <v>2218.8398634524638</v>
      </c>
      <c r="AL513" s="31">
        <f t="shared" si="159"/>
        <v>87.965521868109775</v>
      </c>
      <c r="AM513" s="53">
        <f t="shared" si="160"/>
        <v>2.2188398634524638</v>
      </c>
      <c r="AN513" s="14"/>
    </row>
    <row r="514" spans="8:40">
      <c r="H514" s="32">
        <f t="shared" si="143"/>
        <v>1516</v>
      </c>
      <c r="I514" s="23">
        <f t="shared" si="144"/>
        <v>1516000</v>
      </c>
      <c r="J514" s="22">
        <f t="shared" si="145"/>
        <v>175000</v>
      </c>
      <c r="K514" s="42" t="s">
        <v>13</v>
      </c>
      <c r="L514" s="42">
        <v>0</v>
      </c>
      <c r="M514" s="32">
        <v>0</v>
      </c>
      <c r="N514" s="30" t="s">
        <v>13</v>
      </c>
      <c r="O514" s="31">
        <f>6.283*I514*E$7</f>
        <v>2000.2558800000002</v>
      </c>
      <c r="P514" s="42">
        <v>0</v>
      </c>
      <c r="Q514" s="23" t="s">
        <v>13</v>
      </c>
      <c r="R514" s="24">
        <f>-1/(6.283*I514*E$8)</f>
        <v>-1049.8656801848772</v>
      </c>
      <c r="S514" s="42">
        <f t="shared" si="146"/>
        <v>0</v>
      </c>
      <c r="T514" s="23" t="s">
        <v>13</v>
      </c>
      <c r="U514" s="23">
        <f t="shared" si="147"/>
        <v>350044779</v>
      </c>
      <c r="V514" s="23">
        <f t="shared" si="148"/>
        <v>175000</v>
      </c>
      <c r="W514" s="23" t="s">
        <v>13</v>
      </c>
      <c r="X514" s="23">
        <f t="shared" si="149"/>
        <v>2000.2558800000002</v>
      </c>
      <c r="Y514" s="22">
        <f t="shared" si="150"/>
        <v>-22.860005356325086</v>
      </c>
      <c r="Z514" s="23" t="s">
        <v>13</v>
      </c>
      <c r="AA514" s="31">
        <f t="shared" si="151"/>
        <v>1999.9945893706808</v>
      </c>
      <c r="AB514" s="23">
        <f t="shared" si="152"/>
        <v>2099725.679935724</v>
      </c>
      <c r="AC514" s="42" t="s">
        <v>13</v>
      </c>
      <c r="AD514" s="23">
        <f t="shared" si="153"/>
        <v>23999.935072448174</v>
      </c>
      <c r="AE514" s="42">
        <f t="shared" si="154"/>
        <v>-22.860005356325086</v>
      </c>
      <c r="AF514" s="42" t="s">
        <v>13</v>
      </c>
      <c r="AG514" s="42">
        <f t="shared" si="155"/>
        <v>950.12890918580365</v>
      </c>
      <c r="AH514" s="32">
        <f t="shared" si="156"/>
        <v>-78.385163361284668</v>
      </c>
      <c r="AI514" s="42" t="s">
        <v>13</v>
      </c>
      <c r="AJ514" s="42">
        <f t="shared" si="157"/>
        <v>2208.0517437146673</v>
      </c>
      <c r="AK514" s="42">
        <f t="shared" si="158"/>
        <v>2209.4426303383752</v>
      </c>
      <c r="AL514" s="31">
        <f t="shared" si="159"/>
        <v>87.966871086762367</v>
      </c>
      <c r="AM514" s="53">
        <f t="shared" si="160"/>
        <v>2.2094426303383754</v>
      </c>
      <c r="AN514" s="14"/>
    </row>
    <row r="515" spans="8:40">
      <c r="H515" s="32">
        <f t="shared" si="143"/>
        <v>1518</v>
      </c>
      <c r="I515" s="23">
        <f t="shared" si="144"/>
        <v>1518000</v>
      </c>
      <c r="J515" s="22">
        <f t="shared" si="145"/>
        <v>175000</v>
      </c>
      <c r="K515" s="42" t="s">
        <v>13</v>
      </c>
      <c r="L515" s="42">
        <v>0</v>
      </c>
      <c r="M515" s="32">
        <v>0</v>
      </c>
      <c r="N515" s="30" t="s">
        <v>13</v>
      </c>
      <c r="O515" s="31">
        <f>6.283*I515*E$7</f>
        <v>2002.8947400000002</v>
      </c>
      <c r="P515" s="42">
        <v>0</v>
      </c>
      <c r="Q515" s="23" t="s">
        <v>13</v>
      </c>
      <c r="R515" s="24">
        <f>-1/(6.283*I515*E$8)</f>
        <v>-1048.4824579448443</v>
      </c>
      <c r="S515" s="42">
        <f t="shared" si="146"/>
        <v>0</v>
      </c>
      <c r="T515" s="23" t="s">
        <v>13</v>
      </c>
      <c r="U515" s="23">
        <f t="shared" si="147"/>
        <v>350506579.50000006</v>
      </c>
      <c r="V515" s="23">
        <f t="shared" si="148"/>
        <v>175000</v>
      </c>
      <c r="W515" s="23" t="s">
        <v>13</v>
      </c>
      <c r="X515" s="23">
        <f t="shared" si="149"/>
        <v>2002.8947400000002</v>
      </c>
      <c r="Y515" s="22">
        <f t="shared" si="150"/>
        <v>-22.920353874759861</v>
      </c>
      <c r="Z515" s="23" t="s">
        <v>13</v>
      </c>
      <c r="AA515" s="31">
        <f t="shared" si="151"/>
        <v>2002.6324139644878</v>
      </c>
      <c r="AB515" s="23">
        <f t="shared" si="152"/>
        <v>2099724.9557535034</v>
      </c>
      <c r="AC515" s="42" t="s">
        <v>13</v>
      </c>
      <c r="AD515" s="23">
        <f t="shared" si="153"/>
        <v>24031.588967573854</v>
      </c>
      <c r="AE515" s="42">
        <f t="shared" si="154"/>
        <v>-22.920353874759861</v>
      </c>
      <c r="AF515" s="42" t="s">
        <v>13</v>
      </c>
      <c r="AG515" s="42">
        <f t="shared" si="155"/>
        <v>954.14995601964347</v>
      </c>
      <c r="AH515" s="32">
        <f t="shared" si="156"/>
        <v>-78.004210048518928</v>
      </c>
      <c r="AI515" s="42" t="s">
        <v>13</v>
      </c>
      <c r="AJ515" s="42">
        <f t="shared" si="157"/>
        <v>2198.7498489307472</v>
      </c>
      <c r="AK515" s="42">
        <f t="shared" si="158"/>
        <v>2200.1330766474734</v>
      </c>
      <c r="AL515" s="31">
        <f t="shared" si="159"/>
        <v>87.968191595021423</v>
      </c>
      <c r="AM515" s="53">
        <f t="shared" si="160"/>
        <v>2.2001330766474734</v>
      </c>
      <c r="AN515" s="14"/>
    </row>
    <row r="516" spans="8:40">
      <c r="H516" s="32">
        <f t="shared" si="143"/>
        <v>1520</v>
      </c>
      <c r="I516" s="23">
        <f t="shared" si="144"/>
        <v>1520000</v>
      </c>
      <c r="J516" s="22">
        <f t="shared" si="145"/>
        <v>175000</v>
      </c>
      <c r="K516" s="42" t="s">
        <v>13</v>
      </c>
      <c r="L516" s="42">
        <v>0</v>
      </c>
      <c r="M516" s="32">
        <v>0</v>
      </c>
      <c r="N516" s="30" t="s">
        <v>13</v>
      </c>
      <c r="O516" s="31">
        <f>6.283*I516*E$7</f>
        <v>2005.5336</v>
      </c>
      <c r="P516" s="42">
        <v>0</v>
      </c>
      <c r="Q516" s="23" t="s">
        <v>13</v>
      </c>
      <c r="R516" s="24">
        <f>-1/(6.283*I516*E$8)</f>
        <v>-1047.102875763338</v>
      </c>
      <c r="S516" s="42">
        <f t="shared" si="146"/>
        <v>0</v>
      </c>
      <c r="T516" s="23" t="s">
        <v>13</v>
      </c>
      <c r="U516" s="23">
        <f t="shared" si="147"/>
        <v>350968380</v>
      </c>
      <c r="V516" s="23">
        <f t="shared" si="148"/>
        <v>175000</v>
      </c>
      <c r="W516" s="23" t="s">
        <v>13</v>
      </c>
      <c r="X516" s="23">
        <f t="shared" si="149"/>
        <v>2005.5336</v>
      </c>
      <c r="Y516" s="22">
        <f t="shared" si="150"/>
        <v>-22.980781914462128</v>
      </c>
      <c r="Z516" s="23" t="s">
        <v>13</v>
      </c>
      <c r="AA516" s="31">
        <f t="shared" si="151"/>
        <v>2005.2702358269501</v>
      </c>
      <c r="AB516" s="23">
        <f t="shared" si="152"/>
        <v>2099724.2306170263</v>
      </c>
      <c r="AC516" s="42" t="s">
        <v>13</v>
      </c>
      <c r="AD516" s="23">
        <f t="shared" si="153"/>
        <v>24063.242829923402</v>
      </c>
      <c r="AE516" s="42">
        <f t="shared" si="154"/>
        <v>-22.980781914462128</v>
      </c>
      <c r="AF516" s="42" t="s">
        <v>13</v>
      </c>
      <c r="AG516" s="42">
        <f t="shared" si="155"/>
        <v>958.16736006361202</v>
      </c>
      <c r="AH516" s="32">
        <f t="shared" si="156"/>
        <v>-77.627829698999136</v>
      </c>
      <c r="AI516" s="42" t="s">
        <v>13</v>
      </c>
      <c r="AJ516" s="42">
        <f t="shared" si="157"/>
        <v>2189.5342816237658</v>
      </c>
      <c r="AK516" s="42">
        <f t="shared" si="158"/>
        <v>2190.9099594345444</v>
      </c>
      <c r="AL516" s="31">
        <f t="shared" si="159"/>
        <v>87.969483799931993</v>
      </c>
      <c r="AM516" s="53">
        <f t="shared" si="160"/>
        <v>2.1909099594345443</v>
      </c>
      <c r="AN516" s="14"/>
    </row>
    <row r="517" spans="8:40">
      <c r="H517" s="32">
        <f t="shared" si="143"/>
        <v>1522</v>
      </c>
      <c r="I517" s="23">
        <f t="shared" si="144"/>
        <v>1522000</v>
      </c>
      <c r="J517" s="22">
        <f t="shared" si="145"/>
        <v>175000</v>
      </c>
      <c r="K517" s="42" t="s">
        <v>13</v>
      </c>
      <c r="L517" s="42">
        <v>0</v>
      </c>
      <c r="M517" s="32">
        <v>0</v>
      </c>
      <c r="N517" s="30" t="s">
        <v>13</v>
      </c>
      <c r="O517" s="31">
        <f>6.283*I517*E$7</f>
        <v>2008.17246</v>
      </c>
      <c r="P517" s="42">
        <v>0</v>
      </c>
      <c r="Q517" s="23" t="s">
        <v>13</v>
      </c>
      <c r="R517" s="24">
        <f>-1/(6.283*I517*E$8)</f>
        <v>-1045.7269192905871</v>
      </c>
      <c r="S517" s="42">
        <f t="shared" si="146"/>
        <v>0</v>
      </c>
      <c r="T517" s="23" t="s">
        <v>13</v>
      </c>
      <c r="U517" s="23">
        <f t="shared" si="147"/>
        <v>351430180.5</v>
      </c>
      <c r="V517" s="23">
        <f t="shared" si="148"/>
        <v>175000</v>
      </c>
      <c r="W517" s="23" t="s">
        <v>13</v>
      </c>
      <c r="X517" s="23">
        <f t="shared" si="149"/>
        <v>2008.17246</v>
      </c>
      <c r="Y517" s="22">
        <f t="shared" si="150"/>
        <v>-23.041289475267092</v>
      </c>
      <c r="Z517" s="23" t="s">
        <v>13</v>
      </c>
      <c r="AA517" s="31">
        <f t="shared" si="151"/>
        <v>2007.9080549544738</v>
      </c>
      <c r="AB517" s="23">
        <f t="shared" si="152"/>
        <v>2099723.5045262966</v>
      </c>
      <c r="AC517" s="42" t="s">
        <v>13</v>
      </c>
      <c r="AD517" s="23">
        <f t="shared" si="153"/>
        <v>24094.896659453687</v>
      </c>
      <c r="AE517" s="42">
        <f t="shared" si="154"/>
        <v>-23.041289475267092</v>
      </c>
      <c r="AF517" s="42" t="s">
        <v>13</v>
      </c>
      <c r="AG517" s="42">
        <f t="shared" si="155"/>
        <v>962.18113566388661</v>
      </c>
      <c r="AH517" s="32">
        <f t="shared" si="156"/>
        <v>-77.255944431567741</v>
      </c>
      <c r="AI517" s="42" t="s">
        <v>13</v>
      </c>
      <c r="AJ517" s="42">
        <f t="shared" si="157"/>
        <v>2180.4038243790997</v>
      </c>
      <c r="AK517" s="42">
        <f t="shared" si="158"/>
        <v>2181.7720592025689</v>
      </c>
      <c r="AL517" s="31">
        <f t="shared" si="159"/>
        <v>87.970748100858856</v>
      </c>
      <c r="AM517" s="53">
        <f t="shared" si="160"/>
        <v>2.1817720592025691</v>
      </c>
      <c r="AN517" s="14"/>
    </row>
    <row r="518" spans="8:40">
      <c r="H518" s="32">
        <f t="shared" si="143"/>
        <v>1524</v>
      </c>
      <c r="I518" s="23">
        <f t="shared" si="144"/>
        <v>1524000</v>
      </c>
      <c r="J518" s="22">
        <f t="shared" si="145"/>
        <v>175000</v>
      </c>
      <c r="K518" s="42" t="s">
        <v>13</v>
      </c>
      <c r="L518" s="42">
        <v>0</v>
      </c>
      <c r="M518" s="32">
        <v>0</v>
      </c>
      <c r="N518" s="30" t="s">
        <v>13</v>
      </c>
      <c r="O518" s="31">
        <f>6.283*I518*E$7</f>
        <v>2010.81132</v>
      </c>
      <c r="P518" s="42">
        <v>0</v>
      </c>
      <c r="Q518" s="23" t="s">
        <v>13</v>
      </c>
      <c r="R518" s="24">
        <f>-1/(6.283*I518*E$8)</f>
        <v>-1044.354574252148</v>
      </c>
      <c r="S518" s="42">
        <f t="shared" si="146"/>
        <v>0</v>
      </c>
      <c r="T518" s="23" t="s">
        <v>13</v>
      </c>
      <c r="U518" s="23">
        <f t="shared" si="147"/>
        <v>351891981</v>
      </c>
      <c r="V518" s="23">
        <f t="shared" si="148"/>
        <v>175000</v>
      </c>
      <c r="W518" s="23" t="s">
        <v>13</v>
      </c>
      <c r="X518" s="23">
        <f t="shared" si="149"/>
        <v>2010.81132</v>
      </c>
      <c r="Y518" s="22">
        <f t="shared" si="150"/>
        <v>-23.101876557009703</v>
      </c>
      <c r="Z518" s="23" t="s">
        <v>13</v>
      </c>
      <c r="AA518" s="31">
        <f t="shared" si="151"/>
        <v>2010.5458713434625</v>
      </c>
      <c r="AB518" s="23">
        <f t="shared" si="152"/>
        <v>2099722.7774813157</v>
      </c>
      <c r="AC518" s="42" t="s">
        <v>13</v>
      </c>
      <c r="AD518" s="23">
        <f t="shared" si="153"/>
        <v>24126.550456121549</v>
      </c>
      <c r="AE518" s="42">
        <f t="shared" si="154"/>
        <v>-23.101876557009703</v>
      </c>
      <c r="AF518" s="42" t="s">
        <v>13</v>
      </c>
      <c r="AG518" s="42">
        <f t="shared" si="155"/>
        <v>966.19129709131448</v>
      </c>
      <c r="AH518" s="32">
        <f t="shared" si="156"/>
        <v>-76.888478072852408</v>
      </c>
      <c r="AI518" s="42" t="s">
        <v>13</v>
      </c>
      <c r="AJ518" s="42">
        <f t="shared" si="157"/>
        <v>2171.3572826292434</v>
      </c>
      <c r="AK518" s="42">
        <f t="shared" si="158"/>
        <v>2172.7181793521704</v>
      </c>
      <c r="AL518" s="31">
        <f t="shared" si="159"/>
        <v>87.97198488966842</v>
      </c>
      <c r="AM518" s="53">
        <f t="shared" si="160"/>
        <v>2.1727181793521706</v>
      </c>
      <c r="AN518" s="14"/>
    </row>
    <row r="519" spans="8:40">
      <c r="H519" s="32">
        <f t="shared" si="143"/>
        <v>1526</v>
      </c>
      <c r="I519" s="23">
        <f t="shared" si="144"/>
        <v>1526000</v>
      </c>
      <c r="J519" s="22">
        <f t="shared" si="145"/>
        <v>175000</v>
      </c>
      <c r="K519" s="42" t="s">
        <v>13</v>
      </c>
      <c r="L519" s="42">
        <v>0</v>
      </c>
      <c r="M519" s="32">
        <v>0</v>
      </c>
      <c r="N519" s="30" t="s">
        <v>13</v>
      </c>
      <c r="O519" s="31">
        <f>6.283*I519*E$7</f>
        <v>2013.45018</v>
      </c>
      <c r="P519" s="42">
        <v>0</v>
      </c>
      <c r="Q519" s="23" t="s">
        <v>13</v>
      </c>
      <c r="R519" s="24">
        <f>-1/(6.283*I519*E$8)</f>
        <v>-1042.9858264484101</v>
      </c>
      <c r="S519" s="42">
        <f t="shared" si="146"/>
        <v>0</v>
      </c>
      <c r="T519" s="23" t="s">
        <v>13</v>
      </c>
      <c r="U519" s="23">
        <f t="shared" si="147"/>
        <v>352353781.5</v>
      </c>
      <c r="V519" s="23">
        <f t="shared" si="148"/>
        <v>175000</v>
      </c>
      <c r="W519" s="23" t="s">
        <v>13</v>
      </c>
      <c r="X519" s="23">
        <f t="shared" si="149"/>
        <v>2013.45018</v>
      </c>
      <c r="Y519" s="22">
        <f t="shared" si="150"/>
        <v>-23.162543159524716</v>
      </c>
      <c r="Z519" s="23" t="s">
        <v>13</v>
      </c>
      <c r="AA519" s="31">
        <f t="shared" si="151"/>
        <v>2013.1836849903211</v>
      </c>
      <c r="AB519" s="23">
        <f t="shared" si="152"/>
        <v>2099722.0494820857</v>
      </c>
      <c r="AC519" s="42" t="s">
        <v>13</v>
      </c>
      <c r="AD519" s="23">
        <f t="shared" si="153"/>
        <v>24158.204219883854</v>
      </c>
      <c r="AE519" s="42">
        <f t="shared" si="154"/>
        <v>-23.162543159524716</v>
      </c>
      <c r="AF519" s="42" t="s">
        <v>13</v>
      </c>
      <c r="AG519" s="42">
        <f t="shared" si="155"/>
        <v>970.19785854191105</v>
      </c>
      <c r="AH519" s="32">
        <f t="shared" si="156"/>
        <v>-76.525356111662234</v>
      </c>
      <c r="AI519" s="42" t="s">
        <v>13</v>
      </c>
      <c r="AJ519" s="42">
        <f t="shared" si="157"/>
        <v>2162.3934841201503</v>
      </c>
      <c r="AK519" s="42">
        <f t="shared" si="158"/>
        <v>2163.7471456464823</v>
      </c>
      <c r="AL519" s="31">
        <f t="shared" si="159"/>
        <v>87.973194550901113</v>
      </c>
      <c r="AM519" s="53">
        <f t="shared" si="160"/>
        <v>2.1637471456464823</v>
      </c>
      <c r="AN519" s="14"/>
    </row>
    <row r="520" spans="8:40">
      <c r="H520" s="32">
        <f t="shared" ref="H520:H583" si="161">H519+H$4</f>
        <v>1528</v>
      </c>
      <c r="I520" s="23">
        <f t="shared" ref="I520:I583" si="162">H520*1000</f>
        <v>1528000</v>
      </c>
      <c r="J520" s="22">
        <f t="shared" ref="J520:J583" si="163">E$6</f>
        <v>175000</v>
      </c>
      <c r="K520" s="42" t="s">
        <v>13</v>
      </c>
      <c r="L520" s="42">
        <v>0</v>
      </c>
      <c r="M520" s="32">
        <v>0</v>
      </c>
      <c r="N520" s="30" t="s">
        <v>13</v>
      </c>
      <c r="O520" s="31">
        <f>6.283*I520*E$7</f>
        <v>2016.0890400000001</v>
      </c>
      <c r="P520" s="42">
        <v>0</v>
      </c>
      <c r="Q520" s="23" t="s">
        <v>13</v>
      </c>
      <c r="R520" s="24">
        <f>-1/(6.283*I520*E$8)</f>
        <v>-1041.6206617541059</v>
      </c>
      <c r="S520" s="42">
        <f t="shared" ref="S520:S583" si="164">(J520*M520-L520*O520)</f>
        <v>0</v>
      </c>
      <c r="T520" s="23" t="s">
        <v>13</v>
      </c>
      <c r="U520" s="23">
        <f t="shared" ref="U520:U583" si="165">(J520*O520+L520*M520)</f>
        <v>352815582</v>
      </c>
      <c r="V520" s="23">
        <f t="shared" ref="V520:V583" si="166">J520+M520</f>
        <v>175000</v>
      </c>
      <c r="W520" s="23" t="s">
        <v>13</v>
      </c>
      <c r="X520" s="23">
        <f t="shared" ref="X520:X583" si="167">L520+O520</f>
        <v>2016.0890400000001</v>
      </c>
      <c r="Y520" s="22">
        <f t="shared" ref="Y520:Y583" si="168">(S520*V520-U520*X520)/(V520^2+X520^2)</f>
        <v>-23.223289282646665</v>
      </c>
      <c r="Z520" s="23" t="s">
        <v>13</v>
      </c>
      <c r="AA520" s="31">
        <f t="shared" ref="AA520:AA583" si="169">(S520*X520+U520*V520)/(V520^2+X520^2)</f>
        <v>2015.8214958914543</v>
      </c>
      <c r="AB520" s="23">
        <f t="shared" ref="AB520:AB583" si="170">(P520*Y520-R520*AA520)</f>
        <v>2099721.3205286083</v>
      </c>
      <c r="AC520" s="42" t="s">
        <v>13</v>
      </c>
      <c r="AD520" s="23">
        <f t="shared" ref="AD520:AD583" si="171">(P520*AA520+R520*Y520)</f>
        <v>24189.857950697453</v>
      </c>
      <c r="AE520" s="42">
        <f t="shared" ref="AE520:AE583" si="172">P520+Y520</f>
        <v>-23.223289282646665</v>
      </c>
      <c r="AF520" s="42" t="s">
        <v>13</v>
      </c>
      <c r="AG520" s="42">
        <f t="shared" ref="AG520:AG583" si="173">R520+AA520</f>
        <v>974.20083413734847</v>
      </c>
      <c r="AH520" s="32">
        <f t="shared" ref="AH520:AH583" si="174">(AB520*AE520-AD520*AG520)/(AE520^2+AG520^2)</f>
        <v>-76.166505654815339</v>
      </c>
      <c r="AI520" s="42" t="s">
        <v>13</v>
      </c>
      <c r="AJ520" s="42">
        <f t="shared" ref="AJ520:AJ583" si="175">(AB520*AG520+AD520*AE520)/(AE520^2+AG520^2)</f>
        <v>2153.5112783924769</v>
      </c>
      <c r="AK520" s="42">
        <f t="shared" ref="AK520:AK583" si="176">SQRT(AH520^2+AJ520^2)</f>
        <v>2154.8578056909614</v>
      </c>
      <c r="AL520" s="31">
        <f t="shared" ref="AL520:AL583" si="177">DEGREES(ASIN(AJ520/AK520))</f>
        <v>87.974377461945906</v>
      </c>
      <c r="AM520" s="53">
        <f t="shared" ref="AM520:AM583" si="178">AK520/1000</f>
        <v>2.1548578056909613</v>
      </c>
      <c r="AN520" s="14"/>
    </row>
    <row r="521" spans="8:40">
      <c r="H521" s="32">
        <f t="shared" si="161"/>
        <v>1530</v>
      </c>
      <c r="I521" s="23">
        <f t="shared" si="162"/>
        <v>1530000</v>
      </c>
      <c r="J521" s="22">
        <f t="shared" si="163"/>
        <v>175000</v>
      </c>
      <c r="K521" s="42" t="s">
        <v>13</v>
      </c>
      <c r="L521" s="42">
        <v>0</v>
      </c>
      <c r="M521" s="32">
        <v>0</v>
      </c>
      <c r="N521" s="30" t="s">
        <v>13</v>
      </c>
      <c r="O521" s="31">
        <f>6.283*I521*E$7</f>
        <v>2018.7279000000001</v>
      </c>
      <c r="P521" s="42">
        <v>0</v>
      </c>
      <c r="Q521" s="23" t="s">
        <v>13</v>
      </c>
      <c r="R521" s="24">
        <f>-1/(6.283*I521*E$8)</f>
        <v>-1040.259066117826</v>
      </c>
      <c r="S521" s="42">
        <f t="shared" si="164"/>
        <v>0</v>
      </c>
      <c r="T521" s="23" t="s">
        <v>13</v>
      </c>
      <c r="U521" s="23">
        <f t="shared" si="165"/>
        <v>353277382.5</v>
      </c>
      <c r="V521" s="23">
        <f t="shared" si="166"/>
        <v>175000</v>
      </c>
      <c r="W521" s="23" t="s">
        <v>13</v>
      </c>
      <c r="X521" s="23">
        <f t="shared" si="167"/>
        <v>2018.7279000000001</v>
      </c>
      <c r="Y521" s="22">
        <f t="shared" si="168"/>
        <v>-23.28411492620986</v>
      </c>
      <c r="Z521" s="23" t="s">
        <v>13</v>
      </c>
      <c r="AA521" s="31">
        <f t="shared" si="169"/>
        <v>2018.4593040432665</v>
      </c>
      <c r="AB521" s="23">
        <f t="shared" si="170"/>
        <v>2099720.5906208856</v>
      </c>
      <c r="AC521" s="42" t="s">
        <v>13</v>
      </c>
      <c r="AD521" s="23">
        <f t="shared" si="171"/>
        <v>24221.511648519201</v>
      </c>
      <c r="AE521" s="42">
        <f t="shared" si="172"/>
        <v>-23.28411492620986</v>
      </c>
      <c r="AF521" s="42" t="s">
        <v>13</v>
      </c>
      <c r="AG521" s="42">
        <f t="shared" si="173"/>
        <v>978.20023792544043</v>
      </c>
      <c r="AH521" s="32">
        <f t="shared" si="174"/>
        <v>-75.811855384346146</v>
      </c>
      <c r="AI521" s="42" t="s">
        <v>13</v>
      </c>
      <c r="AJ521" s="42">
        <f t="shared" si="175"/>
        <v>2144.7095362772302</v>
      </c>
      <c r="AK521" s="42">
        <f t="shared" si="176"/>
        <v>2146.0490284276611</v>
      </c>
      <c r="AL521" s="31">
        <f t="shared" si="177"/>
        <v>87.975533993202447</v>
      </c>
      <c r="AM521" s="53">
        <f t="shared" si="178"/>
        <v>2.1460490284276612</v>
      </c>
      <c r="AN521" s="14"/>
    </row>
    <row r="522" spans="8:40">
      <c r="H522" s="32">
        <f t="shared" si="161"/>
        <v>1532</v>
      </c>
      <c r="I522" s="23">
        <f t="shared" si="162"/>
        <v>1532000</v>
      </c>
      <c r="J522" s="22">
        <f t="shared" si="163"/>
        <v>175000</v>
      </c>
      <c r="K522" s="42" t="s">
        <v>13</v>
      </c>
      <c r="L522" s="42">
        <v>0</v>
      </c>
      <c r="M522" s="32">
        <v>0</v>
      </c>
      <c r="N522" s="30" t="s">
        <v>13</v>
      </c>
      <c r="O522" s="31">
        <f>6.283*I522*E$7</f>
        <v>2021.3667600000001</v>
      </c>
      <c r="P522" s="42">
        <v>0</v>
      </c>
      <c r="Q522" s="23" t="s">
        <v>13</v>
      </c>
      <c r="R522" s="24">
        <f>-1/(6.283*I522*E$8)</f>
        <v>-1038.9010255615365</v>
      </c>
      <c r="S522" s="42">
        <f t="shared" si="164"/>
        <v>0</v>
      </c>
      <c r="T522" s="23" t="s">
        <v>13</v>
      </c>
      <c r="U522" s="23">
        <f t="shared" si="165"/>
        <v>353739183</v>
      </c>
      <c r="V522" s="23">
        <f t="shared" si="166"/>
        <v>175000</v>
      </c>
      <c r="W522" s="23" t="s">
        <v>13</v>
      </c>
      <c r="X522" s="23">
        <f t="shared" si="167"/>
        <v>2021.3667600000001</v>
      </c>
      <c r="Y522" s="22">
        <f t="shared" si="168"/>
        <v>-23.345020090048397</v>
      </c>
      <c r="Z522" s="23" t="s">
        <v>13</v>
      </c>
      <c r="AA522" s="31">
        <f t="shared" si="169"/>
        <v>2021.0971094421625</v>
      </c>
      <c r="AB522" s="23">
        <f t="shared" si="170"/>
        <v>2099719.8597589196</v>
      </c>
      <c r="AC522" s="42" t="s">
        <v>13</v>
      </c>
      <c r="AD522" s="23">
        <f t="shared" si="171"/>
        <v>24253.165313305952</v>
      </c>
      <c r="AE522" s="42">
        <f t="shared" si="172"/>
        <v>-23.345020090048397</v>
      </c>
      <c r="AF522" s="42" t="s">
        <v>13</v>
      </c>
      <c r="AG522" s="42">
        <f t="shared" si="173"/>
        <v>982.19608388062602</v>
      </c>
      <c r="AH522" s="32">
        <f t="shared" si="174"/>
        <v>-75.461335516042595</v>
      </c>
      <c r="AI522" s="42" t="s">
        <v>13</v>
      </c>
      <c r="AJ522" s="42">
        <f t="shared" si="175"/>
        <v>2135.9871494053491</v>
      </c>
      <c r="AK522" s="42">
        <f t="shared" si="176"/>
        <v>2137.3197036434799</v>
      </c>
      <c r="AL522" s="31">
        <f t="shared" si="177"/>
        <v>87.976664508243559</v>
      </c>
      <c r="AM522" s="53">
        <f t="shared" si="178"/>
        <v>2.1373197036434801</v>
      </c>
      <c r="AN522" s="14"/>
    </row>
    <row r="523" spans="8:40">
      <c r="H523" s="32">
        <f t="shared" si="161"/>
        <v>1534</v>
      </c>
      <c r="I523" s="23">
        <f t="shared" si="162"/>
        <v>1534000</v>
      </c>
      <c r="J523" s="22">
        <f t="shared" si="163"/>
        <v>175000</v>
      </c>
      <c r="K523" s="42" t="s">
        <v>13</v>
      </c>
      <c r="L523" s="42">
        <v>0</v>
      </c>
      <c r="M523" s="32">
        <v>0</v>
      </c>
      <c r="N523" s="30" t="s">
        <v>13</v>
      </c>
      <c r="O523" s="31">
        <f>6.283*I523*E$7</f>
        <v>2024.0056200000001</v>
      </c>
      <c r="P523" s="42">
        <v>0</v>
      </c>
      <c r="Q523" s="23" t="s">
        <v>13</v>
      </c>
      <c r="R523" s="24">
        <f>-1/(6.283*I523*E$8)</f>
        <v>-1037.5465261801003</v>
      </c>
      <c r="S523" s="42">
        <f t="shared" si="164"/>
        <v>0</v>
      </c>
      <c r="T523" s="23" t="s">
        <v>13</v>
      </c>
      <c r="U523" s="23">
        <f t="shared" si="165"/>
        <v>354200983.5</v>
      </c>
      <c r="V523" s="23">
        <f t="shared" si="166"/>
        <v>175000</v>
      </c>
      <c r="W523" s="23" t="s">
        <v>13</v>
      </c>
      <c r="X523" s="23">
        <f t="shared" si="167"/>
        <v>2024.0056200000001</v>
      </c>
      <c r="Y523" s="22">
        <f t="shared" si="168"/>
        <v>-23.406004773996166</v>
      </c>
      <c r="Z523" s="23" t="s">
        <v>13</v>
      </c>
      <c r="AA523" s="31">
        <f t="shared" si="169"/>
        <v>2023.7349120845467</v>
      </c>
      <c r="AB523" s="23">
        <f t="shared" si="170"/>
        <v>2099719.127942712</v>
      </c>
      <c r="AC523" s="42" t="s">
        <v>13</v>
      </c>
      <c r="AD523" s="23">
        <f t="shared" si="171"/>
        <v>24284.818945014566</v>
      </c>
      <c r="AE523" s="42">
        <f t="shared" si="172"/>
        <v>-23.406004773996166</v>
      </c>
      <c r="AF523" s="42" t="s">
        <v>13</v>
      </c>
      <c r="AG523" s="42">
        <f t="shared" si="173"/>
        <v>986.18838590444648</v>
      </c>
      <c r="AH523" s="32">
        <f t="shared" si="174"/>
        <v>-75.11487775926652</v>
      </c>
      <c r="AI523" s="42" t="s">
        <v>13</v>
      </c>
      <c r="AJ523" s="42">
        <f t="shared" si="175"/>
        <v>2127.3430297307877</v>
      </c>
      <c r="AK523" s="42">
        <f t="shared" si="176"/>
        <v>2128.6687414919584</v>
      </c>
      <c r="AL523" s="31">
        <f t="shared" si="177"/>
        <v>87.97776936397112</v>
      </c>
      <c r="AM523" s="53">
        <f t="shared" si="178"/>
        <v>2.1286687414919583</v>
      </c>
      <c r="AN523" s="14"/>
    </row>
    <row r="524" spans="8:40">
      <c r="H524" s="32">
        <f t="shared" si="161"/>
        <v>1536</v>
      </c>
      <c r="I524" s="23">
        <f t="shared" si="162"/>
        <v>1536000</v>
      </c>
      <c r="J524" s="22">
        <f t="shared" si="163"/>
        <v>175000</v>
      </c>
      <c r="K524" s="42" t="s">
        <v>13</v>
      </c>
      <c r="L524" s="42">
        <v>0</v>
      </c>
      <c r="M524" s="32">
        <v>0</v>
      </c>
      <c r="N524" s="30" t="s">
        <v>13</v>
      </c>
      <c r="O524" s="31">
        <f>6.283*I524*E$7</f>
        <v>2026.6444800000002</v>
      </c>
      <c r="P524" s="42">
        <v>0</v>
      </c>
      <c r="Q524" s="23" t="s">
        <v>13</v>
      </c>
      <c r="R524" s="24">
        <f>-1/(6.283*I524*E$8)</f>
        <v>-1036.1955541408031</v>
      </c>
      <c r="S524" s="42">
        <f t="shared" si="164"/>
        <v>0</v>
      </c>
      <c r="T524" s="23" t="s">
        <v>13</v>
      </c>
      <c r="U524" s="23">
        <f t="shared" si="165"/>
        <v>354662784</v>
      </c>
      <c r="V524" s="23">
        <f t="shared" si="166"/>
        <v>175000</v>
      </c>
      <c r="W524" s="23" t="s">
        <v>13</v>
      </c>
      <c r="X524" s="23">
        <f t="shared" si="167"/>
        <v>2026.6444800000002</v>
      </c>
      <c r="Y524" s="22">
        <f t="shared" si="168"/>
        <v>-23.467068977886822</v>
      </c>
      <c r="Z524" s="23" t="s">
        <v>13</v>
      </c>
      <c r="AA524" s="31">
        <f t="shared" si="169"/>
        <v>2026.3727119668238</v>
      </c>
      <c r="AB524" s="23">
        <f t="shared" si="170"/>
        <v>2099718.3951722649</v>
      </c>
      <c r="AC524" s="42" t="s">
        <v>13</v>
      </c>
      <c r="AD524" s="23">
        <f t="shared" si="171"/>
        <v>24316.472543601885</v>
      </c>
      <c r="AE524" s="42">
        <f t="shared" si="172"/>
        <v>-23.467068977886822</v>
      </c>
      <c r="AF524" s="42" t="s">
        <v>13</v>
      </c>
      <c r="AG524" s="42">
        <f t="shared" si="173"/>
        <v>990.17715782602068</v>
      </c>
      <c r="AH524" s="32">
        <f t="shared" si="174"/>
        <v>-74.772415278010811</v>
      </c>
      <c r="AI524" s="42" t="s">
        <v>13</v>
      </c>
      <c r="AJ524" s="42">
        <f t="shared" si="175"/>
        <v>2118.7761090666527</v>
      </c>
      <c r="AK524" s="42">
        <f t="shared" si="176"/>
        <v>2120.0950720281699</v>
      </c>
      <c r="AL524" s="31">
        <f t="shared" si="177"/>
        <v>87.978848910771106</v>
      </c>
      <c r="AM524" s="53">
        <f t="shared" si="178"/>
        <v>2.1200950720281697</v>
      </c>
      <c r="AN524" s="14"/>
    </row>
    <row r="525" spans="8:40">
      <c r="H525" s="32">
        <f t="shared" si="161"/>
        <v>1538</v>
      </c>
      <c r="I525" s="23">
        <f t="shared" si="162"/>
        <v>1538000</v>
      </c>
      <c r="J525" s="22">
        <f t="shared" si="163"/>
        <v>175000</v>
      </c>
      <c r="K525" s="42" t="s">
        <v>13</v>
      </c>
      <c r="L525" s="42">
        <v>0</v>
      </c>
      <c r="M525" s="32">
        <v>0</v>
      </c>
      <c r="N525" s="30" t="s">
        <v>13</v>
      </c>
      <c r="O525" s="31">
        <f>6.283*I525*E$7</f>
        <v>2029.2833400000002</v>
      </c>
      <c r="P525" s="42">
        <v>0</v>
      </c>
      <c r="Q525" s="23" t="s">
        <v>13</v>
      </c>
      <c r="R525" s="24">
        <f>-1/(6.283*I525*E$8)</f>
        <v>-1034.8480956828828</v>
      </c>
      <c r="S525" s="42">
        <f t="shared" si="164"/>
        <v>0</v>
      </c>
      <c r="T525" s="23" t="s">
        <v>13</v>
      </c>
      <c r="U525" s="23">
        <f t="shared" si="165"/>
        <v>355124584.50000006</v>
      </c>
      <c r="V525" s="23">
        <f t="shared" si="166"/>
        <v>175000</v>
      </c>
      <c r="W525" s="23" t="s">
        <v>13</v>
      </c>
      <c r="X525" s="23">
        <f t="shared" si="167"/>
        <v>2029.2833400000002</v>
      </c>
      <c r="Y525" s="22">
        <f t="shared" si="168"/>
        <v>-23.528212701553826</v>
      </c>
      <c r="Z525" s="23" t="s">
        <v>13</v>
      </c>
      <c r="AA525" s="31">
        <f t="shared" si="169"/>
        <v>2029.010509085399</v>
      </c>
      <c r="AB525" s="23">
        <f t="shared" si="170"/>
        <v>2099717.6614475818</v>
      </c>
      <c r="AC525" s="42" t="s">
        <v>13</v>
      </c>
      <c r="AD525" s="23">
        <f t="shared" si="171"/>
        <v>24348.126109024794</v>
      </c>
      <c r="AE525" s="42">
        <f t="shared" si="172"/>
        <v>-23.528212701553826</v>
      </c>
      <c r="AF525" s="42" t="s">
        <v>13</v>
      </c>
      <c r="AG525" s="42">
        <f t="shared" si="173"/>
        <v>994.16241340251622</v>
      </c>
      <c r="AH525" s="32">
        <f t="shared" si="174"/>
        <v>-74.433882653150619</v>
      </c>
      <c r="AI525" s="42" t="s">
        <v>13</v>
      </c>
      <c r="AJ525" s="42">
        <f t="shared" si="175"/>
        <v>2110.2853386339925</v>
      </c>
      <c r="AK525" s="42">
        <f t="shared" si="176"/>
        <v>2111.597644756313</v>
      </c>
      <c r="AL525" s="31">
        <f t="shared" si="177"/>
        <v>87.979903492656916</v>
      </c>
      <c r="AM525" s="53">
        <f t="shared" si="178"/>
        <v>2.111597644756313</v>
      </c>
      <c r="AN525" s="14"/>
    </row>
    <row r="526" spans="8:40">
      <c r="H526" s="32">
        <f t="shared" si="161"/>
        <v>1540</v>
      </c>
      <c r="I526" s="23">
        <f t="shared" si="162"/>
        <v>1540000</v>
      </c>
      <c r="J526" s="22">
        <f t="shared" si="163"/>
        <v>175000</v>
      </c>
      <c r="K526" s="42" t="s">
        <v>13</v>
      </c>
      <c r="L526" s="42">
        <v>0</v>
      </c>
      <c r="M526" s="32">
        <v>0</v>
      </c>
      <c r="N526" s="30" t="s">
        <v>13</v>
      </c>
      <c r="O526" s="31">
        <f>6.283*I526*E$7</f>
        <v>2031.9222</v>
      </c>
      <c r="P526" s="42">
        <v>0</v>
      </c>
      <c r="Q526" s="23" t="s">
        <v>13</v>
      </c>
      <c r="R526" s="24">
        <f>-1/(6.283*I526*E$8)</f>
        <v>-1033.5041371170607</v>
      </c>
      <c r="S526" s="42">
        <f t="shared" si="164"/>
        <v>0</v>
      </c>
      <c r="T526" s="23" t="s">
        <v>13</v>
      </c>
      <c r="U526" s="23">
        <f t="shared" si="165"/>
        <v>355586385</v>
      </c>
      <c r="V526" s="23">
        <f t="shared" si="166"/>
        <v>175000</v>
      </c>
      <c r="W526" s="23" t="s">
        <v>13</v>
      </c>
      <c r="X526" s="23">
        <f t="shared" si="167"/>
        <v>2031.9222</v>
      </c>
      <c r="Y526" s="22">
        <f t="shared" si="168"/>
        <v>-23.589435944830381</v>
      </c>
      <c r="Z526" s="23" t="s">
        <v>13</v>
      </c>
      <c r="AA526" s="31">
        <f t="shared" si="169"/>
        <v>2031.6483034366754</v>
      </c>
      <c r="AB526" s="23">
        <f t="shared" si="170"/>
        <v>2099716.9267686615</v>
      </c>
      <c r="AC526" s="42" t="s">
        <v>13</v>
      </c>
      <c r="AD526" s="23">
        <f t="shared" si="171"/>
        <v>24379.7796412401</v>
      </c>
      <c r="AE526" s="42">
        <f t="shared" si="172"/>
        <v>-23.589435944830381</v>
      </c>
      <c r="AF526" s="42" t="s">
        <v>13</v>
      </c>
      <c r="AG526" s="42">
        <f t="shared" si="173"/>
        <v>998.14416631961467</v>
      </c>
      <c r="AH526" s="32">
        <f t="shared" si="174"/>
        <v>-74.099215845845819</v>
      </c>
      <c r="AI526" s="42" t="s">
        <v>13</v>
      </c>
      <c r="AJ526" s="42">
        <f t="shared" si="175"/>
        <v>2101.8696886228308</v>
      </c>
      <c r="AK526" s="42">
        <f t="shared" si="176"/>
        <v>2103.1754281895755</v>
      </c>
      <c r="AL526" s="31">
        <f t="shared" si="177"/>
        <v>87.980933447418494</v>
      </c>
      <c r="AM526" s="53">
        <f t="shared" si="178"/>
        <v>2.1031754281895756</v>
      </c>
      <c r="AN526" s="14"/>
    </row>
    <row r="527" spans="8:40">
      <c r="H527" s="32">
        <f t="shared" si="161"/>
        <v>1542</v>
      </c>
      <c r="I527" s="23">
        <f t="shared" si="162"/>
        <v>1542000</v>
      </c>
      <c r="J527" s="22">
        <f t="shared" si="163"/>
        <v>175000</v>
      </c>
      <c r="K527" s="42" t="s">
        <v>13</v>
      </c>
      <c r="L527" s="42">
        <v>0</v>
      </c>
      <c r="M527" s="32">
        <v>0</v>
      </c>
      <c r="N527" s="30" t="s">
        <v>13</v>
      </c>
      <c r="O527" s="31">
        <f>6.283*I527*E$7</f>
        <v>2034.56106</v>
      </c>
      <c r="P527" s="42">
        <v>0</v>
      </c>
      <c r="Q527" s="23" t="s">
        <v>13</v>
      </c>
      <c r="R527" s="24">
        <f>-1/(6.283*I527*E$8)</f>
        <v>-1032.1636648250801</v>
      </c>
      <c r="S527" s="42">
        <f t="shared" si="164"/>
        <v>0</v>
      </c>
      <c r="T527" s="23" t="s">
        <v>13</v>
      </c>
      <c r="U527" s="23">
        <f t="shared" si="165"/>
        <v>356048185.5</v>
      </c>
      <c r="V527" s="23">
        <f t="shared" si="166"/>
        <v>175000</v>
      </c>
      <c r="W527" s="23" t="s">
        <v>13</v>
      </c>
      <c r="X527" s="23">
        <f t="shared" si="167"/>
        <v>2034.56106</v>
      </c>
      <c r="Y527" s="22">
        <f t="shared" si="168"/>
        <v>-23.650738707549539</v>
      </c>
      <c r="Z527" s="23" t="s">
        <v>13</v>
      </c>
      <c r="AA527" s="31">
        <f t="shared" si="169"/>
        <v>2034.2860950170593</v>
      </c>
      <c r="AB527" s="23">
        <f t="shared" si="170"/>
        <v>2099716.1911355089</v>
      </c>
      <c r="AC527" s="42" t="s">
        <v>13</v>
      </c>
      <c r="AD527" s="23">
        <f t="shared" si="171"/>
        <v>24411.43314020471</v>
      </c>
      <c r="AE527" s="42">
        <f t="shared" si="172"/>
        <v>-23.650738707549539</v>
      </c>
      <c r="AF527" s="42" t="s">
        <v>13</v>
      </c>
      <c r="AG527" s="42">
        <f t="shared" si="173"/>
        <v>1002.1224301919792</v>
      </c>
      <c r="AH527" s="32">
        <f t="shared" si="174"/>
        <v>-73.768352162055066</v>
      </c>
      <c r="AI527" s="42" t="s">
        <v>13</v>
      </c>
      <c r="AJ527" s="42">
        <f t="shared" si="175"/>
        <v>2093.5281477650628</v>
      </c>
      <c r="AK527" s="42">
        <f t="shared" si="176"/>
        <v>2094.8274094219123</v>
      </c>
      <c r="AL527" s="31">
        <f t="shared" si="177"/>
        <v>87.981939106758759</v>
      </c>
      <c r="AM527" s="53">
        <f t="shared" si="178"/>
        <v>2.0948274094219124</v>
      </c>
      <c r="AN527" s="14"/>
    </row>
    <row r="528" spans="8:40">
      <c r="H528" s="32">
        <f t="shared" si="161"/>
        <v>1544</v>
      </c>
      <c r="I528" s="23">
        <f t="shared" si="162"/>
        <v>1544000</v>
      </c>
      <c r="J528" s="22">
        <f t="shared" si="163"/>
        <v>175000</v>
      </c>
      <c r="K528" s="42" t="s">
        <v>13</v>
      </c>
      <c r="L528" s="42">
        <v>0</v>
      </c>
      <c r="M528" s="32">
        <v>0</v>
      </c>
      <c r="N528" s="30" t="s">
        <v>13</v>
      </c>
      <c r="O528" s="31">
        <f>6.283*I528*E$7</f>
        <v>2037.19992</v>
      </c>
      <c r="P528" s="42">
        <v>0</v>
      </c>
      <c r="Q528" s="23" t="s">
        <v>13</v>
      </c>
      <c r="R528" s="24">
        <f>-1/(6.283*I528*E$8)</f>
        <v>-1030.8266652592447</v>
      </c>
      <c r="S528" s="42">
        <f t="shared" si="164"/>
        <v>0</v>
      </c>
      <c r="T528" s="23" t="s">
        <v>13</v>
      </c>
      <c r="U528" s="23">
        <f t="shared" si="165"/>
        <v>356509986</v>
      </c>
      <c r="V528" s="23">
        <f t="shared" si="166"/>
        <v>175000</v>
      </c>
      <c r="W528" s="23" t="s">
        <v>13</v>
      </c>
      <c r="X528" s="23">
        <f t="shared" si="167"/>
        <v>2037.19992</v>
      </c>
      <c r="Y528" s="22">
        <f t="shared" si="168"/>
        <v>-23.712120989544072</v>
      </c>
      <c r="Z528" s="23" t="s">
        <v>13</v>
      </c>
      <c r="AA528" s="31">
        <f t="shared" si="169"/>
        <v>2036.9238838229546</v>
      </c>
      <c r="AB528" s="23">
        <f t="shared" si="170"/>
        <v>2099715.4545481256</v>
      </c>
      <c r="AC528" s="42" t="s">
        <v>13</v>
      </c>
      <c r="AD528" s="23">
        <f t="shared" si="171"/>
        <v>24443.086605875458</v>
      </c>
      <c r="AE528" s="42">
        <f t="shared" si="172"/>
        <v>-23.712120989544072</v>
      </c>
      <c r="AF528" s="42" t="s">
        <v>13</v>
      </c>
      <c r="AG528" s="42">
        <f t="shared" si="173"/>
        <v>1006.0972185637099</v>
      </c>
      <c r="AH528" s="32">
        <f t="shared" si="174"/>
        <v>-73.441230218122399</v>
      </c>
      <c r="AI528" s="42" t="s">
        <v>13</v>
      </c>
      <c r="AJ528" s="42">
        <f t="shared" si="175"/>
        <v>2085.259722918835</v>
      </c>
      <c r="AK528" s="42">
        <f t="shared" si="176"/>
        <v>2086.5525937113321</v>
      </c>
      <c r="AL528" s="31">
        <f t="shared" si="177"/>
        <v>87.982920796433532</v>
      </c>
      <c r="AM528" s="53">
        <f t="shared" si="178"/>
        <v>2.0865525937113323</v>
      </c>
      <c r="AN528" s="14"/>
    </row>
    <row r="529" spans="8:40">
      <c r="H529" s="32">
        <f t="shared" si="161"/>
        <v>1546</v>
      </c>
      <c r="I529" s="23">
        <f t="shared" si="162"/>
        <v>1546000</v>
      </c>
      <c r="J529" s="22">
        <f t="shared" si="163"/>
        <v>175000</v>
      </c>
      <c r="K529" s="42" t="s">
        <v>13</v>
      </c>
      <c r="L529" s="42">
        <v>0</v>
      </c>
      <c r="M529" s="32">
        <v>0</v>
      </c>
      <c r="N529" s="30" t="s">
        <v>13</v>
      </c>
      <c r="O529" s="31">
        <f>6.283*I529*E$7</f>
        <v>2039.83878</v>
      </c>
      <c r="P529" s="42">
        <v>0</v>
      </c>
      <c r="Q529" s="23" t="s">
        <v>13</v>
      </c>
      <c r="R529" s="24">
        <f>-1/(6.283*I529*E$8)</f>
        <v>-1029.4931249419624</v>
      </c>
      <c r="S529" s="42">
        <f t="shared" si="164"/>
        <v>0</v>
      </c>
      <c r="T529" s="23" t="s">
        <v>13</v>
      </c>
      <c r="U529" s="23">
        <f t="shared" si="165"/>
        <v>356971786.5</v>
      </c>
      <c r="V529" s="23">
        <f t="shared" si="166"/>
        <v>175000</v>
      </c>
      <c r="W529" s="23" t="s">
        <v>13</v>
      </c>
      <c r="X529" s="23">
        <f t="shared" si="167"/>
        <v>2039.83878</v>
      </c>
      <c r="Y529" s="22">
        <f t="shared" si="168"/>
        <v>-23.773582790646572</v>
      </c>
      <c r="Z529" s="23" t="s">
        <v>13</v>
      </c>
      <c r="AA529" s="31">
        <f t="shared" si="169"/>
        <v>2039.5616698507663</v>
      </c>
      <c r="AB529" s="23">
        <f t="shared" si="170"/>
        <v>2099714.7170065125</v>
      </c>
      <c r="AC529" s="42" t="s">
        <v>13</v>
      </c>
      <c r="AD529" s="23">
        <f t="shared" si="171"/>
        <v>24474.740038209198</v>
      </c>
      <c r="AE529" s="42">
        <f t="shared" si="172"/>
        <v>-23.773582790646572</v>
      </c>
      <c r="AF529" s="42" t="s">
        <v>13</v>
      </c>
      <c r="AG529" s="42">
        <f t="shared" si="173"/>
        <v>1010.0685449088039</v>
      </c>
      <c r="AH529" s="32">
        <f t="shared" si="174"/>
        <v>-73.117789907399057</v>
      </c>
      <c r="AI529" s="42" t="s">
        <v>13</v>
      </c>
      <c r="AJ529" s="42">
        <f t="shared" si="175"/>
        <v>2077.0634386640563</v>
      </c>
      <c r="AK529" s="42">
        <f t="shared" si="176"/>
        <v>2078.3500040743611</v>
      </c>
      <c r="AL529" s="31">
        <f t="shared" si="177"/>
        <v>87.983878836380612</v>
      </c>
      <c r="AM529" s="53">
        <f t="shared" si="178"/>
        <v>2.0783500040743612</v>
      </c>
      <c r="AN529" s="14"/>
    </row>
    <row r="530" spans="8:40">
      <c r="H530" s="32">
        <f t="shared" si="161"/>
        <v>1548</v>
      </c>
      <c r="I530" s="23">
        <f t="shared" si="162"/>
        <v>1548000</v>
      </c>
      <c r="J530" s="22">
        <f t="shared" si="163"/>
        <v>175000</v>
      </c>
      <c r="K530" s="42" t="s">
        <v>13</v>
      </c>
      <c r="L530" s="42">
        <v>0</v>
      </c>
      <c r="M530" s="32">
        <v>0</v>
      </c>
      <c r="N530" s="30" t="s">
        <v>13</v>
      </c>
      <c r="O530" s="31">
        <f>6.283*I530*E$7</f>
        <v>2042.4776400000001</v>
      </c>
      <c r="P530" s="42">
        <v>0</v>
      </c>
      <c r="Q530" s="23" t="s">
        <v>13</v>
      </c>
      <c r="R530" s="24">
        <f>-1/(6.283*I530*E$8)</f>
        <v>-1028.1630304652931</v>
      </c>
      <c r="S530" s="42">
        <f t="shared" si="164"/>
        <v>0</v>
      </c>
      <c r="T530" s="23" t="s">
        <v>13</v>
      </c>
      <c r="U530" s="23">
        <f t="shared" si="165"/>
        <v>357433587</v>
      </c>
      <c r="V530" s="23">
        <f t="shared" si="166"/>
        <v>175000</v>
      </c>
      <c r="W530" s="23" t="s">
        <v>13</v>
      </c>
      <c r="X530" s="23">
        <f t="shared" si="167"/>
        <v>2042.4776400000001</v>
      </c>
      <c r="Y530" s="22">
        <f t="shared" si="168"/>
        <v>-23.835124110689399</v>
      </c>
      <c r="Z530" s="23" t="s">
        <v>13</v>
      </c>
      <c r="AA530" s="31">
        <f t="shared" si="169"/>
        <v>2042.1994530968989</v>
      </c>
      <c r="AB530" s="23">
        <f t="shared" si="170"/>
        <v>2099713.9785106718</v>
      </c>
      <c r="AC530" s="42" t="s">
        <v>13</v>
      </c>
      <c r="AD530" s="23">
        <f t="shared" si="171"/>
        <v>24506.393437162787</v>
      </c>
      <c r="AE530" s="42">
        <f t="shared" si="172"/>
        <v>-23.835124110689399</v>
      </c>
      <c r="AF530" s="42" t="s">
        <v>13</v>
      </c>
      <c r="AG530" s="42">
        <f t="shared" si="173"/>
        <v>1014.0364226316058</v>
      </c>
      <c r="AH530" s="32">
        <f t="shared" si="174"/>
        <v>-72.797972367865526</v>
      </c>
      <c r="AI530" s="42" t="s">
        <v>13</v>
      </c>
      <c r="AJ530" s="42">
        <f t="shared" si="175"/>
        <v>2068.938336908695</v>
      </c>
      <c r="AK530" s="42">
        <f t="shared" si="176"/>
        <v>2070.2186808913184</v>
      </c>
      <c r="AL530" s="31">
        <f t="shared" si="177"/>
        <v>87.984813540852258</v>
      </c>
      <c r="AM530" s="53">
        <f t="shared" si="178"/>
        <v>2.0702186808913186</v>
      </c>
      <c r="AN530" s="14"/>
    </row>
    <row r="531" spans="8:40">
      <c r="H531" s="32">
        <f t="shared" si="161"/>
        <v>1550</v>
      </c>
      <c r="I531" s="23">
        <f t="shared" si="162"/>
        <v>1550000</v>
      </c>
      <c r="J531" s="22">
        <f t="shared" si="163"/>
        <v>175000</v>
      </c>
      <c r="K531" s="42" t="s">
        <v>13</v>
      </c>
      <c r="L531" s="42">
        <v>0</v>
      </c>
      <c r="M531" s="32">
        <v>0</v>
      </c>
      <c r="N531" s="30" t="s">
        <v>13</v>
      </c>
      <c r="O531" s="31">
        <f>6.283*I531*E$7</f>
        <v>2045.1165000000001</v>
      </c>
      <c r="P531" s="42">
        <v>0</v>
      </c>
      <c r="Q531" s="23" t="s">
        <v>13</v>
      </c>
      <c r="R531" s="24">
        <f>-1/(6.283*I531*E$8)</f>
        <v>-1026.8363684904991</v>
      </c>
      <c r="S531" s="42">
        <f t="shared" si="164"/>
        <v>0</v>
      </c>
      <c r="T531" s="23" t="s">
        <v>13</v>
      </c>
      <c r="U531" s="23">
        <f t="shared" si="165"/>
        <v>357895387.5</v>
      </c>
      <c r="V531" s="23">
        <f t="shared" si="166"/>
        <v>175000</v>
      </c>
      <c r="W531" s="23" t="s">
        <v>13</v>
      </c>
      <c r="X531" s="23">
        <f t="shared" si="167"/>
        <v>2045.1165000000001</v>
      </c>
      <c r="Y531" s="22">
        <f t="shared" si="168"/>
        <v>-23.896744949504701</v>
      </c>
      <c r="Z531" s="23" t="s">
        <v>13</v>
      </c>
      <c r="AA531" s="31">
        <f t="shared" si="169"/>
        <v>2044.8372335577569</v>
      </c>
      <c r="AB531" s="23">
        <f t="shared" si="170"/>
        <v>2099713.2390606059</v>
      </c>
      <c r="AC531" s="42" t="s">
        <v>13</v>
      </c>
      <c r="AD531" s="23">
        <f t="shared" si="171"/>
        <v>24538.046802693083</v>
      </c>
      <c r="AE531" s="42">
        <f t="shared" si="172"/>
        <v>-23.896744949504701</v>
      </c>
      <c r="AF531" s="42" t="s">
        <v>13</v>
      </c>
      <c r="AG531" s="42">
        <f t="shared" si="173"/>
        <v>1018.0008650672578</v>
      </c>
      <c r="AH531" s="32">
        <f t="shared" si="174"/>
        <v>-72.481719950718542</v>
      </c>
      <c r="AI531" s="42" t="s">
        <v>13</v>
      </c>
      <c r="AJ531" s="42">
        <f t="shared" si="175"/>
        <v>2060.8834765055253</v>
      </c>
      <c r="AK531" s="42">
        <f t="shared" si="176"/>
        <v>2062.1576815220783</v>
      </c>
      <c r="AL531" s="31">
        <f t="shared" si="177"/>
        <v>87.985725218540665</v>
      </c>
      <c r="AM531" s="53">
        <f t="shared" si="178"/>
        <v>2.0621576815220783</v>
      </c>
      <c r="AN531" s="14"/>
    </row>
    <row r="532" spans="8:40">
      <c r="H532" s="32">
        <f t="shared" si="161"/>
        <v>1552</v>
      </c>
      <c r="I532" s="23">
        <f t="shared" si="162"/>
        <v>1552000</v>
      </c>
      <c r="J532" s="22">
        <f t="shared" si="163"/>
        <v>175000</v>
      </c>
      <c r="K532" s="42" t="s">
        <v>13</v>
      </c>
      <c r="L532" s="42">
        <v>0</v>
      </c>
      <c r="M532" s="32">
        <v>0</v>
      </c>
      <c r="N532" s="30" t="s">
        <v>13</v>
      </c>
      <c r="O532" s="31">
        <f>6.283*I532*E$7</f>
        <v>2047.7553600000001</v>
      </c>
      <c r="P532" s="42">
        <v>0</v>
      </c>
      <c r="Q532" s="23" t="s">
        <v>13</v>
      </c>
      <c r="R532" s="24">
        <f>-1/(6.283*I532*E$8)</f>
        <v>-1025.5131257475991</v>
      </c>
      <c r="S532" s="42">
        <f t="shared" si="164"/>
        <v>0</v>
      </c>
      <c r="T532" s="23" t="s">
        <v>13</v>
      </c>
      <c r="U532" s="23">
        <f t="shared" si="165"/>
        <v>358357188</v>
      </c>
      <c r="V532" s="23">
        <f t="shared" si="166"/>
        <v>175000</v>
      </c>
      <c r="W532" s="23" t="s">
        <v>13</v>
      </c>
      <c r="X532" s="23">
        <f t="shared" si="167"/>
        <v>2047.7553600000001</v>
      </c>
      <c r="Y532" s="22">
        <f t="shared" si="168"/>
        <v>-23.958445306924411</v>
      </c>
      <c r="Z532" s="23" t="s">
        <v>13</v>
      </c>
      <c r="AA532" s="31">
        <f t="shared" si="169"/>
        <v>2047.4750112297456</v>
      </c>
      <c r="AB532" s="23">
        <f t="shared" si="170"/>
        <v>2099712.4986563171</v>
      </c>
      <c r="AC532" s="42" t="s">
        <v>13</v>
      </c>
      <c r="AD532" s="23">
        <f t="shared" si="171"/>
        <v>24569.700134756949</v>
      </c>
      <c r="AE532" s="42">
        <f t="shared" si="172"/>
        <v>-23.958445306924411</v>
      </c>
      <c r="AF532" s="42" t="s">
        <v>13</v>
      </c>
      <c r="AG532" s="42">
        <f t="shared" si="173"/>
        <v>1021.9618854821465</v>
      </c>
      <c r="AH532" s="32">
        <f t="shared" si="174"/>
        <v>-72.168976189890316</v>
      </c>
      <c r="AI532" s="42" t="s">
        <v>13</v>
      </c>
      <c r="AJ532" s="42">
        <f t="shared" si="175"/>
        <v>2052.897932878991</v>
      </c>
      <c r="AK532" s="42">
        <f t="shared" si="176"/>
        <v>2054.1660799319829</v>
      </c>
      <c r="AL532" s="31">
        <f t="shared" si="177"/>
        <v>87.986614172697145</v>
      </c>
      <c r="AM532" s="53">
        <f t="shared" si="178"/>
        <v>2.0541660799319827</v>
      </c>
      <c r="AN532" s="14"/>
    </row>
    <row r="533" spans="8:40">
      <c r="H533" s="32">
        <f t="shared" si="161"/>
        <v>1554</v>
      </c>
      <c r="I533" s="23">
        <f t="shared" si="162"/>
        <v>1554000</v>
      </c>
      <c r="J533" s="22">
        <f t="shared" si="163"/>
        <v>175000</v>
      </c>
      <c r="K533" s="42" t="s">
        <v>13</v>
      </c>
      <c r="L533" s="42">
        <v>0</v>
      </c>
      <c r="M533" s="32">
        <v>0</v>
      </c>
      <c r="N533" s="30" t="s">
        <v>13</v>
      </c>
      <c r="O533" s="31">
        <f>6.283*I533*E$7</f>
        <v>2050.3942200000001</v>
      </c>
      <c r="P533" s="42">
        <v>0</v>
      </c>
      <c r="Q533" s="23" t="s">
        <v>13</v>
      </c>
      <c r="R533" s="24">
        <f>-1/(6.283*I533*E$8)</f>
        <v>-1024.1932890349251</v>
      </c>
      <c r="S533" s="42">
        <f t="shared" si="164"/>
        <v>0</v>
      </c>
      <c r="T533" s="23" t="s">
        <v>13</v>
      </c>
      <c r="U533" s="23">
        <f t="shared" si="165"/>
        <v>358818988.5</v>
      </c>
      <c r="V533" s="23">
        <f t="shared" si="166"/>
        <v>175000</v>
      </c>
      <c r="W533" s="23" t="s">
        <v>13</v>
      </c>
      <c r="X533" s="23">
        <f t="shared" si="167"/>
        <v>2050.3942200000001</v>
      </c>
      <c r="Y533" s="22">
        <f t="shared" si="168"/>
        <v>-24.020225182780241</v>
      </c>
      <c r="Z533" s="23" t="s">
        <v>13</v>
      </c>
      <c r="AA533" s="31">
        <f t="shared" si="169"/>
        <v>2050.1127861092696</v>
      </c>
      <c r="AB533" s="23">
        <f t="shared" si="170"/>
        <v>2099711.7572978069</v>
      </c>
      <c r="AC533" s="42" t="s">
        <v>13</v>
      </c>
      <c r="AD533" s="23">
        <f t="shared" si="171"/>
        <v>24601.353433311229</v>
      </c>
      <c r="AE533" s="42">
        <f t="shared" si="172"/>
        <v>-24.020225182780241</v>
      </c>
      <c r="AF533" s="42" t="s">
        <v>13</v>
      </c>
      <c r="AG533" s="42">
        <f t="shared" si="173"/>
        <v>1025.9194970743445</v>
      </c>
      <c r="AH533" s="32">
        <f t="shared" si="174"/>
        <v>-71.859685772468822</v>
      </c>
      <c r="AI533" s="42" t="s">
        <v>13</v>
      </c>
      <c r="AJ533" s="42">
        <f t="shared" si="175"/>
        <v>2044.9807976619006</v>
      </c>
      <c r="AK533" s="42">
        <f t="shared" si="176"/>
        <v>2046.2429663276112</v>
      </c>
      <c r="AL533" s="31">
        <f t="shared" si="177"/>
        <v>87.987480701255464</v>
      </c>
      <c r="AM533" s="53">
        <f t="shared" si="178"/>
        <v>2.0462429663276112</v>
      </c>
      <c r="AN533" s="14"/>
    </row>
    <row r="534" spans="8:40">
      <c r="H534" s="32">
        <f t="shared" si="161"/>
        <v>1556</v>
      </c>
      <c r="I534" s="23">
        <f t="shared" si="162"/>
        <v>1556000</v>
      </c>
      <c r="J534" s="22">
        <f t="shared" si="163"/>
        <v>175000</v>
      </c>
      <c r="K534" s="42" t="s">
        <v>13</v>
      </c>
      <c r="L534" s="42">
        <v>0</v>
      </c>
      <c r="M534" s="32">
        <v>0</v>
      </c>
      <c r="N534" s="30" t="s">
        <v>13</v>
      </c>
      <c r="O534" s="31">
        <f>6.283*I534*E$7</f>
        <v>2053.0330800000002</v>
      </c>
      <c r="P534" s="42">
        <v>0</v>
      </c>
      <c r="Q534" s="23" t="s">
        <v>13</v>
      </c>
      <c r="R534" s="24">
        <f>-1/(6.283*I534*E$8)</f>
        <v>-1022.8768452186848</v>
      </c>
      <c r="S534" s="42">
        <f t="shared" si="164"/>
        <v>0</v>
      </c>
      <c r="T534" s="23" t="s">
        <v>13</v>
      </c>
      <c r="U534" s="23">
        <f t="shared" si="165"/>
        <v>359280789</v>
      </c>
      <c r="V534" s="23">
        <f t="shared" si="166"/>
        <v>175000</v>
      </c>
      <c r="W534" s="23" t="s">
        <v>13</v>
      </c>
      <c r="X534" s="23">
        <f t="shared" si="167"/>
        <v>2053.0330800000002</v>
      </c>
      <c r="Y534" s="22">
        <f t="shared" si="168"/>
        <v>-24.082084576903689</v>
      </c>
      <c r="Z534" s="23" t="s">
        <v>13</v>
      </c>
      <c r="AA534" s="31">
        <f t="shared" si="169"/>
        <v>2052.750558192733</v>
      </c>
      <c r="AB534" s="23">
        <f t="shared" si="170"/>
        <v>2099711.0149850771</v>
      </c>
      <c r="AC534" s="42" t="s">
        <v>13</v>
      </c>
      <c r="AD534" s="23">
        <f t="shared" si="171"/>
        <v>24633.006698312791</v>
      </c>
      <c r="AE534" s="42">
        <f t="shared" si="172"/>
        <v>-24.082084576903689</v>
      </c>
      <c r="AF534" s="42" t="s">
        <v>13</v>
      </c>
      <c r="AG534" s="42">
        <f t="shared" si="173"/>
        <v>1029.8737129740482</v>
      </c>
      <c r="AH534" s="32">
        <f t="shared" si="174"/>
        <v>-71.553794509987924</v>
      </c>
      <c r="AI534" s="42" t="s">
        <v>13</v>
      </c>
      <c r="AJ534" s="42">
        <f t="shared" si="175"/>
        <v>2037.1311783416272</v>
      </c>
      <c r="AK534" s="42">
        <f t="shared" si="176"/>
        <v>2038.3874468020854</v>
      </c>
      <c r="AL534" s="31">
        <f t="shared" si="177"/>
        <v>87.98832509694698</v>
      </c>
      <c r="AM534" s="53">
        <f t="shared" si="178"/>
        <v>2.0383874468020853</v>
      </c>
      <c r="AN534" s="14"/>
    </row>
    <row r="535" spans="8:40">
      <c r="H535" s="32">
        <f t="shared" si="161"/>
        <v>1558</v>
      </c>
      <c r="I535" s="23">
        <f t="shared" si="162"/>
        <v>1558000</v>
      </c>
      <c r="J535" s="22">
        <f t="shared" si="163"/>
        <v>175000</v>
      </c>
      <c r="K535" s="42" t="s">
        <v>13</v>
      </c>
      <c r="L535" s="42">
        <v>0</v>
      </c>
      <c r="M535" s="32">
        <v>0</v>
      </c>
      <c r="N535" s="30" t="s">
        <v>13</v>
      </c>
      <c r="O535" s="31">
        <f>6.283*I535*E$7</f>
        <v>2055.6719400000002</v>
      </c>
      <c r="P535" s="42">
        <v>0</v>
      </c>
      <c r="Q535" s="23" t="s">
        <v>13</v>
      </c>
      <c r="R535" s="24">
        <f>-1/(6.283*I535*E$8)</f>
        <v>-1021.5637812325248</v>
      </c>
      <c r="S535" s="42">
        <f t="shared" si="164"/>
        <v>0</v>
      </c>
      <c r="T535" s="23" t="s">
        <v>13</v>
      </c>
      <c r="U535" s="23">
        <f t="shared" si="165"/>
        <v>359742589.50000006</v>
      </c>
      <c r="V535" s="23">
        <f t="shared" si="166"/>
        <v>175000</v>
      </c>
      <c r="W535" s="23" t="s">
        <v>13</v>
      </c>
      <c r="X535" s="23">
        <f t="shared" si="167"/>
        <v>2055.6719400000002</v>
      </c>
      <c r="Y535" s="22">
        <f t="shared" si="168"/>
        <v>-24.144023489126045</v>
      </c>
      <c r="Z535" s="23" t="s">
        <v>13</v>
      </c>
      <c r="AA535" s="31">
        <f t="shared" si="169"/>
        <v>2055.3883274765412</v>
      </c>
      <c r="AB535" s="23">
        <f t="shared" si="170"/>
        <v>2099710.2717181304</v>
      </c>
      <c r="AC535" s="42" t="s">
        <v>13</v>
      </c>
      <c r="AD535" s="23">
        <f t="shared" si="171"/>
        <v>24664.659929718498</v>
      </c>
      <c r="AE535" s="42">
        <f t="shared" si="172"/>
        <v>-24.144023489126045</v>
      </c>
      <c r="AF535" s="42" t="s">
        <v>13</v>
      </c>
      <c r="AG535" s="42">
        <f t="shared" si="173"/>
        <v>1033.8245462440163</v>
      </c>
      <c r="AH535" s="32">
        <f t="shared" si="174"/>
        <v>-71.251249310558038</v>
      </c>
      <c r="AI535" s="42" t="s">
        <v>13</v>
      </c>
      <c r="AJ535" s="42">
        <f t="shared" si="175"/>
        <v>2029.3481979155413</v>
      </c>
      <c r="AK535" s="42">
        <f t="shared" si="176"/>
        <v>2030.5986429896407</v>
      </c>
      <c r="AL535" s="31">
        <f t="shared" si="177"/>
        <v>87.989147647412537</v>
      </c>
      <c r="AM535" s="53">
        <f t="shared" si="178"/>
        <v>2.0305986429896405</v>
      </c>
      <c r="AN535" s="14"/>
    </row>
    <row r="536" spans="8:40">
      <c r="H536" s="32">
        <f t="shared" si="161"/>
        <v>1560</v>
      </c>
      <c r="I536" s="23">
        <f t="shared" si="162"/>
        <v>1560000</v>
      </c>
      <c r="J536" s="22">
        <f t="shared" si="163"/>
        <v>175000</v>
      </c>
      <c r="K536" s="42" t="s">
        <v>13</v>
      </c>
      <c r="L536" s="42">
        <v>0</v>
      </c>
      <c r="M536" s="32">
        <v>0</v>
      </c>
      <c r="N536" s="30" t="s">
        <v>13</v>
      </c>
      <c r="O536" s="31">
        <f>6.283*I536*E$7</f>
        <v>2058.3108000000002</v>
      </c>
      <c r="P536" s="42">
        <v>0</v>
      </c>
      <c r="Q536" s="23" t="s">
        <v>13</v>
      </c>
      <c r="R536" s="24">
        <f>-1/(6.283*I536*E$8)</f>
        <v>-1020.2540840770985</v>
      </c>
      <c r="S536" s="42">
        <f t="shared" si="164"/>
        <v>0</v>
      </c>
      <c r="T536" s="23" t="s">
        <v>13</v>
      </c>
      <c r="U536" s="23">
        <f t="shared" si="165"/>
        <v>360204390.00000006</v>
      </c>
      <c r="V536" s="23">
        <f t="shared" si="166"/>
        <v>175000</v>
      </c>
      <c r="W536" s="23" t="s">
        <v>13</v>
      </c>
      <c r="X536" s="23">
        <f t="shared" si="167"/>
        <v>2058.3108000000002</v>
      </c>
      <c r="Y536" s="22">
        <f t="shared" si="168"/>
        <v>-24.206041919278359</v>
      </c>
      <c r="Z536" s="23" t="s">
        <v>13</v>
      </c>
      <c r="AA536" s="31">
        <f t="shared" si="169"/>
        <v>2058.026093957099</v>
      </c>
      <c r="AB536" s="23">
        <f t="shared" si="170"/>
        <v>2099709.5274969684</v>
      </c>
      <c r="AC536" s="42" t="s">
        <v>13</v>
      </c>
      <c r="AD536" s="23">
        <f t="shared" si="171"/>
        <v>24696.313127485191</v>
      </c>
      <c r="AE536" s="42">
        <f t="shared" si="172"/>
        <v>-24.206041919278359</v>
      </c>
      <c r="AF536" s="42" t="s">
        <v>13</v>
      </c>
      <c r="AG536" s="42">
        <f t="shared" si="173"/>
        <v>1037.7720098800005</v>
      </c>
      <c r="AH536" s="32">
        <f t="shared" si="174"/>
        <v>-70.951998151809406</v>
      </c>
      <c r="AI536" s="42" t="s">
        <v>13</v>
      </c>
      <c r="AJ536" s="42">
        <f t="shared" si="175"/>
        <v>2021.6309945553883</v>
      </c>
      <c r="AK536" s="42">
        <f t="shared" si="176"/>
        <v>2022.8756917291637</v>
      </c>
      <c r="AL536" s="31">
        <f t="shared" si="177"/>
        <v>87.989948635313567</v>
      </c>
      <c r="AM536" s="53">
        <f t="shared" si="178"/>
        <v>2.0228756917291637</v>
      </c>
      <c r="AN536" s="14"/>
    </row>
    <row r="537" spans="8:40">
      <c r="H537" s="32">
        <f t="shared" si="161"/>
        <v>1562</v>
      </c>
      <c r="I537" s="23">
        <f t="shared" si="162"/>
        <v>1562000</v>
      </c>
      <c r="J537" s="22">
        <f t="shared" si="163"/>
        <v>175000</v>
      </c>
      <c r="K537" s="42" t="s">
        <v>13</v>
      </c>
      <c r="L537" s="42">
        <v>0</v>
      </c>
      <c r="M537" s="32">
        <v>0</v>
      </c>
      <c r="N537" s="30" t="s">
        <v>13</v>
      </c>
      <c r="O537" s="31">
        <f>6.283*I537*E$7</f>
        <v>2060.9496600000002</v>
      </c>
      <c r="P537" s="42">
        <v>0</v>
      </c>
      <c r="Q537" s="23" t="s">
        <v>13</v>
      </c>
      <c r="R537" s="24">
        <f>-1/(6.283*I537*E$8)</f>
        <v>-1018.9477408196375</v>
      </c>
      <c r="S537" s="42">
        <f t="shared" si="164"/>
        <v>0</v>
      </c>
      <c r="T537" s="23" t="s">
        <v>13</v>
      </c>
      <c r="U537" s="23">
        <f t="shared" si="165"/>
        <v>360666190.50000006</v>
      </c>
      <c r="V537" s="23">
        <f t="shared" si="166"/>
        <v>175000</v>
      </c>
      <c r="W537" s="23" t="s">
        <v>13</v>
      </c>
      <c r="X537" s="23">
        <f t="shared" si="167"/>
        <v>2060.9496600000002</v>
      </c>
      <c r="Y537" s="22">
        <f t="shared" si="168"/>
        <v>-24.268139867191483</v>
      </c>
      <c r="Z537" s="23" t="s">
        <v>13</v>
      </c>
      <c r="AA537" s="31">
        <f t="shared" si="169"/>
        <v>2060.663857630811</v>
      </c>
      <c r="AB537" s="23">
        <f t="shared" si="170"/>
        <v>2099708.7823215937</v>
      </c>
      <c r="AC537" s="42" t="s">
        <v>13</v>
      </c>
      <c r="AD537" s="23">
        <f t="shared" si="171"/>
        <v>24727.966291569737</v>
      </c>
      <c r="AE537" s="42">
        <f t="shared" si="172"/>
        <v>-24.268139867191483</v>
      </c>
      <c r="AF537" s="42" t="s">
        <v>13</v>
      </c>
      <c r="AG537" s="42">
        <f t="shared" si="173"/>
        <v>1041.7161168111734</v>
      </c>
      <c r="AH537" s="32">
        <f t="shared" si="174"/>
        <v>-70.655990054620929</v>
      </c>
      <c r="AI537" s="42" t="s">
        <v>13</v>
      </c>
      <c r="AJ537" s="42">
        <f t="shared" si="175"/>
        <v>2013.9787212803449</v>
      </c>
      <c r="AK537" s="42">
        <f t="shared" si="176"/>
        <v>2015.2177447364372</v>
      </c>
      <c r="AL537" s="31">
        <f t="shared" si="177"/>
        <v>87.990728338439013</v>
      </c>
      <c r="AM537" s="53">
        <f t="shared" si="178"/>
        <v>2.0152177447364372</v>
      </c>
      <c r="AN537" s="14"/>
    </row>
    <row r="538" spans="8:40">
      <c r="H538" s="32">
        <f t="shared" si="161"/>
        <v>1564</v>
      </c>
      <c r="I538" s="23">
        <f t="shared" si="162"/>
        <v>1564000</v>
      </c>
      <c r="J538" s="22">
        <f t="shared" si="163"/>
        <v>175000</v>
      </c>
      <c r="K538" s="42" t="s">
        <v>13</v>
      </c>
      <c r="L538" s="42">
        <v>0</v>
      </c>
      <c r="M538" s="32">
        <v>0</v>
      </c>
      <c r="N538" s="30" t="s">
        <v>13</v>
      </c>
      <c r="O538" s="31">
        <f>6.283*I538*E$7</f>
        <v>2063.5885200000002</v>
      </c>
      <c r="P538" s="42">
        <v>0</v>
      </c>
      <c r="Q538" s="23" t="s">
        <v>13</v>
      </c>
      <c r="R538" s="24">
        <f>-1/(6.283*I538*E$8)</f>
        <v>-1017.6447385935254</v>
      </c>
      <c r="S538" s="42">
        <f t="shared" si="164"/>
        <v>0</v>
      </c>
      <c r="T538" s="23" t="s">
        <v>13</v>
      </c>
      <c r="U538" s="23">
        <f t="shared" si="165"/>
        <v>361127991.00000006</v>
      </c>
      <c r="V538" s="23">
        <f t="shared" si="166"/>
        <v>175000</v>
      </c>
      <c r="W538" s="23" t="s">
        <v>13</v>
      </c>
      <c r="X538" s="23">
        <f t="shared" si="167"/>
        <v>2063.5885200000002</v>
      </c>
      <c r="Y538" s="22">
        <f t="shared" si="168"/>
        <v>-24.330317332696044</v>
      </c>
      <c r="Z538" s="23" t="s">
        <v>13</v>
      </c>
      <c r="AA538" s="31">
        <f t="shared" si="169"/>
        <v>2063.301618494082</v>
      </c>
      <c r="AB538" s="23">
        <f t="shared" si="170"/>
        <v>2099708.0361920078</v>
      </c>
      <c r="AC538" s="42" t="s">
        <v>13</v>
      </c>
      <c r="AD538" s="23">
        <f t="shared" si="171"/>
        <v>24759.619421928986</v>
      </c>
      <c r="AE538" s="42">
        <f t="shared" si="172"/>
        <v>-24.330317332696044</v>
      </c>
      <c r="AF538" s="42" t="s">
        <v>13</v>
      </c>
      <c r="AG538" s="42">
        <f t="shared" si="173"/>
        <v>1045.6568799005568</v>
      </c>
      <c r="AH538" s="32">
        <f t="shared" si="174"/>
        <v>-70.363175057607606</v>
      </c>
      <c r="AI538" s="42" t="s">
        <v>13</v>
      </c>
      <c r="AJ538" s="42">
        <f t="shared" si="175"/>
        <v>2006.3905456384909</v>
      </c>
      <c r="AK538" s="42">
        <f t="shared" si="176"/>
        <v>2007.6239682848254</v>
      </c>
      <c r="AL538" s="31">
        <f t="shared" si="177"/>
        <v>87.991487029810727</v>
      </c>
      <c r="AM538" s="53">
        <f t="shared" si="178"/>
        <v>2.0076239682848254</v>
      </c>
      <c r="AN538" s="14"/>
    </row>
    <row r="539" spans="8:40">
      <c r="H539" s="32">
        <f t="shared" si="161"/>
        <v>1566</v>
      </c>
      <c r="I539" s="23">
        <f t="shared" si="162"/>
        <v>1566000</v>
      </c>
      <c r="J539" s="22">
        <f t="shared" si="163"/>
        <v>175000</v>
      </c>
      <c r="K539" s="42" t="s">
        <v>13</v>
      </c>
      <c r="L539" s="42">
        <v>0</v>
      </c>
      <c r="M539" s="32">
        <v>0</v>
      </c>
      <c r="N539" s="30" t="s">
        <v>13</v>
      </c>
      <c r="O539" s="31">
        <f>6.283*I539*E$7</f>
        <v>2066.2273800000003</v>
      </c>
      <c r="P539" s="42">
        <v>0</v>
      </c>
      <c r="Q539" s="23" t="s">
        <v>13</v>
      </c>
      <c r="R539" s="24">
        <f>-1/(6.283*I539*E$8)</f>
        <v>-1016.345064597876</v>
      </c>
      <c r="S539" s="42">
        <f t="shared" si="164"/>
        <v>0</v>
      </c>
      <c r="T539" s="23" t="s">
        <v>13</v>
      </c>
      <c r="U539" s="23">
        <f t="shared" si="165"/>
        <v>361589791.50000006</v>
      </c>
      <c r="V539" s="23">
        <f t="shared" si="166"/>
        <v>175000</v>
      </c>
      <c r="W539" s="23" t="s">
        <v>13</v>
      </c>
      <c r="X539" s="23">
        <f t="shared" si="167"/>
        <v>2066.2273800000003</v>
      </c>
      <c r="Y539" s="22">
        <f t="shared" si="168"/>
        <v>-24.392574315622465</v>
      </c>
      <c r="Z539" s="23" t="s">
        <v>13</v>
      </c>
      <c r="AA539" s="31">
        <f t="shared" si="169"/>
        <v>2065.9393765433169</v>
      </c>
      <c r="AB539" s="23">
        <f t="shared" si="170"/>
        <v>2099707.289108213</v>
      </c>
      <c r="AC539" s="42" t="s">
        <v>13</v>
      </c>
      <c r="AD539" s="23">
        <f t="shared" si="171"/>
        <v>24791.272518519803</v>
      </c>
      <c r="AE539" s="42">
        <f t="shared" si="172"/>
        <v>-24.392574315622465</v>
      </c>
      <c r="AF539" s="42" t="s">
        <v>13</v>
      </c>
      <c r="AG539" s="42">
        <f t="shared" si="173"/>
        <v>1049.5943119454409</v>
      </c>
      <c r="AH539" s="32">
        <f t="shared" si="174"/>
        <v>-70.073504192342497</v>
      </c>
      <c r="AI539" s="42" t="s">
        <v>13</v>
      </c>
      <c r="AJ539" s="42">
        <f t="shared" si="175"/>
        <v>1998.8656493964511</v>
      </c>
      <c r="AK539" s="42">
        <f t="shared" si="176"/>
        <v>2000.0935428941543</v>
      </c>
      <c r="AL539" s="31">
        <f t="shared" si="177"/>
        <v>87.992224977784701</v>
      </c>
      <c r="AM539" s="53">
        <f t="shared" si="178"/>
        <v>2.0000935428941542</v>
      </c>
      <c r="AN539" s="14"/>
    </row>
    <row r="540" spans="8:40">
      <c r="H540" s="32">
        <f t="shared" si="161"/>
        <v>1568</v>
      </c>
      <c r="I540" s="23">
        <f t="shared" si="162"/>
        <v>1568000</v>
      </c>
      <c r="J540" s="22">
        <f t="shared" si="163"/>
        <v>175000</v>
      </c>
      <c r="K540" s="42" t="s">
        <v>13</v>
      </c>
      <c r="L540" s="42">
        <v>0</v>
      </c>
      <c r="M540" s="32">
        <v>0</v>
      </c>
      <c r="N540" s="30" t="s">
        <v>13</v>
      </c>
      <c r="O540" s="31">
        <f>6.283*I540*E$7</f>
        <v>2068.8662400000003</v>
      </c>
      <c r="P540" s="42">
        <v>0</v>
      </c>
      <c r="Q540" s="23" t="s">
        <v>13</v>
      </c>
      <c r="R540" s="24">
        <f>-1/(6.283*I540*E$8)</f>
        <v>-1015.0487060971133</v>
      </c>
      <c r="S540" s="42">
        <f t="shared" si="164"/>
        <v>0</v>
      </c>
      <c r="T540" s="23" t="s">
        <v>13</v>
      </c>
      <c r="U540" s="23">
        <f t="shared" si="165"/>
        <v>362051592.00000006</v>
      </c>
      <c r="V540" s="23">
        <f t="shared" si="166"/>
        <v>175000</v>
      </c>
      <c r="W540" s="23" t="s">
        <v>13</v>
      </c>
      <c r="X540" s="23">
        <f t="shared" si="167"/>
        <v>2068.8662400000003</v>
      </c>
      <c r="Y540" s="22">
        <f t="shared" si="168"/>
        <v>-24.45491081580094</v>
      </c>
      <c r="Z540" s="23" t="s">
        <v>13</v>
      </c>
      <c r="AA540" s="31">
        <f t="shared" si="169"/>
        <v>2068.57713177492</v>
      </c>
      <c r="AB540" s="23">
        <f t="shared" si="170"/>
        <v>2099706.5410702103</v>
      </c>
      <c r="AC540" s="42" t="s">
        <v>13</v>
      </c>
      <c r="AD540" s="23">
        <f t="shared" si="171"/>
        <v>24822.925581299045</v>
      </c>
      <c r="AE540" s="42">
        <f t="shared" si="172"/>
        <v>-24.45491081580094</v>
      </c>
      <c r="AF540" s="42" t="s">
        <v>13</v>
      </c>
      <c r="AG540" s="42">
        <f t="shared" si="173"/>
        <v>1053.5284256778068</v>
      </c>
      <c r="AH540" s="32">
        <f t="shared" si="174"/>
        <v>-69.786929459287876</v>
      </c>
      <c r="AI540" s="42" t="s">
        <v>13</v>
      </c>
      <c r="AJ540" s="42">
        <f t="shared" si="175"/>
        <v>1991.4032282369492</v>
      </c>
      <c r="AK540" s="42">
        <f t="shared" si="176"/>
        <v>1992.6256630275286</v>
      </c>
      <c r="AL540" s="31">
        <f t="shared" si="177"/>
        <v>87.992942446150224</v>
      </c>
      <c r="AM540" s="53">
        <f t="shared" si="178"/>
        <v>1.9926256630275285</v>
      </c>
      <c r="AN540" s="14"/>
    </row>
    <row r="541" spans="8:40">
      <c r="H541" s="32">
        <f t="shared" si="161"/>
        <v>1570</v>
      </c>
      <c r="I541" s="23">
        <f t="shared" si="162"/>
        <v>1570000</v>
      </c>
      <c r="J541" s="22">
        <f t="shared" si="163"/>
        <v>175000</v>
      </c>
      <c r="K541" s="42" t="s">
        <v>13</v>
      </c>
      <c r="L541" s="42">
        <v>0</v>
      </c>
      <c r="M541" s="32">
        <v>0</v>
      </c>
      <c r="N541" s="30" t="s">
        <v>13</v>
      </c>
      <c r="O541" s="31">
        <f>6.283*I541*E$7</f>
        <v>2071.5051000000003</v>
      </c>
      <c r="P541" s="42">
        <v>0</v>
      </c>
      <c r="Q541" s="23" t="s">
        <v>13</v>
      </c>
      <c r="R541" s="24">
        <f>-1/(6.283*I541*E$8)</f>
        <v>-1013.7556504205564</v>
      </c>
      <c r="S541" s="42">
        <f t="shared" si="164"/>
        <v>0</v>
      </c>
      <c r="T541" s="23" t="s">
        <v>13</v>
      </c>
      <c r="U541" s="23">
        <f t="shared" si="165"/>
        <v>362513392.50000006</v>
      </c>
      <c r="V541" s="23">
        <f t="shared" si="166"/>
        <v>175000</v>
      </c>
      <c r="W541" s="23" t="s">
        <v>13</v>
      </c>
      <c r="X541" s="23">
        <f t="shared" si="167"/>
        <v>2071.5051000000003</v>
      </c>
      <c r="Y541" s="22">
        <f t="shared" si="168"/>
        <v>-24.517326833061446</v>
      </c>
      <c r="Z541" s="23" t="s">
        <v>13</v>
      </c>
      <c r="AA541" s="31">
        <f t="shared" si="169"/>
        <v>2071.2148841852973</v>
      </c>
      <c r="AB541" s="23">
        <f t="shared" si="170"/>
        <v>2099705.7920780033</v>
      </c>
      <c r="AC541" s="42" t="s">
        <v>13</v>
      </c>
      <c r="AD541" s="23">
        <f t="shared" si="171"/>
        <v>24854.578610223569</v>
      </c>
      <c r="AE541" s="42">
        <f t="shared" si="172"/>
        <v>-24.517326833061446</v>
      </c>
      <c r="AF541" s="42" t="s">
        <v>13</v>
      </c>
      <c r="AG541" s="42">
        <f t="shared" si="173"/>
        <v>1057.4592337647409</v>
      </c>
      <c r="AH541" s="32">
        <f t="shared" si="174"/>
        <v>-69.503403804413139</v>
      </c>
      <c r="AI541" s="42" t="s">
        <v>13</v>
      </c>
      <c r="AJ541" s="42">
        <f t="shared" si="175"/>
        <v>1984.0024914640585</v>
      </c>
      <c r="AK541" s="42">
        <f t="shared" si="176"/>
        <v>1985.2195367958657</v>
      </c>
      <c r="AL541" s="31">
        <f t="shared" si="177"/>
        <v>87.993639694226928</v>
      </c>
      <c r="AM541" s="53">
        <f t="shared" si="178"/>
        <v>1.9852195367958656</v>
      </c>
      <c r="AN541" s="14"/>
    </row>
    <row r="542" spans="8:40">
      <c r="H542" s="32">
        <f t="shared" si="161"/>
        <v>1572</v>
      </c>
      <c r="I542" s="23">
        <f t="shared" si="162"/>
        <v>1572000</v>
      </c>
      <c r="J542" s="22">
        <f t="shared" si="163"/>
        <v>175000</v>
      </c>
      <c r="K542" s="42" t="s">
        <v>13</v>
      </c>
      <c r="L542" s="42">
        <v>0</v>
      </c>
      <c r="M542" s="32">
        <v>0</v>
      </c>
      <c r="N542" s="30" t="s">
        <v>13</v>
      </c>
      <c r="O542" s="31">
        <f>6.283*I542*E$7</f>
        <v>2074.1439599999999</v>
      </c>
      <c r="P542" s="42">
        <v>0</v>
      </c>
      <c r="Q542" s="23" t="s">
        <v>13</v>
      </c>
      <c r="R542" s="24">
        <f>-1/(6.283*I542*E$8)</f>
        <v>-1012.4658849620062</v>
      </c>
      <c r="S542" s="42">
        <f t="shared" si="164"/>
        <v>0</v>
      </c>
      <c r="T542" s="23" t="s">
        <v>13</v>
      </c>
      <c r="U542" s="23">
        <f t="shared" si="165"/>
        <v>362975193</v>
      </c>
      <c r="V542" s="23">
        <f t="shared" si="166"/>
        <v>175000</v>
      </c>
      <c r="W542" s="23" t="s">
        <v>13</v>
      </c>
      <c r="X542" s="23">
        <f t="shared" si="167"/>
        <v>2074.1439599999999</v>
      </c>
      <c r="Y542" s="22">
        <f t="shared" si="168"/>
        <v>-24.579822367233739</v>
      </c>
      <c r="Z542" s="23" t="s">
        <v>13</v>
      </c>
      <c r="AA542" s="31">
        <f t="shared" si="169"/>
        <v>2073.8526337708522</v>
      </c>
      <c r="AB542" s="23">
        <f t="shared" si="170"/>
        <v>2099705.042131593</v>
      </c>
      <c r="AC542" s="42" t="s">
        <v>13</v>
      </c>
      <c r="AD542" s="23">
        <f t="shared" si="171"/>
        <v>24886.231605250221</v>
      </c>
      <c r="AE542" s="42">
        <f t="shared" si="172"/>
        <v>-24.579822367233739</v>
      </c>
      <c r="AF542" s="42" t="s">
        <v>13</v>
      </c>
      <c r="AG542" s="42">
        <f t="shared" si="173"/>
        <v>1061.3867488088461</v>
      </c>
      <c r="AH542" s="32">
        <f t="shared" si="174"/>
        <v>-69.222881096476783</v>
      </c>
      <c r="AI542" s="42" t="s">
        <v>13</v>
      </c>
      <c r="AJ542" s="42">
        <f t="shared" si="175"/>
        <v>1976.6626617159138</v>
      </c>
      <c r="AK542" s="42">
        <f t="shared" si="176"/>
        <v>1977.8743856699136</v>
      </c>
      <c r="AL542" s="31">
        <f t="shared" si="177"/>
        <v>87.994316976960121</v>
      </c>
      <c r="AM542" s="53">
        <f t="shared" si="178"/>
        <v>1.9778743856699137</v>
      </c>
      <c r="AN542" s="14"/>
    </row>
    <row r="543" spans="8:40">
      <c r="H543" s="32">
        <f t="shared" si="161"/>
        <v>1574</v>
      </c>
      <c r="I543" s="23">
        <f t="shared" si="162"/>
        <v>1574000</v>
      </c>
      <c r="J543" s="22">
        <f t="shared" si="163"/>
        <v>175000</v>
      </c>
      <c r="K543" s="42" t="s">
        <v>13</v>
      </c>
      <c r="L543" s="42">
        <v>0</v>
      </c>
      <c r="M543" s="32">
        <v>0</v>
      </c>
      <c r="N543" s="30" t="s">
        <v>13</v>
      </c>
      <c r="O543" s="31">
        <f>6.283*I543*E$7</f>
        <v>2076.7828199999999</v>
      </c>
      <c r="P543" s="42">
        <v>0</v>
      </c>
      <c r="Q543" s="23" t="s">
        <v>13</v>
      </c>
      <c r="R543" s="24">
        <f>-1/(6.283*I543*E$8)</f>
        <v>-1011.1793971793352</v>
      </c>
      <c r="S543" s="42">
        <f t="shared" si="164"/>
        <v>0</v>
      </c>
      <c r="T543" s="23" t="s">
        <v>13</v>
      </c>
      <c r="U543" s="23">
        <f t="shared" si="165"/>
        <v>363436993.5</v>
      </c>
      <c r="V543" s="23">
        <f t="shared" si="166"/>
        <v>175000</v>
      </c>
      <c r="W543" s="23" t="s">
        <v>13</v>
      </c>
      <c r="X543" s="23">
        <f t="shared" si="167"/>
        <v>2076.7828199999999</v>
      </c>
      <c r="Y543" s="22">
        <f t="shared" si="168"/>
        <v>-24.642397418147389</v>
      </c>
      <c r="Z543" s="23" t="s">
        <v>13</v>
      </c>
      <c r="AA543" s="31">
        <f t="shared" si="169"/>
        <v>2076.490380527991</v>
      </c>
      <c r="AB543" s="23">
        <f t="shared" si="170"/>
        <v>2099704.2912309822</v>
      </c>
      <c r="AC543" s="42" t="s">
        <v>13</v>
      </c>
      <c r="AD543" s="23">
        <f t="shared" si="171"/>
        <v>24917.884566335884</v>
      </c>
      <c r="AE543" s="42">
        <f t="shared" si="172"/>
        <v>-24.642397418147389</v>
      </c>
      <c r="AF543" s="42" t="s">
        <v>13</v>
      </c>
      <c r="AG543" s="42">
        <f t="shared" si="173"/>
        <v>1065.3109833486558</v>
      </c>
      <c r="AH543" s="32">
        <f t="shared" si="174"/>
        <v>-68.945316104950095</v>
      </c>
      <c r="AI543" s="42" t="s">
        <v>13</v>
      </c>
      <c r="AJ543" s="42">
        <f t="shared" si="175"/>
        <v>1969.3829746846486</v>
      </c>
      <c r="AK543" s="42">
        <f t="shared" si="176"/>
        <v>1970.5894441995183</v>
      </c>
      <c r="AL543" s="31">
        <f t="shared" si="177"/>
        <v>87.994974545010265</v>
      </c>
      <c r="AM543" s="53">
        <f t="shared" si="178"/>
        <v>1.9705894441995182</v>
      </c>
      <c r="AN543" s="14"/>
    </row>
    <row r="544" spans="8:40">
      <c r="H544" s="32">
        <f t="shared" si="161"/>
        <v>1576</v>
      </c>
      <c r="I544" s="23">
        <f t="shared" si="162"/>
        <v>1576000</v>
      </c>
      <c r="J544" s="22">
        <f t="shared" si="163"/>
        <v>175000</v>
      </c>
      <c r="K544" s="42" t="s">
        <v>13</v>
      </c>
      <c r="L544" s="42">
        <v>0</v>
      </c>
      <c r="M544" s="32">
        <v>0</v>
      </c>
      <c r="N544" s="30" t="s">
        <v>13</v>
      </c>
      <c r="O544" s="31">
        <f>6.283*I544*E$7</f>
        <v>2079.4216799999999</v>
      </c>
      <c r="P544" s="42">
        <v>0</v>
      </c>
      <c r="Q544" s="23" t="s">
        <v>13</v>
      </c>
      <c r="R544" s="24">
        <f>-1/(6.283*I544*E$8)</f>
        <v>-1009.8961745940824</v>
      </c>
      <c r="S544" s="42">
        <f t="shared" si="164"/>
        <v>0</v>
      </c>
      <c r="T544" s="23" t="s">
        <v>13</v>
      </c>
      <c r="U544" s="23">
        <f t="shared" si="165"/>
        <v>363898794</v>
      </c>
      <c r="V544" s="23">
        <f t="shared" si="166"/>
        <v>175000</v>
      </c>
      <c r="W544" s="23" t="s">
        <v>13</v>
      </c>
      <c r="X544" s="23">
        <f t="shared" si="167"/>
        <v>2079.4216799999999</v>
      </c>
      <c r="Y544" s="22">
        <f t="shared" si="168"/>
        <v>-24.705051985631716</v>
      </c>
      <c r="Z544" s="23" t="s">
        <v>13</v>
      </c>
      <c r="AA544" s="31">
        <f t="shared" si="169"/>
        <v>2079.1281244531174</v>
      </c>
      <c r="AB544" s="23">
        <f t="shared" si="170"/>
        <v>2099703.5393761722</v>
      </c>
      <c r="AC544" s="42" t="s">
        <v>13</v>
      </c>
      <c r="AD544" s="23">
        <f t="shared" si="171"/>
        <v>24949.537493437409</v>
      </c>
      <c r="AE544" s="42">
        <f t="shared" si="172"/>
        <v>-24.705051985631716</v>
      </c>
      <c r="AF544" s="42" t="s">
        <v>13</v>
      </c>
      <c r="AG544" s="42">
        <f t="shared" si="173"/>
        <v>1069.231949859035</v>
      </c>
      <c r="AH544" s="32">
        <f t="shared" si="174"/>
        <v>-68.670664478563154</v>
      </c>
      <c r="AI544" s="42" t="s">
        <v>13</v>
      </c>
      <c r="AJ544" s="42">
        <f t="shared" si="175"/>
        <v>1962.1626788433862</v>
      </c>
      <c r="AK544" s="42">
        <f t="shared" si="176"/>
        <v>1963.3639597399613</v>
      </c>
      <c r="AL544" s="31">
        <f t="shared" si="177"/>
        <v>87.995612644844911</v>
      </c>
      <c r="AM544" s="53">
        <f t="shared" si="178"/>
        <v>1.9633639597399613</v>
      </c>
      <c r="AN544" s="14"/>
    </row>
    <row r="545" spans="8:40">
      <c r="H545" s="32">
        <f t="shared" si="161"/>
        <v>1578</v>
      </c>
      <c r="I545" s="23">
        <f t="shared" si="162"/>
        <v>1578000</v>
      </c>
      <c r="J545" s="22">
        <f t="shared" si="163"/>
        <v>175000</v>
      </c>
      <c r="K545" s="42" t="s">
        <v>13</v>
      </c>
      <c r="L545" s="42">
        <v>0</v>
      </c>
      <c r="M545" s="32">
        <v>0</v>
      </c>
      <c r="N545" s="30" t="s">
        <v>13</v>
      </c>
      <c r="O545" s="31">
        <f>6.283*I545*E$7</f>
        <v>2082.0605399999999</v>
      </c>
      <c r="P545" s="42">
        <v>0</v>
      </c>
      <c r="Q545" s="23" t="s">
        <v>13</v>
      </c>
      <c r="R545" s="24">
        <f>-1/(6.283*I545*E$8)</f>
        <v>-1008.6162047910481</v>
      </c>
      <c r="S545" s="42">
        <f t="shared" si="164"/>
        <v>0</v>
      </c>
      <c r="T545" s="23" t="s">
        <v>13</v>
      </c>
      <c r="U545" s="23">
        <f t="shared" si="165"/>
        <v>364360594.5</v>
      </c>
      <c r="V545" s="23">
        <f t="shared" si="166"/>
        <v>175000</v>
      </c>
      <c r="W545" s="23" t="s">
        <v>13</v>
      </c>
      <c r="X545" s="23">
        <f t="shared" si="167"/>
        <v>2082.0605399999999</v>
      </c>
      <c r="Y545" s="22">
        <f t="shared" si="168"/>
        <v>-24.767786069515832</v>
      </c>
      <c r="Z545" s="23" t="s">
        <v>13</v>
      </c>
      <c r="AA545" s="31">
        <f t="shared" si="169"/>
        <v>2081.7658655426371</v>
      </c>
      <c r="AB545" s="23">
        <f t="shared" si="170"/>
        <v>2099702.786567166</v>
      </c>
      <c r="AC545" s="42" t="s">
        <v>13</v>
      </c>
      <c r="AD545" s="23">
        <f t="shared" si="171"/>
        <v>24981.190386511647</v>
      </c>
      <c r="AE545" s="42">
        <f t="shared" si="172"/>
        <v>-24.767786069515832</v>
      </c>
      <c r="AF545" s="42" t="s">
        <v>13</v>
      </c>
      <c r="AG545" s="42">
        <f t="shared" si="173"/>
        <v>1073.1496607515892</v>
      </c>
      <c r="AH545" s="32">
        <f t="shared" si="174"/>
        <v>-68.398882724451227</v>
      </c>
      <c r="AI545" s="42" t="s">
        <v>13</v>
      </c>
      <c r="AJ545" s="42">
        <f t="shared" si="175"/>
        <v>1955.0010351800281</v>
      </c>
      <c r="AK545" s="42">
        <f t="shared" si="176"/>
        <v>1956.1971921851168</v>
      </c>
      <c r="AL545" s="31">
        <f t="shared" si="177"/>
        <v>87.996231518825169</v>
      </c>
      <c r="AM545" s="53">
        <f t="shared" si="178"/>
        <v>1.9561971921851169</v>
      </c>
      <c r="AN545" s="14"/>
    </row>
    <row r="546" spans="8:40">
      <c r="H546" s="32">
        <f t="shared" si="161"/>
        <v>1580</v>
      </c>
      <c r="I546" s="23">
        <f t="shared" si="162"/>
        <v>1580000</v>
      </c>
      <c r="J546" s="22">
        <f t="shared" si="163"/>
        <v>175000</v>
      </c>
      <c r="K546" s="42" t="s">
        <v>13</v>
      </c>
      <c r="L546" s="42">
        <v>0</v>
      </c>
      <c r="M546" s="32">
        <v>0</v>
      </c>
      <c r="N546" s="30" t="s">
        <v>13</v>
      </c>
      <c r="O546" s="31">
        <f>6.283*I546*E$7</f>
        <v>2084.6994</v>
      </c>
      <c r="P546" s="42">
        <v>0</v>
      </c>
      <c r="Q546" s="23" t="s">
        <v>13</v>
      </c>
      <c r="R546" s="24">
        <f>-1/(6.283*I546*E$8)</f>
        <v>-1007.3394754178947</v>
      </c>
      <c r="S546" s="42">
        <f t="shared" si="164"/>
        <v>0</v>
      </c>
      <c r="T546" s="23" t="s">
        <v>13</v>
      </c>
      <c r="U546" s="23">
        <f t="shared" si="165"/>
        <v>364822395</v>
      </c>
      <c r="V546" s="23">
        <f t="shared" si="166"/>
        <v>175000</v>
      </c>
      <c r="W546" s="23" t="s">
        <v>13</v>
      </c>
      <c r="X546" s="23">
        <f t="shared" si="167"/>
        <v>2084.6994</v>
      </c>
      <c r="Y546" s="22">
        <f t="shared" si="168"/>
        <v>-24.830599669628633</v>
      </c>
      <c r="Z546" s="23" t="s">
        <v>13</v>
      </c>
      <c r="AA546" s="31">
        <f t="shared" si="169"/>
        <v>2084.403603792955</v>
      </c>
      <c r="AB546" s="23">
        <f t="shared" si="170"/>
        <v>2099702.0328039643</v>
      </c>
      <c r="AC546" s="42" t="s">
        <v>13</v>
      </c>
      <c r="AD546" s="23">
        <f t="shared" si="171"/>
        <v>25012.843245515458</v>
      </c>
      <c r="AE546" s="42">
        <f t="shared" si="172"/>
        <v>-24.830599669628633</v>
      </c>
      <c r="AF546" s="42" t="s">
        <v>13</v>
      </c>
      <c r="AG546" s="42">
        <f t="shared" si="173"/>
        <v>1077.0641283750601</v>
      </c>
      <c r="AH546" s="32">
        <f t="shared" si="174"/>
        <v>-68.129928187884204</v>
      </c>
      <c r="AI546" s="42" t="s">
        <v>13</v>
      </c>
      <c r="AJ546" s="42">
        <f t="shared" si="175"/>
        <v>1947.8973169376891</v>
      </c>
      <c r="AK546" s="42">
        <f t="shared" si="176"/>
        <v>1949.088413707273</v>
      </c>
      <c r="AL546" s="31">
        <f t="shared" si="177"/>
        <v>87.99683140529136</v>
      </c>
      <c r="AM546" s="53">
        <f t="shared" si="178"/>
        <v>1.949088413707273</v>
      </c>
      <c r="AN546" s="14"/>
    </row>
    <row r="547" spans="8:40">
      <c r="H547" s="32">
        <f t="shared" si="161"/>
        <v>1582</v>
      </c>
      <c r="I547" s="23">
        <f t="shared" si="162"/>
        <v>1582000</v>
      </c>
      <c r="J547" s="22">
        <f t="shared" si="163"/>
        <v>175000</v>
      </c>
      <c r="K547" s="42" t="s">
        <v>13</v>
      </c>
      <c r="L547" s="42">
        <v>0</v>
      </c>
      <c r="M547" s="32">
        <v>0</v>
      </c>
      <c r="N547" s="30" t="s">
        <v>13</v>
      </c>
      <c r="O547" s="31">
        <f>6.283*I547*E$7</f>
        <v>2087.33826</v>
      </c>
      <c r="P547" s="42">
        <v>0</v>
      </c>
      <c r="Q547" s="23" t="s">
        <v>13</v>
      </c>
      <c r="R547" s="24">
        <f>-1/(6.283*I547*E$8)</f>
        <v>-1006.0659741847495</v>
      </c>
      <c r="S547" s="42">
        <f t="shared" si="164"/>
        <v>0</v>
      </c>
      <c r="T547" s="23" t="s">
        <v>13</v>
      </c>
      <c r="U547" s="23">
        <f t="shared" si="165"/>
        <v>365284195.5</v>
      </c>
      <c r="V547" s="23">
        <f t="shared" si="166"/>
        <v>175000</v>
      </c>
      <c r="W547" s="23" t="s">
        <v>13</v>
      </c>
      <c r="X547" s="23">
        <f t="shared" si="167"/>
        <v>2087.33826</v>
      </c>
      <c r="Y547" s="22">
        <f t="shared" si="168"/>
        <v>-24.893492785798799</v>
      </c>
      <c r="Z547" s="23" t="s">
        <v>13</v>
      </c>
      <c r="AA547" s="31">
        <f t="shared" si="169"/>
        <v>2087.0413392004752</v>
      </c>
      <c r="AB547" s="23">
        <f t="shared" si="170"/>
        <v>2099701.2780865706</v>
      </c>
      <c r="AC547" s="42" t="s">
        <v>13</v>
      </c>
      <c r="AD547" s="23">
        <f t="shared" si="171"/>
        <v>25044.496070405701</v>
      </c>
      <c r="AE547" s="42">
        <f t="shared" si="172"/>
        <v>-24.893492785798799</v>
      </c>
      <c r="AF547" s="42" t="s">
        <v>13</v>
      </c>
      <c r="AG547" s="42">
        <f t="shared" si="173"/>
        <v>1080.9753650157259</v>
      </c>
      <c r="AH547" s="32">
        <f t="shared" si="174"/>
        <v>-67.863759032558676</v>
      </c>
      <c r="AI547" s="42" t="s">
        <v>13</v>
      </c>
      <c r="AJ547" s="42">
        <f t="shared" si="175"/>
        <v>1940.8508093615571</v>
      </c>
      <c r="AK547" s="42">
        <f t="shared" si="176"/>
        <v>1942.0369085033994</v>
      </c>
      <c r="AL547" s="31">
        <f t="shared" si="177"/>
        <v>87.997412538645136</v>
      </c>
      <c r="AM547" s="53">
        <f t="shared" si="178"/>
        <v>1.9420369085033995</v>
      </c>
      <c r="AN547" s="14"/>
    </row>
    <row r="548" spans="8:40">
      <c r="H548" s="32">
        <f t="shared" si="161"/>
        <v>1584</v>
      </c>
      <c r="I548" s="23">
        <f t="shared" si="162"/>
        <v>1584000</v>
      </c>
      <c r="J548" s="22">
        <f t="shared" si="163"/>
        <v>175000</v>
      </c>
      <c r="K548" s="42" t="s">
        <v>13</v>
      </c>
      <c r="L548" s="42">
        <v>0</v>
      </c>
      <c r="M548" s="32">
        <v>0</v>
      </c>
      <c r="N548" s="30" t="s">
        <v>13</v>
      </c>
      <c r="O548" s="31">
        <f>6.283*I548*E$7</f>
        <v>2089.97712</v>
      </c>
      <c r="P548" s="42">
        <v>0</v>
      </c>
      <c r="Q548" s="23" t="s">
        <v>13</v>
      </c>
      <c r="R548" s="24">
        <f>-1/(6.283*I548*E$8)</f>
        <v>-1004.7956888638091</v>
      </c>
      <c r="S548" s="42">
        <f t="shared" si="164"/>
        <v>0</v>
      </c>
      <c r="T548" s="23" t="s">
        <v>13</v>
      </c>
      <c r="U548" s="23">
        <f t="shared" si="165"/>
        <v>365745996</v>
      </c>
      <c r="V548" s="23">
        <f t="shared" si="166"/>
        <v>175000</v>
      </c>
      <c r="W548" s="23" t="s">
        <v>13</v>
      </c>
      <c r="X548" s="23">
        <f t="shared" si="167"/>
        <v>2089.97712</v>
      </c>
      <c r="Y548" s="22">
        <f t="shared" si="168"/>
        <v>-24.956465417854798</v>
      </c>
      <c r="Z548" s="23" t="s">
        <v>13</v>
      </c>
      <c r="AA548" s="31">
        <f t="shared" si="169"/>
        <v>2089.6790717616032</v>
      </c>
      <c r="AB548" s="23">
        <f t="shared" si="170"/>
        <v>2099700.5224149851</v>
      </c>
      <c r="AC548" s="42" t="s">
        <v>13</v>
      </c>
      <c r="AD548" s="23">
        <f t="shared" si="171"/>
        <v>25076.148861139241</v>
      </c>
      <c r="AE548" s="42">
        <f t="shared" si="172"/>
        <v>-24.956465417854798</v>
      </c>
      <c r="AF548" s="42" t="s">
        <v>13</v>
      </c>
      <c r="AG548" s="42">
        <f t="shared" si="173"/>
        <v>1084.883382897794</v>
      </c>
      <c r="AH548" s="32">
        <f t="shared" si="174"/>
        <v>-67.600334221435801</v>
      </c>
      <c r="AI548" s="42" t="s">
        <v>13</v>
      </c>
      <c r="AJ548" s="42">
        <f t="shared" si="175"/>
        <v>1933.8608094520007</v>
      </c>
      <c r="AK548" s="42">
        <f t="shared" si="176"/>
        <v>1935.0419725476752</v>
      </c>
      <c r="AL548" s="31">
        <f t="shared" si="177"/>
        <v>87.997975149431596</v>
      </c>
      <c r="AM548" s="53">
        <f t="shared" si="178"/>
        <v>1.9350419725476753</v>
      </c>
      <c r="AN548" s="14"/>
    </row>
    <row r="549" spans="8:40">
      <c r="H549" s="32">
        <f t="shared" si="161"/>
        <v>1586</v>
      </c>
      <c r="I549" s="23">
        <f t="shared" si="162"/>
        <v>1586000</v>
      </c>
      <c r="J549" s="22">
        <f t="shared" si="163"/>
        <v>175000</v>
      </c>
      <c r="K549" s="42" t="s">
        <v>13</v>
      </c>
      <c r="L549" s="42">
        <v>0</v>
      </c>
      <c r="M549" s="32">
        <v>0</v>
      </c>
      <c r="N549" s="30" t="s">
        <v>13</v>
      </c>
      <c r="O549" s="31">
        <f>6.283*I549*E$7</f>
        <v>2092.61598</v>
      </c>
      <c r="P549" s="42">
        <v>0</v>
      </c>
      <c r="Q549" s="23" t="s">
        <v>13</v>
      </c>
      <c r="R549" s="24">
        <f>-1/(6.283*I549*E$8)</f>
        <v>-1003.5286072889493</v>
      </c>
      <c r="S549" s="42">
        <f t="shared" si="164"/>
        <v>0</v>
      </c>
      <c r="T549" s="23" t="s">
        <v>13</v>
      </c>
      <c r="U549" s="23">
        <f t="shared" si="165"/>
        <v>366207796.5</v>
      </c>
      <c r="V549" s="23">
        <f t="shared" si="166"/>
        <v>175000</v>
      </c>
      <c r="W549" s="23" t="s">
        <v>13</v>
      </c>
      <c r="X549" s="23">
        <f t="shared" si="167"/>
        <v>2092.61598</v>
      </c>
      <c r="Y549" s="22">
        <f t="shared" si="168"/>
        <v>-25.01951756562487</v>
      </c>
      <c r="Z549" s="23" t="s">
        <v>13</v>
      </c>
      <c r="AA549" s="31">
        <f t="shared" si="169"/>
        <v>2092.3168014727444</v>
      </c>
      <c r="AB549" s="23">
        <f t="shared" si="170"/>
        <v>2099699.7657892122</v>
      </c>
      <c r="AC549" s="42" t="s">
        <v>13</v>
      </c>
      <c r="AD549" s="23">
        <f t="shared" si="171"/>
        <v>25107.801617672929</v>
      </c>
      <c r="AE549" s="42">
        <f t="shared" si="172"/>
        <v>-25.01951756562487</v>
      </c>
      <c r="AF549" s="42" t="s">
        <v>13</v>
      </c>
      <c r="AG549" s="42">
        <f t="shared" si="173"/>
        <v>1088.788194183795</v>
      </c>
      <c r="AH549" s="32">
        <f t="shared" si="174"/>
        <v>-67.3396134981069</v>
      </c>
      <c r="AI549" s="42" t="s">
        <v>13</v>
      </c>
      <c r="AJ549" s="42">
        <f t="shared" si="175"/>
        <v>1926.9266257237487</v>
      </c>
      <c r="AK549" s="42">
        <f t="shared" si="176"/>
        <v>1928.1029133501113</v>
      </c>
      <c r="AL549" s="31">
        <f t="shared" si="177"/>
        <v>87.998519464417953</v>
      </c>
      <c r="AM549" s="53">
        <f t="shared" si="178"/>
        <v>1.9281029133501113</v>
      </c>
      <c r="AN549" s="14"/>
    </row>
    <row r="550" spans="8:40">
      <c r="H550" s="32">
        <f t="shared" si="161"/>
        <v>1588</v>
      </c>
      <c r="I550" s="23">
        <f t="shared" si="162"/>
        <v>1588000</v>
      </c>
      <c r="J550" s="22">
        <f t="shared" si="163"/>
        <v>175000</v>
      </c>
      <c r="K550" s="42" t="s">
        <v>13</v>
      </c>
      <c r="L550" s="42">
        <v>0</v>
      </c>
      <c r="M550" s="32">
        <v>0</v>
      </c>
      <c r="N550" s="30" t="s">
        <v>13</v>
      </c>
      <c r="O550" s="31">
        <f>6.283*I550*E$7</f>
        <v>2095.2548400000001</v>
      </c>
      <c r="P550" s="42">
        <v>0</v>
      </c>
      <c r="Q550" s="23" t="s">
        <v>13</v>
      </c>
      <c r="R550" s="24">
        <f>-1/(6.283*I550*E$8)</f>
        <v>-1002.264717355336</v>
      </c>
      <c r="S550" s="42">
        <f t="shared" si="164"/>
        <v>0</v>
      </c>
      <c r="T550" s="23" t="s">
        <v>13</v>
      </c>
      <c r="U550" s="23">
        <f t="shared" si="165"/>
        <v>366669597</v>
      </c>
      <c r="V550" s="23">
        <f t="shared" si="166"/>
        <v>175000</v>
      </c>
      <c r="W550" s="23" t="s">
        <v>13</v>
      </c>
      <c r="X550" s="23">
        <f t="shared" si="167"/>
        <v>2095.2548400000001</v>
      </c>
      <c r="Y550" s="22">
        <f t="shared" si="168"/>
        <v>-25.082649228937054</v>
      </c>
      <c r="Z550" s="23" t="s">
        <v>13</v>
      </c>
      <c r="AA550" s="31">
        <f t="shared" si="169"/>
        <v>2094.9545283303032</v>
      </c>
      <c r="AB550" s="23">
        <f t="shared" si="170"/>
        <v>2099699.0082092527</v>
      </c>
      <c r="AC550" s="42" t="s">
        <v>13</v>
      </c>
      <c r="AD550" s="23">
        <f t="shared" si="171"/>
        <v>25139.454339963631</v>
      </c>
      <c r="AE550" s="42">
        <f t="shared" si="172"/>
        <v>-25.082649228937054</v>
      </c>
      <c r="AF550" s="42" t="s">
        <v>13</v>
      </c>
      <c r="AG550" s="42">
        <f t="shared" si="173"/>
        <v>1092.6898109749673</v>
      </c>
      <c r="AH550" s="32">
        <f t="shared" si="174"/>
        <v>-67.081557368671113</v>
      </c>
      <c r="AI550" s="42" t="s">
        <v>13</v>
      </c>
      <c r="AJ550" s="42">
        <f t="shared" si="175"/>
        <v>1920.0475779709707</v>
      </c>
      <c r="AK550" s="42">
        <f t="shared" si="176"/>
        <v>1921.219049721087</v>
      </c>
      <c r="AL550" s="31">
        <f t="shared" si="177"/>
        <v>87.999045706670572</v>
      </c>
      <c r="AM550" s="53">
        <f t="shared" si="178"/>
        <v>1.921219049721087</v>
      </c>
      <c r="AN550" s="14"/>
    </row>
    <row r="551" spans="8:40">
      <c r="H551" s="32">
        <f t="shared" si="161"/>
        <v>1590</v>
      </c>
      <c r="I551" s="23">
        <f t="shared" si="162"/>
        <v>1590000</v>
      </c>
      <c r="J551" s="22">
        <f t="shared" si="163"/>
        <v>175000</v>
      </c>
      <c r="K551" s="42" t="s">
        <v>13</v>
      </c>
      <c r="L551" s="42">
        <v>0</v>
      </c>
      <c r="M551" s="32">
        <v>0</v>
      </c>
      <c r="N551" s="30" t="s">
        <v>13</v>
      </c>
      <c r="O551" s="31">
        <f>6.283*I551*E$7</f>
        <v>2097.8937000000001</v>
      </c>
      <c r="P551" s="42">
        <v>0</v>
      </c>
      <c r="Q551" s="23" t="s">
        <v>13</v>
      </c>
      <c r="R551" s="24">
        <f>-1/(6.283*I551*E$8)</f>
        <v>-1001.0040070190402</v>
      </c>
      <c r="S551" s="42">
        <f t="shared" si="164"/>
        <v>0</v>
      </c>
      <c r="T551" s="23" t="s">
        <v>13</v>
      </c>
      <c r="U551" s="23">
        <f t="shared" si="165"/>
        <v>367131397.5</v>
      </c>
      <c r="V551" s="23">
        <f t="shared" si="166"/>
        <v>175000</v>
      </c>
      <c r="W551" s="23" t="s">
        <v>13</v>
      </c>
      <c r="X551" s="23">
        <f t="shared" si="167"/>
        <v>2097.8937000000001</v>
      </c>
      <c r="Y551" s="22">
        <f t="shared" si="168"/>
        <v>-25.145860407619161</v>
      </c>
      <c r="Z551" s="23" t="s">
        <v>13</v>
      </c>
      <c r="AA551" s="31">
        <f t="shared" si="169"/>
        <v>2097.5922523306845</v>
      </c>
      <c r="AB551" s="23">
        <f t="shared" si="170"/>
        <v>2099698.2496751086</v>
      </c>
      <c r="AC551" s="42" t="s">
        <v>13</v>
      </c>
      <c r="AD551" s="23">
        <f t="shared" si="171"/>
        <v>25171.107027968214</v>
      </c>
      <c r="AE551" s="42">
        <f t="shared" si="172"/>
        <v>-25.145860407619161</v>
      </c>
      <c r="AF551" s="42" t="s">
        <v>13</v>
      </c>
      <c r="AG551" s="42">
        <f t="shared" si="173"/>
        <v>1096.5882453116442</v>
      </c>
      <c r="AH551" s="32">
        <f t="shared" si="174"/>
        <v>-66.826127084107554</v>
      </c>
      <c r="AI551" s="42" t="s">
        <v>13</v>
      </c>
      <c r="AJ551" s="42">
        <f t="shared" si="175"/>
        <v>1913.2229970380768</v>
      </c>
      <c r="AK551" s="42">
        <f t="shared" si="176"/>
        <v>1914.3897115416239</v>
      </c>
      <c r="AL551" s="31">
        <f t="shared" si="177"/>
        <v>87.999554095629975</v>
      </c>
      <c r="AM551" s="53">
        <f t="shared" si="178"/>
        <v>1.914389711541624</v>
      </c>
      <c r="AN551" s="14"/>
    </row>
    <row r="552" spans="8:40">
      <c r="H552" s="32">
        <f t="shared" si="161"/>
        <v>1592</v>
      </c>
      <c r="I552" s="23">
        <f t="shared" si="162"/>
        <v>1592000</v>
      </c>
      <c r="J552" s="22">
        <f t="shared" si="163"/>
        <v>175000</v>
      </c>
      <c r="K552" s="42" t="s">
        <v>13</v>
      </c>
      <c r="L552" s="42">
        <v>0</v>
      </c>
      <c r="M552" s="32">
        <v>0</v>
      </c>
      <c r="N552" s="30" t="s">
        <v>13</v>
      </c>
      <c r="O552" s="31">
        <f>6.283*I552*E$7</f>
        <v>2100.5325600000001</v>
      </c>
      <c r="P552" s="42">
        <v>0</v>
      </c>
      <c r="Q552" s="23" t="s">
        <v>13</v>
      </c>
      <c r="R552" s="24">
        <f>-1/(6.283*I552*E$8)</f>
        <v>-999.74646429665438</v>
      </c>
      <c r="S552" s="42">
        <f t="shared" si="164"/>
        <v>0</v>
      </c>
      <c r="T552" s="23" t="s">
        <v>13</v>
      </c>
      <c r="U552" s="23">
        <f t="shared" si="165"/>
        <v>367593198</v>
      </c>
      <c r="V552" s="23">
        <f t="shared" si="166"/>
        <v>175000</v>
      </c>
      <c r="W552" s="23" t="s">
        <v>13</v>
      </c>
      <c r="X552" s="23">
        <f t="shared" si="167"/>
        <v>2100.5325600000001</v>
      </c>
      <c r="Y552" s="22">
        <f t="shared" si="168"/>
        <v>-25.209151101498787</v>
      </c>
      <c r="Z552" s="23" t="s">
        <v>13</v>
      </c>
      <c r="AA552" s="31">
        <f t="shared" si="169"/>
        <v>2100.2299734702933</v>
      </c>
      <c r="AB552" s="23">
        <f t="shared" si="170"/>
        <v>2099697.4901867821</v>
      </c>
      <c r="AC552" s="42" t="s">
        <v>13</v>
      </c>
      <c r="AD552" s="23">
        <f t="shared" si="171"/>
        <v>25202.759681643522</v>
      </c>
      <c r="AE552" s="42">
        <f t="shared" si="172"/>
        <v>-25.209151101498787</v>
      </c>
      <c r="AF552" s="42" t="s">
        <v>13</v>
      </c>
      <c r="AG552" s="42">
        <f t="shared" si="173"/>
        <v>1100.483509173639</v>
      </c>
      <c r="AH552" s="32">
        <f t="shared" si="174"/>
        <v>-66.57328462312752</v>
      </c>
      <c r="AI552" s="42" t="s">
        <v>13</v>
      </c>
      <c r="AJ552" s="42">
        <f t="shared" si="175"/>
        <v>1906.4522245960893</v>
      </c>
      <c r="AK552" s="42">
        <f t="shared" si="176"/>
        <v>1907.6142395392444</v>
      </c>
      <c r="AL552" s="31">
        <f t="shared" si="177"/>
        <v>88.000044847185137</v>
      </c>
      <c r="AM552" s="53">
        <f t="shared" si="178"/>
        <v>1.9076142395392444</v>
      </c>
      <c r="AN552" s="14"/>
    </row>
    <row r="553" spans="8:40">
      <c r="H553" s="32">
        <f t="shared" si="161"/>
        <v>1594</v>
      </c>
      <c r="I553" s="23">
        <f t="shared" si="162"/>
        <v>1594000</v>
      </c>
      <c r="J553" s="22">
        <f t="shared" si="163"/>
        <v>175000</v>
      </c>
      <c r="K553" s="42" t="s">
        <v>13</v>
      </c>
      <c r="L553" s="42">
        <v>0</v>
      </c>
      <c r="M553" s="32">
        <v>0</v>
      </c>
      <c r="N553" s="30" t="s">
        <v>13</v>
      </c>
      <c r="O553" s="31">
        <f>6.283*I553*E$7</f>
        <v>2103.1714200000001</v>
      </c>
      <c r="P553" s="42">
        <v>0</v>
      </c>
      <c r="Q553" s="23" t="s">
        <v>13</v>
      </c>
      <c r="R553" s="24">
        <f>-1/(6.283*I553*E$8)</f>
        <v>-998.49207726491454</v>
      </c>
      <c r="S553" s="42">
        <f t="shared" si="164"/>
        <v>0</v>
      </c>
      <c r="T553" s="23" t="s">
        <v>13</v>
      </c>
      <c r="U553" s="23">
        <f t="shared" si="165"/>
        <v>368054998.5</v>
      </c>
      <c r="V553" s="23">
        <f t="shared" si="166"/>
        <v>175000</v>
      </c>
      <c r="W553" s="23" t="s">
        <v>13</v>
      </c>
      <c r="X553" s="23">
        <f t="shared" si="167"/>
        <v>2103.1714200000001</v>
      </c>
      <c r="Y553" s="22">
        <f t="shared" si="168"/>
        <v>-25.27252131040331</v>
      </c>
      <c r="Z553" s="23" t="s">
        <v>13</v>
      </c>
      <c r="AA553" s="31">
        <f t="shared" si="169"/>
        <v>2102.867691745535</v>
      </c>
      <c r="AB553" s="23">
        <f t="shared" si="170"/>
        <v>2099696.7297442751</v>
      </c>
      <c r="AC553" s="42" t="s">
        <v>13</v>
      </c>
      <c r="AD553" s="23">
        <f t="shared" si="171"/>
        <v>25234.41230094642</v>
      </c>
      <c r="AE553" s="42">
        <f t="shared" si="172"/>
        <v>-25.27252131040331</v>
      </c>
      <c r="AF553" s="42" t="s">
        <v>13</v>
      </c>
      <c r="AG553" s="42">
        <f t="shared" si="173"/>
        <v>1104.3756144806205</v>
      </c>
      <c r="AH553" s="32">
        <f t="shared" si="174"/>
        <v>-66.322992675491577</v>
      </c>
      <c r="AI553" s="42" t="s">
        <v>13</v>
      </c>
      <c r="AJ553" s="42">
        <f t="shared" si="175"/>
        <v>1899.7346129244238</v>
      </c>
      <c r="AK553" s="42">
        <f t="shared" si="176"/>
        <v>1900.891985069258</v>
      </c>
      <c r="AL553" s="31">
        <f t="shared" si="177"/>
        <v>88.000518173744013</v>
      </c>
      <c r="AM553" s="53">
        <f t="shared" si="178"/>
        <v>1.900891985069258</v>
      </c>
      <c r="AN553" s="14"/>
    </row>
    <row r="554" spans="8:40">
      <c r="H554" s="32">
        <f t="shared" si="161"/>
        <v>1596</v>
      </c>
      <c r="I554" s="23">
        <f t="shared" si="162"/>
        <v>1596000</v>
      </c>
      <c r="J554" s="22">
        <f t="shared" si="163"/>
        <v>175000</v>
      </c>
      <c r="K554" s="42" t="s">
        <v>13</v>
      </c>
      <c r="L554" s="42">
        <v>0</v>
      </c>
      <c r="M554" s="32">
        <v>0</v>
      </c>
      <c r="N554" s="30" t="s">
        <v>13</v>
      </c>
      <c r="O554" s="31">
        <f>6.283*I554*E$7</f>
        <v>2105.8102800000001</v>
      </c>
      <c r="P554" s="42">
        <v>0</v>
      </c>
      <c r="Q554" s="23" t="s">
        <v>13</v>
      </c>
      <c r="R554" s="24">
        <f>-1/(6.283*I554*E$8)</f>
        <v>-997.24083406032184</v>
      </c>
      <c r="S554" s="42">
        <f t="shared" si="164"/>
        <v>0</v>
      </c>
      <c r="T554" s="23" t="s">
        <v>13</v>
      </c>
      <c r="U554" s="23">
        <f t="shared" si="165"/>
        <v>368516799</v>
      </c>
      <c r="V554" s="23">
        <f t="shared" si="166"/>
        <v>175000</v>
      </c>
      <c r="W554" s="23" t="s">
        <v>13</v>
      </c>
      <c r="X554" s="23">
        <f t="shared" si="167"/>
        <v>2105.8102800000001</v>
      </c>
      <c r="Y554" s="22">
        <f t="shared" si="168"/>
        <v>-25.3359710341599</v>
      </c>
      <c r="Z554" s="23" t="s">
        <v>13</v>
      </c>
      <c r="AA554" s="31">
        <f t="shared" si="169"/>
        <v>2105.5054071528143</v>
      </c>
      <c r="AB554" s="23">
        <f t="shared" si="170"/>
        <v>2099695.96834759</v>
      </c>
      <c r="AC554" s="42" t="s">
        <v>13</v>
      </c>
      <c r="AD554" s="23">
        <f t="shared" si="171"/>
        <v>25266.064885833774</v>
      </c>
      <c r="AE554" s="42">
        <f t="shared" si="172"/>
        <v>-25.3359710341599</v>
      </c>
      <c r="AF554" s="42" t="s">
        <v>13</v>
      </c>
      <c r="AG554" s="42">
        <f t="shared" si="173"/>
        <v>1108.2645730924924</v>
      </c>
      <c r="AH554" s="32">
        <f t="shared" si="174"/>
        <v>-66.075214625776766</v>
      </c>
      <c r="AI554" s="42" t="s">
        <v>13</v>
      </c>
      <c r="AJ554" s="42">
        <f t="shared" si="175"/>
        <v>1893.0695246979271</v>
      </c>
      <c r="AK554" s="42">
        <f t="shared" si="176"/>
        <v>1894.2223099013163</v>
      </c>
      <c r="AL554" s="31">
        <f t="shared" si="177"/>
        <v>88.000974284304505</v>
      </c>
      <c r="AM554" s="53">
        <f t="shared" si="178"/>
        <v>1.8942223099013162</v>
      </c>
      <c r="AN554" s="14"/>
    </row>
    <row r="555" spans="8:40">
      <c r="H555" s="32">
        <f t="shared" si="161"/>
        <v>1598</v>
      </c>
      <c r="I555" s="23">
        <f t="shared" si="162"/>
        <v>1598000</v>
      </c>
      <c r="J555" s="22">
        <f t="shared" si="163"/>
        <v>175000</v>
      </c>
      <c r="K555" s="42" t="s">
        <v>13</v>
      </c>
      <c r="L555" s="42">
        <v>0</v>
      </c>
      <c r="M555" s="32">
        <v>0</v>
      </c>
      <c r="N555" s="30" t="s">
        <v>13</v>
      </c>
      <c r="O555" s="31">
        <f>6.283*I555*E$7</f>
        <v>2108.4491400000002</v>
      </c>
      <c r="P555" s="42">
        <v>0</v>
      </c>
      <c r="Q555" s="23" t="s">
        <v>13</v>
      </c>
      <c r="R555" s="24">
        <f>-1/(6.283*I555*E$8)</f>
        <v>-995.99272287876954</v>
      </c>
      <c r="S555" s="42">
        <f t="shared" si="164"/>
        <v>0</v>
      </c>
      <c r="T555" s="23" t="s">
        <v>13</v>
      </c>
      <c r="U555" s="23">
        <f t="shared" si="165"/>
        <v>368978599.50000006</v>
      </c>
      <c r="V555" s="23">
        <f t="shared" si="166"/>
        <v>175000</v>
      </c>
      <c r="W555" s="23" t="s">
        <v>13</v>
      </c>
      <c r="X555" s="23">
        <f t="shared" si="167"/>
        <v>2108.4491400000002</v>
      </c>
      <c r="Y555" s="22">
        <f t="shared" si="168"/>
        <v>-25.399500272595496</v>
      </c>
      <c r="Z555" s="23" t="s">
        <v>13</v>
      </c>
      <c r="AA555" s="31">
        <f t="shared" si="169"/>
        <v>2108.1431196885364</v>
      </c>
      <c r="AB555" s="23">
        <f t="shared" si="170"/>
        <v>2099695.205996729</v>
      </c>
      <c r="AC555" s="42" t="s">
        <v>13</v>
      </c>
      <c r="AD555" s="23">
        <f t="shared" si="171"/>
        <v>25297.717436262439</v>
      </c>
      <c r="AE555" s="42">
        <f t="shared" si="172"/>
        <v>-25.399500272595496</v>
      </c>
      <c r="AF555" s="42" t="s">
        <v>13</v>
      </c>
      <c r="AG555" s="42">
        <f t="shared" si="173"/>
        <v>1112.1503968097668</v>
      </c>
      <c r="AH555" s="32">
        <f t="shared" si="174"/>
        <v>-65.829914537580066</v>
      </c>
      <c r="AI555" s="42" t="s">
        <v>13</v>
      </c>
      <c r="AJ555" s="42">
        <f t="shared" si="175"/>
        <v>1886.456332779022</v>
      </c>
      <c r="AK555" s="42">
        <f t="shared" si="176"/>
        <v>1887.6045860110908</v>
      </c>
      <c r="AL555" s="31">
        <f t="shared" si="177"/>
        <v>88.001413384521584</v>
      </c>
      <c r="AM555" s="53">
        <f t="shared" si="178"/>
        <v>1.8876045860110908</v>
      </c>
      <c r="AN555" s="14"/>
    </row>
    <row r="556" spans="8:40">
      <c r="H556" s="32">
        <f t="shared" si="161"/>
        <v>1600</v>
      </c>
      <c r="I556" s="23">
        <f t="shared" si="162"/>
        <v>1600000</v>
      </c>
      <c r="J556" s="22">
        <f t="shared" si="163"/>
        <v>175000</v>
      </c>
      <c r="K556" s="42" t="s">
        <v>13</v>
      </c>
      <c r="L556" s="42">
        <v>0</v>
      </c>
      <c r="M556" s="32">
        <v>0</v>
      </c>
      <c r="N556" s="30" t="s">
        <v>13</v>
      </c>
      <c r="O556" s="31">
        <f>6.283*I556*E$7</f>
        <v>2111.0880000000002</v>
      </c>
      <c r="P556" s="42">
        <v>0</v>
      </c>
      <c r="Q556" s="23" t="s">
        <v>13</v>
      </c>
      <c r="R556" s="24">
        <f>-1/(6.283*I556*E$8)</f>
        <v>-994.74773197517095</v>
      </c>
      <c r="S556" s="42">
        <f t="shared" si="164"/>
        <v>0</v>
      </c>
      <c r="T556" s="23" t="s">
        <v>13</v>
      </c>
      <c r="U556" s="23">
        <f t="shared" si="165"/>
        <v>369440400.00000006</v>
      </c>
      <c r="V556" s="23">
        <f t="shared" si="166"/>
        <v>175000</v>
      </c>
      <c r="W556" s="23" t="s">
        <v>13</v>
      </c>
      <c r="X556" s="23">
        <f t="shared" si="167"/>
        <v>2111.0880000000002</v>
      </c>
      <c r="Y556" s="22">
        <f t="shared" si="168"/>
        <v>-25.463109025536834</v>
      </c>
      <c r="Z556" s="23" t="s">
        <v>13</v>
      </c>
      <c r="AA556" s="31">
        <f t="shared" si="169"/>
        <v>2110.7808293491062</v>
      </c>
      <c r="AB556" s="23">
        <f t="shared" si="170"/>
        <v>2099694.4426916935</v>
      </c>
      <c r="AC556" s="42" t="s">
        <v>13</v>
      </c>
      <c r="AD556" s="23">
        <f t="shared" si="171"/>
        <v>25329.36995218927</v>
      </c>
      <c r="AE556" s="42">
        <f t="shared" si="172"/>
        <v>-25.463109025536834</v>
      </c>
      <c r="AF556" s="42" t="s">
        <v>13</v>
      </c>
      <c r="AG556" s="42">
        <f t="shared" si="173"/>
        <v>1116.0330973739351</v>
      </c>
      <c r="AH556" s="32">
        <f t="shared" si="174"/>
        <v>-65.587057138144857</v>
      </c>
      <c r="AI556" s="42" t="s">
        <v>13</v>
      </c>
      <c r="AJ556" s="42">
        <f t="shared" si="175"/>
        <v>1879.8944200148235</v>
      </c>
      <c r="AK556" s="42">
        <f t="shared" si="176"/>
        <v>1881.0381953769338</v>
      </c>
      <c r="AL556" s="31">
        <f t="shared" si="177"/>
        <v>88.001835676774746</v>
      </c>
      <c r="AM556" s="53">
        <f t="shared" si="178"/>
        <v>1.8810381953769337</v>
      </c>
      <c r="AN556" s="14"/>
    </row>
    <row r="557" spans="8:40">
      <c r="H557" s="32">
        <f t="shared" si="161"/>
        <v>1602</v>
      </c>
      <c r="I557" s="23">
        <f t="shared" si="162"/>
        <v>1602000</v>
      </c>
      <c r="J557" s="22">
        <f t="shared" si="163"/>
        <v>175000</v>
      </c>
      <c r="K557" s="42" t="s">
        <v>13</v>
      </c>
      <c r="L557" s="42">
        <v>0</v>
      </c>
      <c r="M557" s="32">
        <v>0</v>
      </c>
      <c r="N557" s="30" t="s">
        <v>13</v>
      </c>
      <c r="O557" s="31">
        <f>6.283*I557*E$7</f>
        <v>2113.7268600000002</v>
      </c>
      <c r="P557" s="42">
        <v>0</v>
      </c>
      <c r="Q557" s="23" t="s">
        <v>13</v>
      </c>
      <c r="R557" s="24">
        <f>-1/(6.283*I557*E$8)</f>
        <v>-993.50584966309214</v>
      </c>
      <c r="S557" s="42">
        <f t="shared" si="164"/>
        <v>0</v>
      </c>
      <c r="T557" s="23" t="s">
        <v>13</v>
      </c>
      <c r="U557" s="23">
        <f t="shared" si="165"/>
        <v>369902200.50000006</v>
      </c>
      <c r="V557" s="23">
        <f t="shared" si="166"/>
        <v>175000</v>
      </c>
      <c r="W557" s="23" t="s">
        <v>13</v>
      </c>
      <c r="X557" s="23">
        <f t="shared" si="167"/>
        <v>2113.7268600000002</v>
      </c>
      <c r="Y557" s="22">
        <f t="shared" si="168"/>
        <v>-25.526797292810425</v>
      </c>
      <c r="Z557" s="23" t="s">
        <v>13</v>
      </c>
      <c r="AA557" s="31">
        <f t="shared" si="169"/>
        <v>2113.4185361309283</v>
      </c>
      <c r="AB557" s="23">
        <f t="shared" si="170"/>
        <v>2099693.6784324865</v>
      </c>
      <c r="AC557" s="42" t="s">
        <v>13</v>
      </c>
      <c r="AD557" s="23">
        <f t="shared" si="171"/>
        <v>25361.022433571143</v>
      </c>
      <c r="AE557" s="42">
        <f t="shared" si="172"/>
        <v>-25.526797292810425</v>
      </c>
      <c r="AF557" s="42" t="s">
        <v>13</v>
      </c>
      <c r="AG557" s="42">
        <f t="shared" si="173"/>
        <v>1119.912686467836</v>
      </c>
      <c r="AH557" s="32">
        <f t="shared" si="174"/>
        <v>-65.34660780339722</v>
      </c>
      <c r="AI557" s="42" t="s">
        <v>13</v>
      </c>
      <c r="AJ557" s="42">
        <f t="shared" si="175"/>
        <v>1873.383179039085</v>
      </c>
      <c r="AK557" s="42">
        <f t="shared" si="176"/>
        <v>1874.522529781384</v>
      </c>
      <c r="AL557" s="31">
        <f t="shared" si="177"/>
        <v>88.00224136023273</v>
      </c>
      <c r="AM557" s="53">
        <f t="shared" si="178"/>
        <v>1.8745225297813841</v>
      </c>
      <c r="AN557" s="14"/>
    </row>
    <row r="558" spans="8:40">
      <c r="H558" s="32">
        <f t="shared" si="161"/>
        <v>1604</v>
      </c>
      <c r="I558" s="23">
        <f t="shared" si="162"/>
        <v>1604000</v>
      </c>
      <c r="J558" s="22">
        <f t="shared" si="163"/>
        <v>175000</v>
      </c>
      <c r="K558" s="42" t="s">
        <v>13</v>
      </c>
      <c r="L558" s="42">
        <v>0</v>
      </c>
      <c r="M558" s="32">
        <v>0</v>
      </c>
      <c r="N558" s="30" t="s">
        <v>13</v>
      </c>
      <c r="O558" s="31">
        <f>6.283*I558*E$7</f>
        <v>2116.3657200000002</v>
      </c>
      <c r="P558" s="42">
        <v>0</v>
      </c>
      <c r="Q558" s="23" t="s">
        <v>13</v>
      </c>
      <c r="R558" s="24">
        <f>-1/(6.283*I558*E$8)</f>
        <v>-992.26706431438515</v>
      </c>
      <c r="S558" s="42">
        <f t="shared" si="164"/>
        <v>0</v>
      </c>
      <c r="T558" s="23" t="s">
        <v>13</v>
      </c>
      <c r="U558" s="23">
        <f t="shared" si="165"/>
        <v>370364001.00000006</v>
      </c>
      <c r="V558" s="23">
        <f t="shared" si="166"/>
        <v>175000</v>
      </c>
      <c r="W558" s="23" t="s">
        <v>13</v>
      </c>
      <c r="X558" s="23">
        <f t="shared" si="167"/>
        <v>2116.3657200000002</v>
      </c>
      <c r="Y558" s="22">
        <f t="shared" si="168"/>
        <v>-25.590565074242566</v>
      </c>
      <c r="Z558" s="23" t="s">
        <v>13</v>
      </c>
      <c r="AA558" s="31">
        <f t="shared" si="169"/>
        <v>2116.0562400304084</v>
      </c>
      <c r="AB558" s="23">
        <f t="shared" si="170"/>
        <v>2099692.9132191092</v>
      </c>
      <c r="AC558" s="42" t="s">
        <v>13</v>
      </c>
      <c r="AD558" s="23">
        <f t="shared" si="171"/>
        <v>25392.674880364906</v>
      </c>
      <c r="AE558" s="42">
        <f t="shared" si="172"/>
        <v>-25.590565074242566</v>
      </c>
      <c r="AF558" s="42" t="s">
        <v>13</v>
      </c>
      <c r="AG558" s="42">
        <f t="shared" si="173"/>
        <v>1123.7891757160232</v>
      </c>
      <c r="AH558" s="32">
        <f t="shared" si="174"/>
        <v>-65.108532543379297</v>
      </c>
      <c r="AI558" s="42" t="s">
        <v>13</v>
      </c>
      <c r="AJ558" s="42">
        <f t="shared" si="175"/>
        <v>1866.9220120788311</v>
      </c>
      <c r="AK558" s="42">
        <f t="shared" si="176"/>
        <v>1868.0569906173698</v>
      </c>
      <c r="AL558" s="31">
        <f t="shared" si="177"/>
        <v>88.002630630916997</v>
      </c>
      <c r="AM558" s="53">
        <f t="shared" si="178"/>
        <v>1.8680569906173699</v>
      </c>
      <c r="AN558" s="14"/>
    </row>
    <row r="559" spans="8:40">
      <c r="H559" s="32">
        <f t="shared" si="161"/>
        <v>1606</v>
      </c>
      <c r="I559" s="23">
        <f t="shared" si="162"/>
        <v>1606000</v>
      </c>
      <c r="J559" s="22">
        <f t="shared" si="163"/>
        <v>175000</v>
      </c>
      <c r="K559" s="42" t="s">
        <v>13</v>
      </c>
      <c r="L559" s="42">
        <v>0</v>
      </c>
      <c r="M559" s="32">
        <v>0</v>
      </c>
      <c r="N559" s="30" t="s">
        <v>13</v>
      </c>
      <c r="O559" s="31">
        <f>6.283*I559*E$7</f>
        <v>2119.0045800000003</v>
      </c>
      <c r="P559" s="42">
        <v>0</v>
      </c>
      <c r="Q559" s="23" t="s">
        <v>13</v>
      </c>
      <c r="R559" s="24">
        <f>-1/(6.283*I559*E$8)</f>
        <v>-991.0313643588255</v>
      </c>
      <c r="S559" s="42">
        <f t="shared" si="164"/>
        <v>0</v>
      </c>
      <c r="T559" s="23" t="s">
        <v>13</v>
      </c>
      <c r="U559" s="23">
        <f t="shared" si="165"/>
        <v>370825801.50000006</v>
      </c>
      <c r="V559" s="23">
        <f t="shared" si="166"/>
        <v>175000</v>
      </c>
      <c r="W559" s="23" t="s">
        <v>13</v>
      </c>
      <c r="X559" s="23">
        <f t="shared" si="167"/>
        <v>2119.0045800000003</v>
      </c>
      <c r="Y559" s="22">
        <f t="shared" si="168"/>
        <v>-25.65441236965934</v>
      </c>
      <c r="Z559" s="23" t="s">
        <v>13</v>
      </c>
      <c r="AA559" s="31">
        <f t="shared" si="169"/>
        <v>2118.6939410439518</v>
      </c>
      <c r="AB559" s="23">
        <f t="shared" si="170"/>
        <v>2099692.1470515644</v>
      </c>
      <c r="AC559" s="42" t="s">
        <v>13</v>
      </c>
      <c r="AD559" s="23">
        <f t="shared" si="171"/>
        <v>25424.327292527425</v>
      </c>
      <c r="AE559" s="42">
        <f t="shared" si="172"/>
        <v>-25.65441236965934</v>
      </c>
      <c r="AF559" s="42" t="s">
        <v>13</v>
      </c>
      <c r="AG559" s="42">
        <f t="shared" si="173"/>
        <v>1127.6625766851262</v>
      </c>
      <c r="AH559" s="32">
        <f t="shared" si="174"/>
        <v>-64.872797988068328</v>
      </c>
      <c r="AI559" s="42" t="s">
        <v>13</v>
      </c>
      <c r="AJ559" s="42">
        <f t="shared" si="175"/>
        <v>1860.5103307655752</v>
      </c>
      <c r="AK559" s="42">
        <f t="shared" si="176"/>
        <v>1861.6409886990109</v>
      </c>
      <c r="AL559" s="31">
        <f t="shared" si="177"/>
        <v>88.003003681763602</v>
      </c>
      <c r="AM559" s="53">
        <f t="shared" si="178"/>
        <v>1.8616409886990108</v>
      </c>
      <c r="AN559" s="14"/>
    </row>
    <row r="560" spans="8:40">
      <c r="H560" s="32">
        <f t="shared" si="161"/>
        <v>1608</v>
      </c>
      <c r="I560" s="23">
        <f t="shared" si="162"/>
        <v>1608000</v>
      </c>
      <c r="J560" s="22">
        <f t="shared" si="163"/>
        <v>175000</v>
      </c>
      <c r="K560" s="42" t="s">
        <v>13</v>
      </c>
      <c r="L560" s="42">
        <v>0</v>
      </c>
      <c r="M560" s="32">
        <v>0</v>
      </c>
      <c r="N560" s="30" t="s">
        <v>13</v>
      </c>
      <c r="O560" s="31">
        <f>6.283*I560*E$7</f>
        <v>2121.6434400000003</v>
      </c>
      <c r="P560" s="42">
        <v>0</v>
      </c>
      <c r="Q560" s="23" t="s">
        <v>13</v>
      </c>
      <c r="R560" s="24">
        <f>-1/(6.283*I560*E$8)</f>
        <v>-989.7987382837523</v>
      </c>
      <c r="S560" s="42">
        <f t="shared" si="164"/>
        <v>0</v>
      </c>
      <c r="T560" s="23" t="s">
        <v>13</v>
      </c>
      <c r="U560" s="23">
        <f t="shared" si="165"/>
        <v>371287602.00000006</v>
      </c>
      <c r="V560" s="23">
        <f t="shared" si="166"/>
        <v>175000</v>
      </c>
      <c r="W560" s="23" t="s">
        <v>13</v>
      </c>
      <c r="X560" s="23">
        <f t="shared" si="167"/>
        <v>2121.6434400000003</v>
      </c>
      <c r="Y560" s="22">
        <f t="shared" si="168"/>
        <v>-25.718339178886605</v>
      </c>
      <c r="Z560" s="23" t="s">
        <v>13</v>
      </c>
      <c r="AA560" s="31">
        <f t="shared" si="169"/>
        <v>2121.3316391679627</v>
      </c>
      <c r="AB560" s="23">
        <f t="shared" si="170"/>
        <v>2099691.3799298536</v>
      </c>
      <c r="AC560" s="42" t="s">
        <v>13</v>
      </c>
      <c r="AD560" s="23">
        <f t="shared" si="171"/>
        <v>25455.979670015557</v>
      </c>
      <c r="AE560" s="42">
        <f t="shared" si="172"/>
        <v>-25.718339178886605</v>
      </c>
      <c r="AF560" s="42" t="s">
        <v>13</v>
      </c>
      <c r="AG560" s="42">
        <f t="shared" si="173"/>
        <v>1131.5329008842104</v>
      </c>
      <c r="AH560" s="32">
        <f t="shared" si="174"/>
        <v>-64.639371373568665</v>
      </c>
      <c r="AI560" s="42" t="s">
        <v>13</v>
      </c>
      <c r="AJ560" s="42">
        <f t="shared" si="175"/>
        <v>1854.147555950959</v>
      </c>
      <c r="AK560" s="42">
        <f t="shared" si="176"/>
        <v>1855.2739440768539</v>
      </c>
      <c r="AL560" s="31">
        <f t="shared" si="177"/>
        <v>88.00336070268402</v>
      </c>
      <c r="AM560" s="53">
        <f t="shared" si="178"/>
        <v>1.855273944076854</v>
      </c>
      <c r="AN560" s="14"/>
    </row>
    <row r="561" spans="8:40">
      <c r="H561" s="32">
        <f t="shared" si="161"/>
        <v>1610</v>
      </c>
      <c r="I561" s="23">
        <f t="shared" si="162"/>
        <v>1610000</v>
      </c>
      <c r="J561" s="22">
        <f t="shared" si="163"/>
        <v>175000</v>
      </c>
      <c r="K561" s="42" t="s">
        <v>13</v>
      </c>
      <c r="L561" s="42">
        <v>0</v>
      </c>
      <c r="M561" s="32">
        <v>0</v>
      </c>
      <c r="N561" s="30" t="s">
        <v>13</v>
      </c>
      <c r="O561" s="31">
        <f>6.283*I561*E$7</f>
        <v>2124.2823000000003</v>
      </c>
      <c r="P561" s="42">
        <v>0</v>
      </c>
      <c r="Q561" s="23" t="s">
        <v>13</v>
      </c>
      <c r="R561" s="24">
        <f>-1/(6.283*I561*E$8)</f>
        <v>-988.56917463371042</v>
      </c>
      <c r="S561" s="42">
        <f t="shared" si="164"/>
        <v>0</v>
      </c>
      <c r="T561" s="23" t="s">
        <v>13</v>
      </c>
      <c r="U561" s="23">
        <f t="shared" si="165"/>
        <v>371749402.50000006</v>
      </c>
      <c r="V561" s="23">
        <f t="shared" si="166"/>
        <v>175000</v>
      </c>
      <c r="W561" s="23" t="s">
        <v>13</v>
      </c>
      <c r="X561" s="23">
        <f t="shared" si="167"/>
        <v>2124.2823000000003</v>
      </c>
      <c r="Y561" s="22">
        <f t="shared" si="168"/>
        <v>-25.782345501750015</v>
      </c>
      <c r="Z561" s="23" t="s">
        <v>13</v>
      </c>
      <c r="AA561" s="31">
        <f t="shared" si="169"/>
        <v>2123.969334398847</v>
      </c>
      <c r="AB561" s="23">
        <f t="shared" si="170"/>
        <v>2099690.6118539795</v>
      </c>
      <c r="AC561" s="42" t="s">
        <v>13</v>
      </c>
      <c r="AD561" s="23">
        <f t="shared" si="171"/>
        <v>25487.632012786169</v>
      </c>
      <c r="AE561" s="42">
        <f t="shared" si="172"/>
        <v>-25.782345501750015</v>
      </c>
      <c r="AF561" s="42" t="s">
        <v>13</v>
      </c>
      <c r="AG561" s="42">
        <f t="shared" si="173"/>
        <v>1135.4001597651366</v>
      </c>
      <c r="AH561" s="32">
        <f t="shared" si="174"/>
        <v>-64.408220528666504</v>
      </c>
      <c r="AI561" s="42" t="s">
        <v>13</v>
      </c>
      <c r="AJ561" s="42">
        <f t="shared" si="175"/>
        <v>1847.8331175267274</v>
      </c>
      <c r="AK561" s="42">
        <f t="shared" si="176"/>
        <v>1848.9552858574525</v>
      </c>
      <c r="AL561" s="31">
        <f t="shared" si="177"/>
        <v>88.003701880623694</v>
      </c>
      <c r="AM561" s="53">
        <f t="shared" si="178"/>
        <v>1.8489552858574525</v>
      </c>
      <c r="AN561" s="14"/>
    </row>
    <row r="562" spans="8:40">
      <c r="H562" s="32">
        <f t="shared" si="161"/>
        <v>1612</v>
      </c>
      <c r="I562" s="23">
        <f t="shared" si="162"/>
        <v>1612000</v>
      </c>
      <c r="J562" s="22">
        <f t="shared" si="163"/>
        <v>175000</v>
      </c>
      <c r="K562" s="42" t="s">
        <v>13</v>
      </c>
      <c r="L562" s="42">
        <v>0</v>
      </c>
      <c r="M562" s="32">
        <v>0</v>
      </c>
      <c r="N562" s="30" t="s">
        <v>13</v>
      </c>
      <c r="O562" s="31">
        <f>6.283*I562*E$7</f>
        <v>2126.9211599999999</v>
      </c>
      <c r="P562" s="42">
        <v>0</v>
      </c>
      <c r="Q562" s="23" t="s">
        <v>13</v>
      </c>
      <c r="R562" s="24">
        <f>-1/(6.283*I562*E$8)</f>
        <v>-987.3426620100953</v>
      </c>
      <c r="S562" s="42">
        <f t="shared" si="164"/>
        <v>0</v>
      </c>
      <c r="T562" s="23" t="s">
        <v>13</v>
      </c>
      <c r="U562" s="23">
        <f t="shared" si="165"/>
        <v>372211203</v>
      </c>
      <c r="V562" s="23">
        <f t="shared" si="166"/>
        <v>175000</v>
      </c>
      <c r="W562" s="23" t="s">
        <v>13</v>
      </c>
      <c r="X562" s="23">
        <f t="shared" si="167"/>
        <v>2126.9211599999999</v>
      </c>
      <c r="Y562" s="22">
        <f t="shared" si="168"/>
        <v>-25.846431338074986</v>
      </c>
      <c r="Z562" s="23" t="s">
        <v>13</v>
      </c>
      <c r="AA562" s="31">
        <f t="shared" si="169"/>
        <v>2126.6070267330088</v>
      </c>
      <c r="AB562" s="23">
        <f t="shared" si="170"/>
        <v>2099689.8428239427</v>
      </c>
      <c r="AC562" s="42" t="s">
        <v>13</v>
      </c>
      <c r="AD562" s="23">
        <f t="shared" si="171"/>
        <v>25519.284320796105</v>
      </c>
      <c r="AE562" s="42">
        <f t="shared" si="172"/>
        <v>-25.846431338074986</v>
      </c>
      <c r="AF562" s="42" t="s">
        <v>13</v>
      </c>
      <c r="AG562" s="42">
        <f t="shared" si="173"/>
        <v>1139.2643647229133</v>
      </c>
      <c r="AH562" s="32">
        <f t="shared" si="174"/>
        <v>-64.179313861735238</v>
      </c>
      <c r="AI562" s="42" t="s">
        <v>13</v>
      </c>
      <c r="AJ562" s="42">
        <f t="shared" si="175"/>
        <v>1841.566454248891</v>
      </c>
      <c r="AK562" s="42">
        <f t="shared" si="176"/>
        <v>1842.6844520271495</v>
      </c>
      <c r="AL562" s="31">
        <f t="shared" si="177"/>
        <v>88.004027399620426</v>
      </c>
      <c r="AM562" s="53">
        <f t="shared" si="178"/>
        <v>1.8426844520271495</v>
      </c>
      <c r="AN562" s="14"/>
    </row>
    <row r="563" spans="8:40">
      <c r="H563" s="32">
        <f t="shared" si="161"/>
        <v>1614</v>
      </c>
      <c r="I563" s="23">
        <f t="shared" si="162"/>
        <v>1614000</v>
      </c>
      <c r="J563" s="22">
        <f t="shared" si="163"/>
        <v>175000</v>
      </c>
      <c r="K563" s="42" t="s">
        <v>13</v>
      </c>
      <c r="L563" s="42">
        <v>0</v>
      </c>
      <c r="M563" s="32">
        <v>0</v>
      </c>
      <c r="N563" s="30" t="s">
        <v>13</v>
      </c>
      <c r="O563" s="31">
        <f>6.283*I563*E$7</f>
        <v>2129.5600199999999</v>
      </c>
      <c r="P563" s="42">
        <v>0</v>
      </c>
      <c r="Q563" s="23" t="s">
        <v>13</v>
      </c>
      <c r="R563" s="24">
        <f>-1/(6.283*I563*E$8)</f>
        <v>-986.11918907080144</v>
      </c>
      <c r="S563" s="42">
        <f t="shared" si="164"/>
        <v>0</v>
      </c>
      <c r="T563" s="23" t="s">
        <v>13</v>
      </c>
      <c r="U563" s="23">
        <f t="shared" si="165"/>
        <v>372673003.5</v>
      </c>
      <c r="V563" s="23">
        <f t="shared" si="166"/>
        <v>175000</v>
      </c>
      <c r="W563" s="23" t="s">
        <v>13</v>
      </c>
      <c r="X563" s="23">
        <f t="shared" si="167"/>
        <v>2129.5600199999999</v>
      </c>
      <c r="Y563" s="22">
        <f t="shared" si="168"/>
        <v>-25.910596687686748</v>
      </c>
      <c r="Z563" s="23" t="s">
        <v>13</v>
      </c>
      <c r="AA563" s="31">
        <f t="shared" si="169"/>
        <v>2129.2447161668547</v>
      </c>
      <c r="AB563" s="23">
        <f t="shared" si="170"/>
        <v>2099689.0728397476</v>
      </c>
      <c r="AC563" s="42" t="s">
        <v>13</v>
      </c>
      <c r="AD563" s="23">
        <f t="shared" si="171"/>
        <v>25550.936594002251</v>
      </c>
      <c r="AE563" s="42">
        <f t="shared" si="172"/>
        <v>-25.910596687686748</v>
      </c>
      <c r="AF563" s="42" t="s">
        <v>13</v>
      </c>
      <c r="AG563" s="42">
        <f t="shared" si="173"/>
        <v>1143.1255270960532</v>
      </c>
      <c r="AH563" s="32">
        <f t="shared" si="174"/>
        <v>-63.952620347982247</v>
      </c>
      <c r="AI563" s="42" t="s">
        <v>13</v>
      </c>
      <c r="AJ563" s="42">
        <f t="shared" si="175"/>
        <v>1835.3470135659911</v>
      </c>
      <c r="AK563" s="42">
        <f t="shared" si="176"/>
        <v>1836.4608892799693</v>
      </c>
      <c r="AL563" s="31">
        <f t="shared" si="177"/>
        <v>88.004337440860269</v>
      </c>
      <c r="AM563" s="53">
        <f t="shared" si="178"/>
        <v>1.8364608892799692</v>
      </c>
      <c r="AN563" s="14"/>
    </row>
    <row r="564" spans="8:40">
      <c r="H564" s="32">
        <f t="shared" si="161"/>
        <v>1616</v>
      </c>
      <c r="I564" s="23">
        <f t="shared" si="162"/>
        <v>1616000</v>
      </c>
      <c r="J564" s="22">
        <f t="shared" si="163"/>
        <v>175000</v>
      </c>
      <c r="K564" s="42" t="s">
        <v>13</v>
      </c>
      <c r="L564" s="42">
        <v>0</v>
      </c>
      <c r="M564" s="32">
        <v>0</v>
      </c>
      <c r="N564" s="30" t="s">
        <v>13</v>
      </c>
      <c r="O564" s="31">
        <f>6.283*I564*E$7</f>
        <v>2132.1988799999999</v>
      </c>
      <c r="P564" s="42">
        <v>0</v>
      </c>
      <c r="Q564" s="23" t="s">
        <v>13</v>
      </c>
      <c r="R564" s="24">
        <f>-1/(6.283*I564*E$8)</f>
        <v>-984.89874452987226</v>
      </c>
      <c r="S564" s="42">
        <f t="shared" si="164"/>
        <v>0</v>
      </c>
      <c r="T564" s="23" t="s">
        <v>13</v>
      </c>
      <c r="U564" s="23">
        <f t="shared" si="165"/>
        <v>373134804</v>
      </c>
      <c r="V564" s="23">
        <f t="shared" si="166"/>
        <v>175000</v>
      </c>
      <c r="W564" s="23" t="s">
        <v>13</v>
      </c>
      <c r="X564" s="23">
        <f t="shared" si="167"/>
        <v>2132.1988799999999</v>
      </c>
      <c r="Y564" s="22">
        <f t="shared" si="168"/>
        <v>-25.974841550410297</v>
      </c>
      <c r="Z564" s="23" t="s">
        <v>13</v>
      </c>
      <c r="AA564" s="31">
        <f t="shared" si="169"/>
        <v>2131.8824026967886</v>
      </c>
      <c r="AB564" s="23">
        <f t="shared" si="170"/>
        <v>2099688.3019013945</v>
      </c>
      <c r="AC564" s="42" t="s">
        <v>13</v>
      </c>
      <c r="AD564" s="23">
        <f t="shared" si="171"/>
        <v>25582.58883236146</v>
      </c>
      <c r="AE564" s="42">
        <f t="shared" si="172"/>
        <v>-25.974841550410297</v>
      </c>
      <c r="AF564" s="42" t="s">
        <v>13</v>
      </c>
      <c r="AG564" s="42">
        <f t="shared" si="173"/>
        <v>1146.9836581669165</v>
      </c>
      <c r="AH564" s="32">
        <f t="shared" si="174"/>
        <v>-63.728109517025878</v>
      </c>
      <c r="AI564" s="42" t="s">
        <v>13</v>
      </c>
      <c r="AJ564" s="42">
        <f t="shared" si="175"/>
        <v>1829.1742514513342</v>
      </c>
      <c r="AK564" s="42">
        <f t="shared" si="176"/>
        <v>1830.2840528494921</v>
      </c>
      <c r="AL564" s="31">
        <f t="shared" si="177"/>
        <v>88.00463218273245</v>
      </c>
      <c r="AM564" s="53">
        <f t="shared" si="178"/>
        <v>1.8302840528494921</v>
      </c>
      <c r="AN564" s="14"/>
    </row>
    <row r="565" spans="8:40">
      <c r="H565" s="32">
        <f t="shared" si="161"/>
        <v>1618</v>
      </c>
      <c r="I565" s="23">
        <f t="shared" si="162"/>
        <v>1618000</v>
      </c>
      <c r="J565" s="22">
        <f t="shared" si="163"/>
        <v>175000</v>
      </c>
      <c r="K565" s="42" t="s">
        <v>13</v>
      </c>
      <c r="L565" s="42">
        <v>0</v>
      </c>
      <c r="M565" s="32">
        <v>0</v>
      </c>
      <c r="N565" s="30" t="s">
        <v>13</v>
      </c>
      <c r="O565" s="31">
        <f>6.283*I565*E$7</f>
        <v>2134.8377399999999</v>
      </c>
      <c r="P565" s="42">
        <v>0</v>
      </c>
      <c r="Q565" s="23" t="s">
        <v>13</v>
      </c>
      <c r="R565" s="24">
        <f>-1/(6.283*I565*E$8)</f>
        <v>-983.68131715715322</v>
      </c>
      <c r="S565" s="42">
        <f t="shared" si="164"/>
        <v>0</v>
      </c>
      <c r="T565" s="23" t="s">
        <v>13</v>
      </c>
      <c r="U565" s="23">
        <f t="shared" si="165"/>
        <v>373596604.5</v>
      </c>
      <c r="V565" s="23">
        <f t="shared" si="166"/>
        <v>175000</v>
      </c>
      <c r="W565" s="23" t="s">
        <v>13</v>
      </c>
      <c r="X565" s="23">
        <f t="shared" si="167"/>
        <v>2134.8377399999999</v>
      </c>
      <c r="Y565" s="22">
        <f t="shared" si="168"/>
        <v>-26.039165926070407</v>
      </c>
      <c r="Z565" s="23" t="s">
        <v>13</v>
      </c>
      <c r="AA565" s="31">
        <f t="shared" si="169"/>
        <v>2134.5200863192167</v>
      </c>
      <c r="AB565" s="23">
        <f t="shared" si="170"/>
        <v>2099687.5300088874</v>
      </c>
      <c r="AC565" s="42" t="s">
        <v>13</v>
      </c>
      <c r="AD565" s="23">
        <f t="shared" si="171"/>
        <v>25614.241035830601</v>
      </c>
      <c r="AE565" s="42">
        <f t="shared" si="172"/>
        <v>-26.039165926070407</v>
      </c>
      <c r="AF565" s="42" t="s">
        <v>13</v>
      </c>
      <c r="AG565" s="42">
        <f t="shared" si="173"/>
        <v>1150.8387691620635</v>
      </c>
      <c r="AH565" s="32">
        <f t="shared" si="174"/>
        <v>-63.505751440793141</v>
      </c>
      <c r="AI565" s="42" t="s">
        <v>13</v>
      </c>
      <c r="AJ565" s="42">
        <f t="shared" si="175"/>
        <v>1823.0476322391005</v>
      </c>
      <c r="AK565" s="42">
        <f t="shared" si="176"/>
        <v>1824.1534063446118</v>
      </c>
      <c r="AL565" s="31">
        <f t="shared" si="177"/>
        <v>88.004911800883519</v>
      </c>
      <c r="AM565" s="53">
        <f t="shared" si="178"/>
        <v>1.8241534063446119</v>
      </c>
      <c r="AN565" s="14"/>
    </row>
    <row r="566" spans="8:40">
      <c r="H566" s="32">
        <f t="shared" si="161"/>
        <v>1620</v>
      </c>
      <c r="I566" s="23">
        <f t="shared" si="162"/>
        <v>1620000</v>
      </c>
      <c r="J566" s="22">
        <f t="shared" si="163"/>
        <v>175000</v>
      </c>
      <c r="K566" s="42" t="s">
        <v>13</v>
      </c>
      <c r="L566" s="42">
        <v>0</v>
      </c>
      <c r="M566" s="32">
        <v>0</v>
      </c>
      <c r="N566" s="30" t="s">
        <v>13</v>
      </c>
      <c r="O566" s="31">
        <f>6.283*I566*E$7</f>
        <v>2137.4766</v>
      </c>
      <c r="P566" s="42">
        <v>0</v>
      </c>
      <c r="Q566" s="23" t="s">
        <v>13</v>
      </c>
      <c r="R566" s="24">
        <f>-1/(6.283*I566*E$8)</f>
        <v>-982.46689577794677</v>
      </c>
      <c r="S566" s="42">
        <f t="shared" si="164"/>
        <v>0</v>
      </c>
      <c r="T566" s="23" t="s">
        <v>13</v>
      </c>
      <c r="U566" s="23">
        <f t="shared" si="165"/>
        <v>374058405</v>
      </c>
      <c r="V566" s="23">
        <f t="shared" si="166"/>
        <v>175000</v>
      </c>
      <c r="W566" s="23" t="s">
        <v>13</v>
      </c>
      <c r="X566" s="23">
        <f t="shared" si="167"/>
        <v>2137.4766</v>
      </c>
      <c r="Y566" s="22">
        <f t="shared" si="168"/>
        <v>-26.103569814491646</v>
      </c>
      <c r="Z566" s="23" t="s">
        <v>13</v>
      </c>
      <c r="AA566" s="31">
        <f t="shared" si="169"/>
        <v>2137.1577670305433</v>
      </c>
      <c r="AB566" s="23">
        <f t="shared" si="170"/>
        <v>2099686.7571622264</v>
      </c>
      <c r="AC566" s="42" t="s">
        <v>13</v>
      </c>
      <c r="AD566" s="23">
        <f t="shared" si="171"/>
        <v>25645.893204366523</v>
      </c>
      <c r="AE566" s="42">
        <f t="shared" si="172"/>
        <v>-26.103569814491646</v>
      </c>
      <c r="AF566" s="42" t="s">
        <v>13</v>
      </c>
      <c r="AG566" s="42">
        <f t="shared" si="173"/>
        <v>1154.6908712525965</v>
      </c>
      <c r="AH566" s="32">
        <f t="shared" si="174"/>
        <v>-63.285516721728641</v>
      </c>
      <c r="AI566" s="42" t="s">
        <v>13</v>
      </c>
      <c r="AJ566" s="42">
        <f t="shared" si="175"/>
        <v>1816.9666284642128</v>
      </c>
      <c r="AK566" s="42">
        <f t="shared" si="176"/>
        <v>1818.0684215890626</v>
      </c>
      <c r="AL566" s="31">
        <f t="shared" si="177"/>
        <v>88.005176468270008</v>
      </c>
      <c r="AM566" s="53">
        <f t="shared" si="178"/>
        <v>1.8180684215890626</v>
      </c>
      <c r="AN566" s="14"/>
    </row>
    <row r="567" spans="8:40">
      <c r="H567" s="32">
        <f t="shared" si="161"/>
        <v>1622</v>
      </c>
      <c r="I567" s="23">
        <f t="shared" si="162"/>
        <v>1622000</v>
      </c>
      <c r="J567" s="22">
        <f t="shared" si="163"/>
        <v>175000</v>
      </c>
      <c r="K567" s="42" t="s">
        <v>13</v>
      </c>
      <c r="L567" s="42">
        <v>0</v>
      </c>
      <c r="M567" s="32">
        <v>0</v>
      </c>
      <c r="N567" s="30" t="s">
        <v>13</v>
      </c>
      <c r="O567" s="31">
        <f>6.283*I567*E$7</f>
        <v>2140.11546</v>
      </c>
      <c r="P567" s="42">
        <v>0</v>
      </c>
      <c r="Q567" s="23" t="s">
        <v>13</v>
      </c>
      <c r="R567" s="24">
        <f>-1/(6.283*I567*E$8)</f>
        <v>-981.2554692726718</v>
      </c>
      <c r="S567" s="42">
        <f t="shared" si="164"/>
        <v>0</v>
      </c>
      <c r="T567" s="23" t="s">
        <v>13</v>
      </c>
      <c r="U567" s="23">
        <f t="shared" si="165"/>
        <v>374520205.5</v>
      </c>
      <c r="V567" s="23">
        <f t="shared" si="166"/>
        <v>175000</v>
      </c>
      <c r="W567" s="23" t="s">
        <v>13</v>
      </c>
      <c r="X567" s="23">
        <f t="shared" si="167"/>
        <v>2140.11546</v>
      </c>
      <c r="Y567" s="22">
        <f t="shared" si="168"/>
        <v>-26.16805321549835</v>
      </c>
      <c r="Z567" s="23" t="s">
        <v>13</v>
      </c>
      <c r="AA567" s="31">
        <f t="shared" si="169"/>
        <v>2139.7954448271735</v>
      </c>
      <c r="AB567" s="23">
        <f t="shared" si="170"/>
        <v>2099685.9833614137</v>
      </c>
      <c r="AC567" s="42" t="s">
        <v>13</v>
      </c>
      <c r="AD567" s="23">
        <f t="shared" si="171"/>
        <v>25677.545337926083</v>
      </c>
      <c r="AE567" s="42">
        <f t="shared" si="172"/>
        <v>-26.16805321549835</v>
      </c>
      <c r="AF567" s="42" t="s">
        <v>13</v>
      </c>
      <c r="AG567" s="42">
        <f t="shared" si="173"/>
        <v>1158.5399755545018</v>
      </c>
      <c r="AH567" s="32">
        <f t="shared" si="174"/>
        <v>-63.067376481305629</v>
      </c>
      <c r="AI567" s="42" t="s">
        <v>13</v>
      </c>
      <c r="AJ567" s="42">
        <f t="shared" si="175"/>
        <v>1810.9307207058823</v>
      </c>
      <c r="AK567" s="42">
        <f t="shared" si="176"/>
        <v>1812.0285784646337</v>
      </c>
      <c r="AL567" s="31">
        <f t="shared" si="177"/>
        <v>88.005426355209906</v>
      </c>
      <c r="AM567" s="53">
        <f t="shared" si="178"/>
        <v>1.8120285784646337</v>
      </c>
      <c r="AN567" s="14"/>
    </row>
    <row r="568" spans="8:40">
      <c r="H568" s="32">
        <f t="shared" si="161"/>
        <v>1624</v>
      </c>
      <c r="I568" s="23">
        <f t="shared" si="162"/>
        <v>1624000</v>
      </c>
      <c r="J568" s="22">
        <f t="shared" si="163"/>
        <v>175000</v>
      </c>
      <c r="K568" s="42" t="s">
        <v>13</v>
      </c>
      <c r="L568" s="42">
        <v>0</v>
      </c>
      <c r="M568" s="32">
        <v>0</v>
      </c>
      <c r="N568" s="30" t="s">
        <v>13</v>
      </c>
      <c r="O568" s="31">
        <f>6.283*I568*E$7</f>
        <v>2142.75432</v>
      </c>
      <c r="P568" s="42">
        <v>0</v>
      </c>
      <c r="Q568" s="23" t="s">
        <v>13</v>
      </c>
      <c r="R568" s="24">
        <f>-1/(6.283*I568*E$8)</f>
        <v>-980.04702657652319</v>
      </c>
      <c r="S568" s="42">
        <f t="shared" si="164"/>
        <v>0</v>
      </c>
      <c r="T568" s="23" t="s">
        <v>13</v>
      </c>
      <c r="U568" s="23">
        <f t="shared" si="165"/>
        <v>374982006</v>
      </c>
      <c r="V568" s="23">
        <f t="shared" si="166"/>
        <v>175000</v>
      </c>
      <c r="W568" s="23" t="s">
        <v>13</v>
      </c>
      <c r="X568" s="23">
        <f t="shared" si="167"/>
        <v>2142.75432</v>
      </c>
      <c r="Y568" s="22">
        <f t="shared" si="168"/>
        <v>-26.232616128914664</v>
      </c>
      <c r="Z568" s="23" t="s">
        <v>13</v>
      </c>
      <c r="AA568" s="31">
        <f t="shared" si="169"/>
        <v>2142.4331197055135</v>
      </c>
      <c r="AB568" s="23">
        <f t="shared" si="170"/>
        <v>2099685.2086064527</v>
      </c>
      <c r="AC568" s="42" t="s">
        <v>13</v>
      </c>
      <c r="AD568" s="23">
        <f t="shared" si="171"/>
        <v>25709.197436466162</v>
      </c>
      <c r="AE568" s="42">
        <f t="shared" si="172"/>
        <v>-26.232616128914664</v>
      </c>
      <c r="AF568" s="42" t="s">
        <v>13</v>
      </c>
      <c r="AG568" s="42">
        <f t="shared" si="173"/>
        <v>1162.3860931289903</v>
      </c>
      <c r="AH568" s="32">
        <f t="shared" si="174"/>
        <v>-62.851302348830146</v>
      </c>
      <c r="AI568" s="42" t="s">
        <v>13</v>
      </c>
      <c r="AJ568" s="42">
        <f t="shared" si="175"/>
        <v>1804.9393974347161</v>
      </c>
      <c r="AK568" s="42">
        <f t="shared" si="176"/>
        <v>1806.0333647579548</v>
      </c>
      <c r="AL568" s="31">
        <f t="shared" si="177"/>
        <v>88.005661629431629</v>
      </c>
      <c r="AM568" s="53">
        <f t="shared" si="178"/>
        <v>1.8060333647579547</v>
      </c>
      <c r="AN568" s="14"/>
    </row>
    <row r="569" spans="8:40">
      <c r="H569" s="32">
        <f t="shared" si="161"/>
        <v>1626</v>
      </c>
      <c r="I569" s="23">
        <f t="shared" si="162"/>
        <v>1626000</v>
      </c>
      <c r="J569" s="22">
        <f t="shared" si="163"/>
        <v>175000</v>
      </c>
      <c r="K569" s="42" t="s">
        <v>13</v>
      </c>
      <c r="L569" s="42">
        <v>0</v>
      </c>
      <c r="M569" s="32">
        <v>0</v>
      </c>
      <c r="N569" s="30" t="s">
        <v>13</v>
      </c>
      <c r="O569" s="31">
        <f>6.283*I569*E$7</f>
        <v>2145.39318</v>
      </c>
      <c r="P569" s="42">
        <v>0</v>
      </c>
      <c r="Q569" s="23" t="s">
        <v>13</v>
      </c>
      <c r="R569" s="24">
        <f>-1/(6.283*I569*E$8)</f>
        <v>-978.84155667913512</v>
      </c>
      <c r="S569" s="42">
        <f t="shared" si="164"/>
        <v>0</v>
      </c>
      <c r="T569" s="23" t="s">
        <v>13</v>
      </c>
      <c r="U569" s="23">
        <f t="shared" si="165"/>
        <v>375443806.5</v>
      </c>
      <c r="V569" s="23">
        <f t="shared" si="166"/>
        <v>175000</v>
      </c>
      <c r="W569" s="23" t="s">
        <v>13</v>
      </c>
      <c r="X569" s="23">
        <f t="shared" si="167"/>
        <v>2145.39318</v>
      </c>
      <c r="Y569" s="22">
        <f t="shared" si="168"/>
        <v>-26.297258554564497</v>
      </c>
      <c r="Z569" s="23" t="s">
        <v>13</v>
      </c>
      <c r="AA569" s="31">
        <f t="shared" si="169"/>
        <v>2145.0707916619676</v>
      </c>
      <c r="AB569" s="23">
        <f t="shared" si="170"/>
        <v>2099684.4328973452</v>
      </c>
      <c r="AC569" s="42" t="s">
        <v>13</v>
      </c>
      <c r="AD569" s="23">
        <f t="shared" si="171"/>
        <v>25740.849499943615</v>
      </c>
      <c r="AE569" s="42">
        <f t="shared" si="172"/>
        <v>-26.297258554564497</v>
      </c>
      <c r="AF569" s="42" t="s">
        <v>13</v>
      </c>
      <c r="AG569" s="42">
        <f t="shared" si="173"/>
        <v>1166.2292349828326</v>
      </c>
      <c r="AH569" s="32">
        <f t="shared" si="174"/>
        <v>-62.63726645052958</v>
      </c>
      <c r="AI569" s="42" t="s">
        <v>13</v>
      </c>
      <c r="AJ569" s="42">
        <f t="shared" si="175"/>
        <v>1798.9921548633006</v>
      </c>
      <c r="AK569" s="42">
        <f t="shared" si="176"/>
        <v>1800.0822760107651</v>
      </c>
      <c r="AL569" s="31">
        <f t="shared" si="177"/>
        <v>88.005882456124581</v>
      </c>
      <c r="AM569" s="53">
        <f t="shared" si="178"/>
        <v>1.8000822760107651</v>
      </c>
      <c r="AN569" s="14"/>
    </row>
    <row r="570" spans="8:40">
      <c r="H570" s="32">
        <f t="shared" si="161"/>
        <v>1628</v>
      </c>
      <c r="I570" s="23">
        <f t="shared" si="162"/>
        <v>1628000</v>
      </c>
      <c r="J570" s="22">
        <f t="shared" si="163"/>
        <v>175000</v>
      </c>
      <c r="K570" s="42" t="s">
        <v>13</v>
      </c>
      <c r="L570" s="42">
        <v>0</v>
      </c>
      <c r="M570" s="32">
        <v>0</v>
      </c>
      <c r="N570" s="30" t="s">
        <v>13</v>
      </c>
      <c r="O570" s="31">
        <f>6.283*I570*E$7</f>
        <v>2148.0320400000001</v>
      </c>
      <c r="P570" s="42">
        <v>0</v>
      </c>
      <c r="Q570" s="23" t="s">
        <v>13</v>
      </c>
      <c r="R570" s="24">
        <f>-1/(6.283*I570*E$8)</f>
        <v>-977.6390486242467</v>
      </c>
      <c r="S570" s="42">
        <f t="shared" si="164"/>
        <v>0</v>
      </c>
      <c r="T570" s="23" t="s">
        <v>13</v>
      </c>
      <c r="U570" s="23">
        <f t="shared" si="165"/>
        <v>375905607</v>
      </c>
      <c r="V570" s="23">
        <f t="shared" si="166"/>
        <v>175000</v>
      </c>
      <c r="W570" s="23" t="s">
        <v>13</v>
      </c>
      <c r="X570" s="23">
        <f t="shared" si="167"/>
        <v>2148.0320400000001</v>
      </c>
      <c r="Y570" s="22">
        <f t="shared" si="168"/>
        <v>-26.361980492271538</v>
      </c>
      <c r="Z570" s="23" t="s">
        <v>13</v>
      </c>
      <c r="AA570" s="31">
        <f t="shared" si="169"/>
        <v>2147.7084606929416</v>
      </c>
      <c r="AB570" s="23">
        <f t="shared" si="170"/>
        <v>2099683.6562340925</v>
      </c>
      <c r="AC570" s="42" t="s">
        <v>13</v>
      </c>
      <c r="AD570" s="23">
        <f t="shared" si="171"/>
        <v>25772.501528315297</v>
      </c>
      <c r="AE570" s="42">
        <f t="shared" si="172"/>
        <v>-26.361980492271538</v>
      </c>
      <c r="AF570" s="42" t="s">
        <v>13</v>
      </c>
      <c r="AG570" s="42">
        <f t="shared" si="173"/>
        <v>1170.0694120686949</v>
      </c>
      <c r="AH570" s="32">
        <f t="shared" si="174"/>
        <v>-62.425241398917493</v>
      </c>
      <c r="AI570" s="42" t="s">
        <v>13</v>
      </c>
      <c r="AJ570" s="42">
        <f t="shared" si="175"/>
        <v>1793.0884968001646</v>
      </c>
      <c r="AK570" s="42">
        <f t="shared" si="176"/>
        <v>1794.1748153735709</v>
      </c>
      <c r="AL570" s="31">
        <f t="shared" si="177"/>
        <v>88.006088997986097</v>
      </c>
      <c r="AM570" s="53">
        <f t="shared" si="178"/>
        <v>1.794174815373571</v>
      </c>
      <c r="AN570" s="14"/>
    </row>
    <row r="571" spans="8:40">
      <c r="H571" s="32">
        <f t="shared" si="161"/>
        <v>1630</v>
      </c>
      <c r="I571" s="23">
        <f t="shared" si="162"/>
        <v>1630000</v>
      </c>
      <c r="J571" s="22">
        <f t="shared" si="163"/>
        <v>175000</v>
      </c>
      <c r="K571" s="42" t="s">
        <v>13</v>
      </c>
      <c r="L571" s="42">
        <v>0</v>
      </c>
      <c r="M571" s="32">
        <v>0</v>
      </c>
      <c r="N571" s="30" t="s">
        <v>13</v>
      </c>
      <c r="O571" s="31">
        <f>6.283*I571*E$7</f>
        <v>2150.6709000000001</v>
      </c>
      <c r="P571" s="42">
        <v>0</v>
      </c>
      <c r="Q571" s="23" t="s">
        <v>13</v>
      </c>
      <c r="R571" s="24">
        <f>-1/(6.283*I571*E$8)</f>
        <v>-976.43949150937021</v>
      </c>
      <c r="S571" s="42">
        <f t="shared" si="164"/>
        <v>0</v>
      </c>
      <c r="T571" s="23" t="s">
        <v>13</v>
      </c>
      <c r="U571" s="23">
        <f t="shared" si="165"/>
        <v>376367407.5</v>
      </c>
      <c r="V571" s="23">
        <f t="shared" si="166"/>
        <v>175000</v>
      </c>
      <c r="W571" s="23" t="s">
        <v>13</v>
      </c>
      <c r="X571" s="23">
        <f t="shared" si="167"/>
        <v>2150.6709000000001</v>
      </c>
      <c r="Y571" s="22">
        <f t="shared" si="168"/>
        <v>-26.426781941859272</v>
      </c>
      <c r="Z571" s="23" t="s">
        <v>13</v>
      </c>
      <c r="AA571" s="31">
        <f t="shared" si="169"/>
        <v>2150.3461267948401</v>
      </c>
      <c r="AB571" s="23">
        <f t="shared" si="170"/>
        <v>2099682.8786166972</v>
      </c>
      <c r="AC571" s="42" t="s">
        <v>13</v>
      </c>
      <c r="AD571" s="23">
        <f t="shared" si="171"/>
        <v>25804.153521538075</v>
      </c>
      <c r="AE571" s="42">
        <f t="shared" si="172"/>
        <v>-26.426781941859272</v>
      </c>
      <c r="AF571" s="42" t="s">
        <v>13</v>
      </c>
      <c r="AG571" s="42">
        <f t="shared" si="173"/>
        <v>1173.9066352854697</v>
      </c>
      <c r="AH571" s="32">
        <f t="shared" si="174"/>
        <v>-62.215200282426828</v>
      </c>
      <c r="AI571" s="42" t="s">
        <v>13</v>
      </c>
      <c r="AJ571" s="42">
        <f t="shared" si="175"/>
        <v>1787.2279345070447</v>
      </c>
      <c r="AK571" s="42">
        <f t="shared" si="176"/>
        <v>1788.3104934626144</v>
      </c>
      <c r="AL571" s="31">
        <f t="shared" si="177"/>
        <v>88.006281415269129</v>
      </c>
      <c r="AM571" s="53">
        <f t="shared" si="178"/>
        <v>1.7883104934626144</v>
      </c>
      <c r="AN571" s="14"/>
    </row>
    <row r="572" spans="8:40">
      <c r="H572" s="32">
        <f t="shared" si="161"/>
        <v>1632</v>
      </c>
      <c r="I572" s="23">
        <f t="shared" si="162"/>
        <v>1632000</v>
      </c>
      <c r="J572" s="22">
        <f t="shared" si="163"/>
        <v>175000</v>
      </c>
      <c r="K572" s="42" t="s">
        <v>13</v>
      </c>
      <c r="L572" s="42">
        <v>0</v>
      </c>
      <c r="M572" s="32">
        <v>0</v>
      </c>
      <c r="N572" s="30" t="s">
        <v>13</v>
      </c>
      <c r="O572" s="31">
        <f>6.283*I572*E$7</f>
        <v>2153.3097600000001</v>
      </c>
      <c r="P572" s="42">
        <v>0</v>
      </c>
      <c r="Q572" s="23" t="s">
        <v>13</v>
      </c>
      <c r="R572" s="24">
        <f>-1/(6.283*I572*E$8)</f>
        <v>-975.24287448546193</v>
      </c>
      <c r="S572" s="42">
        <f t="shared" si="164"/>
        <v>0</v>
      </c>
      <c r="T572" s="23" t="s">
        <v>13</v>
      </c>
      <c r="U572" s="23">
        <f t="shared" si="165"/>
        <v>376829208</v>
      </c>
      <c r="V572" s="23">
        <f t="shared" si="166"/>
        <v>175000</v>
      </c>
      <c r="W572" s="23" t="s">
        <v>13</v>
      </c>
      <c r="X572" s="23">
        <f t="shared" si="167"/>
        <v>2153.3097600000001</v>
      </c>
      <c r="Y572" s="22">
        <f t="shared" si="168"/>
        <v>-26.491662903150967</v>
      </c>
      <c r="Z572" s="23" t="s">
        <v>13</v>
      </c>
      <c r="AA572" s="31">
        <f t="shared" si="169"/>
        <v>2152.9837899640688</v>
      </c>
      <c r="AB572" s="23">
        <f t="shared" si="170"/>
        <v>2099682.1000451627</v>
      </c>
      <c r="AC572" s="42" t="s">
        <v>13</v>
      </c>
      <c r="AD572" s="23">
        <f t="shared" si="171"/>
        <v>25835.805479568826</v>
      </c>
      <c r="AE572" s="42">
        <f t="shared" si="172"/>
        <v>-26.491662903150967</v>
      </c>
      <c r="AF572" s="42" t="s">
        <v>13</v>
      </c>
      <c r="AG572" s="42">
        <f t="shared" si="173"/>
        <v>1177.7409154786069</v>
      </c>
      <c r="AH572" s="32">
        <f t="shared" si="174"/>
        <v>-62.007116655303278</v>
      </c>
      <c r="AI572" s="42" t="s">
        <v>13</v>
      </c>
      <c r="AJ572" s="42">
        <f t="shared" si="175"/>
        <v>1781.4099865593437</v>
      </c>
      <c r="AK572" s="42">
        <f t="shared" si="176"/>
        <v>1782.4888282200441</v>
      </c>
      <c r="AL572" s="31">
        <f t="shared" si="177"/>
        <v>88.006459865826912</v>
      </c>
      <c r="AM572" s="53">
        <f t="shared" si="178"/>
        <v>1.7824888282200442</v>
      </c>
      <c r="AN572" s="14"/>
    </row>
    <row r="573" spans="8:40">
      <c r="H573" s="32">
        <f t="shared" si="161"/>
        <v>1634</v>
      </c>
      <c r="I573" s="23">
        <f t="shared" si="162"/>
        <v>1634000</v>
      </c>
      <c r="J573" s="22">
        <f t="shared" si="163"/>
        <v>175000</v>
      </c>
      <c r="K573" s="42" t="s">
        <v>13</v>
      </c>
      <c r="L573" s="42">
        <v>0</v>
      </c>
      <c r="M573" s="32">
        <v>0</v>
      </c>
      <c r="N573" s="30" t="s">
        <v>13</v>
      </c>
      <c r="O573" s="31">
        <f>6.283*I573*E$7</f>
        <v>2155.9486200000001</v>
      </c>
      <c r="P573" s="42">
        <v>0</v>
      </c>
      <c r="Q573" s="23" t="s">
        <v>13</v>
      </c>
      <c r="R573" s="24">
        <f>-1/(6.283*I573*E$8)</f>
        <v>-974.04918675659349</v>
      </c>
      <c r="S573" s="42">
        <f t="shared" si="164"/>
        <v>0</v>
      </c>
      <c r="T573" s="23" t="s">
        <v>13</v>
      </c>
      <c r="U573" s="23">
        <f t="shared" si="165"/>
        <v>377291008.5</v>
      </c>
      <c r="V573" s="23">
        <f t="shared" si="166"/>
        <v>175000</v>
      </c>
      <c r="W573" s="23" t="s">
        <v>13</v>
      </c>
      <c r="X573" s="23">
        <f t="shared" si="167"/>
        <v>2155.9486200000001</v>
      </c>
      <c r="Y573" s="22">
        <f t="shared" si="168"/>
        <v>-26.556623375969664</v>
      </c>
      <c r="Z573" s="23" t="s">
        <v>13</v>
      </c>
      <c r="AA573" s="31">
        <f t="shared" si="169"/>
        <v>2155.6214501970326</v>
      </c>
      <c r="AB573" s="23">
        <f t="shared" si="170"/>
        <v>2099681.3205194883</v>
      </c>
      <c r="AC573" s="42" t="s">
        <v>13</v>
      </c>
      <c r="AD573" s="23">
        <f t="shared" si="171"/>
        <v>25867.457402364391</v>
      </c>
      <c r="AE573" s="42">
        <f t="shared" si="172"/>
        <v>-26.556623375969664</v>
      </c>
      <c r="AF573" s="42" t="s">
        <v>13</v>
      </c>
      <c r="AG573" s="42">
        <f t="shared" si="173"/>
        <v>1181.5722634404392</v>
      </c>
      <c r="AH573" s="32">
        <f t="shared" si="174"/>
        <v>-61.800964527751567</v>
      </c>
      <c r="AI573" s="42" t="s">
        <v>13</v>
      </c>
      <c r="AJ573" s="42">
        <f t="shared" si="175"/>
        <v>1775.6341787097233</v>
      </c>
      <c r="AK573" s="42">
        <f t="shared" si="176"/>
        <v>1776.7093447772245</v>
      </c>
      <c r="AL573" s="31">
        <f t="shared" si="177"/>
        <v>88.006624505159024</v>
      </c>
      <c r="AM573" s="53">
        <f t="shared" si="178"/>
        <v>1.7767093447772244</v>
      </c>
      <c r="AN573" s="14"/>
    </row>
    <row r="574" spans="8:40">
      <c r="H574" s="32">
        <f t="shared" si="161"/>
        <v>1636</v>
      </c>
      <c r="I574" s="23">
        <f t="shared" si="162"/>
        <v>1636000</v>
      </c>
      <c r="J574" s="22">
        <f t="shared" si="163"/>
        <v>175000</v>
      </c>
      <c r="K574" s="42" t="s">
        <v>13</v>
      </c>
      <c r="L574" s="42">
        <v>0</v>
      </c>
      <c r="M574" s="32">
        <v>0</v>
      </c>
      <c r="N574" s="30" t="s">
        <v>13</v>
      </c>
      <c r="O574" s="31">
        <f>6.283*I574*E$7</f>
        <v>2158.5874800000001</v>
      </c>
      <c r="P574" s="42">
        <v>0</v>
      </c>
      <c r="Q574" s="23" t="s">
        <v>13</v>
      </c>
      <c r="R574" s="24">
        <f>-1/(6.283*I574*E$8)</f>
        <v>-972.85841757962942</v>
      </c>
      <c r="S574" s="42">
        <f t="shared" si="164"/>
        <v>0</v>
      </c>
      <c r="T574" s="23" t="s">
        <v>13</v>
      </c>
      <c r="U574" s="23">
        <f t="shared" si="165"/>
        <v>377752809</v>
      </c>
      <c r="V574" s="23">
        <f t="shared" si="166"/>
        <v>175000</v>
      </c>
      <c r="W574" s="23" t="s">
        <v>13</v>
      </c>
      <c r="X574" s="23">
        <f t="shared" si="167"/>
        <v>2158.5874800000001</v>
      </c>
      <c r="Y574" s="22">
        <f t="shared" si="168"/>
        <v>-26.621663360138196</v>
      </c>
      <c r="Z574" s="23" t="s">
        <v>13</v>
      </c>
      <c r="AA574" s="31">
        <f t="shared" si="169"/>
        <v>2158.2591074901375</v>
      </c>
      <c r="AB574" s="23">
        <f t="shared" si="170"/>
        <v>2099680.5400396786</v>
      </c>
      <c r="AC574" s="42" t="s">
        <v>13</v>
      </c>
      <c r="AD574" s="23">
        <f t="shared" si="171"/>
        <v>25899.109289881646</v>
      </c>
      <c r="AE574" s="42">
        <f t="shared" si="172"/>
        <v>-26.621663360138196</v>
      </c>
      <c r="AF574" s="42" t="s">
        <v>13</v>
      </c>
      <c r="AG574" s="42">
        <f t="shared" si="173"/>
        <v>1185.4006899105079</v>
      </c>
      <c r="AH574" s="32">
        <f t="shared" si="174"/>
        <v>-61.596718356327791</v>
      </c>
      <c r="AI574" s="42" t="s">
        <v>13</v>
      </c>
      <c r="AJ574" s="42">
        <f t="shared" si="175"/>
        <v>1769.9000437547404</v>
      </c>
      <c r="AK574" s="42">
        <f t="shared" si="176"/>
        <v>1770.9715753211005</v>
      </c>
      <c r="AL574" s="31">
        <f t="shared" si="177"/>
        <v>88.006775486454046</v>
      </c>
      <c r="AM574" s="53">
        <f t="shared" si="178"/>
        <v>1.7709715753211006</v>
      </c>
      <c r="AN574" s="14"/>
    </row>
    <row r="575" spans="8:40">
      <c r="H575" s="32">
        <f t="shared" si="161"/>
        <v>1638</v>
      </c>
      <c r="I575" s="23">
        <f t="shared" si="162"/>
        <v>1638000</v>
      </c>
      <c r="J575" s="22">
        <f t="shared" si="163"/>
        <v>175000</v>
      </c>
      <c r="K575" s="42" t="s">
        <v>13</v>
      </c>
      <c r="L575" s="42">
        <v>0</v>
      </c>
      <c r="M575" s="32">
        <v>0</v>
      </c>
      <c r="N575" s="30" t="s">
        <v>13</v>
      </c>
      <c r="O575" s="31">
        <f>6.283*I575*E$7</f>
        <v>2161.2263400000002</v>
      </c>
      <c r="P575" s="42">
        <v>0</v>
      </c>
      <c r="Q575" s="23" t="s">
        <v>13</v>
      </c>
      <c r="R575" s="24">
        <f>-1/(6.283*I575*E$8)</f>
        <v>-971.67055626390334</v>
      </c>
      <c r="S575" s="42">
        <f t="shared" si="164"/>
        <v>0</v>
      </c>
      <c r="T575" s="23" t="s">
        <v>13</v>
      </c>
      <c r="U575" s="23">
        <f t="shared" si="165"/>
        <v>378214609.5</v>
      </c>
      <c r="V575" s="23">
        <f t="shared" si="166"/>
        <v>175000</v>
      </c>
      <c r="W575" s="23" t="s">
        <v>13</v>
      </c>
      <c r="X575" s="23">
        <f t="shared" si="167"/>
        <v>2161.2263400000002</v>
      </c>
      <c r="Y575" s="22">
        <f t="shared" si="168"/>
        <v>-26.68678285547918</v>
      </c>
      <c r="Z575" s="23" t="s">
        <v>13</v>
      </c>
      <c r="AA575" s="31">
        <f t="shared" si="169"/>
        <v>2160.8967618397878</v>
      </c>
      <c r="AB575" s="23">
        <f t="shared" si="170"/>
        <v>2099679.758605734</v>
      </c>
      <c r="AC575" s="42" t="s">
        <v>13</v>
      </c>
      <c r="AD575" s="23">
        <f t="shared" si="171"/>
        <v>25930.761142077452</v>
      </c>
      <c r="AE575" s="42">
        <f t="shared" si="172"/>
        <v>-26.68678285547918</v>
      </c>
      <c r="AF575" s="42" t="s">
        <v>13</v>
      </c>
      <c r="AG575" s="42">
        <f t="shared" si="173"/>
        <v>1189.2262055758845</v>
      </c>
      <c r="AH575" s="32">
        <f t="shared" si="174"/>
        <v>-61.394353034569647</v>
      </c>
      <c r="AI575" s="42" t="s">
        <v>13</v>
      </c>
      <c r="AJ575" s="42">
        <f t="shared" si="175"/>
        <v>1764.2071214044329</v>
      </c>
      <c r="AK575" s="42">
        <f t="shared" si="176"/>
        <v>1765.275058963517</v>
      </c>
      <c r="AL575" s="31">
        <f t="shared" si="177"/>
        <v>88.006912960632576</v>
      </c>
      <c r="AM575" s="53">
        <f t="shared" si="178"/>
        <v>1.7652750589635171</v>
      </c>
      <c r="AN575" s="14"/>
    </row>
    <row r="576" spans="8:40">
      <c r="H576" s="32">
        <f t="shared" si="161"/>
        <v>1640</v>
      </c>
      <c r="I576" s="23">
        <f t="shared" si="162"/>
        <v>1640000</v>
      </c>
      <c r="J576" s="22">
        <f t="shared" si="163"/>
        <v>175000</v>
      </c>
      <c r="K576" s="42" t="s">
        <v>13</v>
      </c>
      <c r="L576" s="42">
        <v>0</v>
      </c>
      <c r="M576" s="32">
        <v>0</v>
      </c>
      <c r="N576" s="30" t="s">
        <v>13</v>
      </c>
      <c r="O576" s="31">
        <f>6.283*I576*E$7</f>
        <v>2163.8652000000002</v>
      </c>
      <c r="P576" s="42">
        <v>0</v>
      </c>
      <c r="Q576" s="23" t="s">
        <v>13</v>
      </c>
      <c r="R576" s="24">
        <f>-1/(6.283*I576*E$8)</f>
        <v>-970.4855921708986</v>
      </c>
      <c r="S576" s="42">
        <f t="shared" si="164"/>
        <v>0</v>
      </c>
      <c r="T576" s="23" t="s">
        <v>13</v>
      </c>
      <c r="U576" s="23">
        <f t="shared" si="165"/>
        <v>378676410.00000006</v>
      </c>
      <c r="V576" s="23">
        <f t="shared" si="166"/>
        <v>175000</v>
      </c>
      <c r="W576" s="23" t="s">
        <v>13</v>
      </c>
      <c r="X576" s="23">
        <f t="shared" si="167"/>
        <v>2163.8652000000002</v>
      </c>
      <c r="Y576" s="22">
        <f t="shared" si="168"/>
        <v>-26.751981861815015</v>
      </c>
      <c r="Z576" s="23" t="s">
        <v>13</v>
      </c>
      <c r="AA576" s="31">
        <f t="shared" si="169"/>
        <v>2163.5344132423897</v>
      </c>
      <c r="AB576" s="23">
        <f t="shared" si="170"/>
        <v>2099678.9762176583</v>
      </c>
      <c r="AC576" s="42" t="s">
        <v>13</v>
      </c>
      <c r="AD576" s="23">
        <f t="shared" si="171"/>
        <v>25962.412958908684</v>
      </c>
      <c r="AE576" s="42">
        <f t="shared" si="172"/>
        <v>-26.751981861815015</v>
      </c>
      <c r="AF576" s="42" t="s">
        <v>13</v>
      </c>
      <c r="AG576" s="42">
        <f t="shared" si="173"/>
        <v>1193.0488210714911</v>
      </c>
      <c r="AH576" s="32">
        <f t="shared" si="174"/>
        <v>-61.193843883859159</v>
      </c>
      <c r="AI576" s="42" t="s">
        <v>13</v>
      </c>
      <c r="AJ576" s="42">
        <f t="shared" si="175"/>
        <v>1758.5549581548112</v>
      </c>
      <c r="AK576" s="42">
        <f t="shared" si="176"/>
        <v>1759.6193416134502</v>
      </c>
      <c r="AL576" s="31">
        <f t="shared" si="177"/>
        <v>88.007037076389949</v>
      </c>
      <c r="AM576" s="53">
        <f t="shared" si="178"/>
        <v>1.7596193416134502</v>
      </c>
      <c r="AN576" s="14"/>
    </row>
    <row r="577" spans="8:40">
      <c r="H577" s="32">
        <f t="shared" si="161"/>
        <v>1642</v>
      </c>
      <c r="I577" s="23">
        <f t="shared" si="162"/>
        <v>1642000</v>
      </c>
      <c r="J577" s="22">
        <f t="shared" si="163"/>
        <v>175000</v>
      </c>
      <c r="K577" s="42" t="s">
        <v>13</v>
      </c>
      <c r="L577" s="42">
        <v>0</v>
      </c>
      <c r="M577" s="32">
        <v>0</v>
      </c>
      <c r="N577" s="30" t="s">
        <v>13</v>
      </c>
      <c r="O577" s="31">
        <f>6.283*I577*E$7</f>
        <v>2166.5040600000002</v>
      </c>
      <c r="P577" s="42">
        <v>0</v>
      </c>
      <c r="Q577" s="23" t="s">
        <v>13</v>
      </c>
      <c r="R577" s="24">
        <f>-1/(6.283*I577*E$8)</f>
        <v>-969.30351471393033</v>
      </c>
      <c r="S577" s="42">
        <f t="shared" si="164"/>
        <v>0</v>
      </c>
      <c r="T577" s="23" t="s">
        <v>13</v>
      </c>
      <c r="U577" s="23">
        <f t="shared" si="165"/>
        <v>379138210.50000006</v>
      </c>
      <c r="V577" s="23">
        <f t="shared" si="166"/>
        <v>175000</v>
      </c>
      <c r="W577" s="23" t="s">
        <v>13</v>
      </c>
      <c r="X577" s="23">
        <f t="shared" si="167"/>
        <v>2166.5040600000002</v>
      </c>
      <c r="Y577" s="22">
        <f t="shared" si="168"/>
        <v>-26.81726037896787</v>
      </c>
      <c r="Z577" s="23" t="s">
        <v>13</v>
      </c>
      <c r="AA577" s="31">
        <f t="shared" si="169"/>
        <v>2166.1720616943485</v>
      </c>
      <c r="AB577" s="23">
        <f t="shared" si="170"/>
        <v>2099678.1928754528</v>
      </c>
      <c r="AC577" s="42" t="s">
        <v>13</v>
      </c>
      <c r="AD577" s="23">
        <f t="shared" si="171"/>
        <v>25994.064740332182</v>
      </c>
      <c r="AE577" s="42">
        <f t="shared" si="172"/>
        <v>-26.81726037896787</v>
      </c>
      <c r="AF577" s="42" t="s">
        <v>13</v>
      </c>
      <c r="AG577" s="42">
        <f t="shared" si="173"/>
        <v>1196.8685469804182</v>
      </c>
      <c r="AH577" s="32">
        <f t="shared" si="174"/>
        <v>-60.995166644509979</v>
      </c>
      <c r="AI577" s="42" t="s">
        <v>13</v>
      </c>
      <c r="AJ577" s="42">
        <f t="shared" si="175"/>
        <v>1752.9431071631416</v>
      </c>
      <c r="AK577" s="42">
        <f t="shared" si="176"/>
        <v>1754.0039758520393</v>
      </c>
      <c r="AL577" s="31">
        <f t="shared" si="177"/>
        <v>88.007147980236226</v>
      </c>
      <c r="AM577" s="53">
        <f t="shared" si="178"/>
        <v>1.7540039758520394</v>
      </c>
      <c r="AN577" s="14"/>
    </row>
    <row r="578" spans="8:40">
      <c r="H578" s="32">
        <f t="shared" si="161"/>
        <v>1644</v>
      </c>
      <c r="I578" s="23">
        <f t="shared" si="162"/>
        <v>1644000</v>
      </c>
      <c r="J578" s="22">
        <f t="shared" si="163"/>
        <v>175000</v>
      </c>
      <c r="K578" s="42" t="s">
        <v>13</v>
      </c>
      <c r="L578" s="42">
        <v>0</v>
      </c>
      <c r="M578" s="32">
        <v>0</v>
      </c>
      <c r="N578" s="30" t="s">
        <v>13</v>
      </c>
      <c r="O578" s="31">
        <f>6.283*I578*E$7</f>
        <v>2169.1429200000002</v>
      </c>
      <c r="P578" s="42">
        <v>0</v>
      </c>
      <c r="Q578" s="23" t="s">
        <v>13</v>
      </c>
      <c r="R578" s="24">
        <f>-1/(6.283*I578*E$8)</f>
        <v>-968.1243133578306</v>
      </c>
      <c r="S578" s="42">
        <f t="shared" si="164"/>
        <v>0</v>
      </c>
      <c r="T578" s="23" t="s">
        <v>13</v>
      </c>
      <c r="U578" s="23">
        <f t="shared" si="165"/>
        <v>379600011.00000006</v>
      </c>
      <c r="V578" s="23">
        <f t="shared" si="166"/>
        <v>175000</v>
      </c>
      <c r="W578" s="23" t="s">
        <v>13</v>
      </c>
      <c r="X578" s="23">
        <f t="shared" si="167"/>
        <v>2169.1429200000002</v>
      </c>
      <c r="Y578" s="22">
        <f t="shared" si="168"/>
        <v>-26.882618406759711</v>
      </c>
      <c r="Z578" s="23" t="s">
        <v>13</v>
      </c>
      <c r="AA578" s="31">
        <f t="shared" si="169"/>
        <v>2168.8097071920683</v>
      </c>
      <c r="AB578" s="23">
        <f t="shared" si="170"/>
        <v>2099677.408579119</v>
      </c>
      <c r="AC578" s="42" t="s">
        <v>13</v>
      </c>
      <c r="AD578" s="23">
        <f t="shared" si="171"/>
        <v>26025.716486304824</v>
      </c>
      <c r="AE578" s="42">
        <f t="shared" si="172"/>
        <v>-26.882618406759711</v>
      </c>
      <c r="AF578" s="42" t="s">
        <v>13</v>
      </c>
      <c r="AG578" s="42">
        <f t="shared" si="173"/>
        <v>1200.6853938342379</v>
      </c>
      <c r="AH578" s="32">
        <f t="shared" si="174"/>
        <v>-60.798297467074121</v>
      </c>
      <c r="AI578" s="42" t="s">
        <v>13</v>
      </c>
      <c r="AJ578" s="42">
        <f t="shared" si="175"/>
        <v>1747.37112812599</v>
      </c>
      <c r="AK578" s="42">
        <f t="shared" si="176"/>
        <v>1748.4285208103847</v>
      </c>
      <c r="AL578" s="31">
        <f t="shared" si="177"/>
        <v>88.007245816536525</v>
      </c>
      <c r="AM578" s="53">
        <f t="shared" si="178"/>
        <v>1.7484285208103847</v>
      </c>
      <c r="AN578" s="14"/>
    </row>
    <row r="579" spans="8:40">
      <c r="H579" s="32">
        <f t="shared" si="161"/>
        <v>1646</v>
      </c>
      <c r="I579" s="23">
        <f t="shared" si="162"/>
        <v>1646000</v>
      </c>
      <c r="J579" s="22">
        <f t="shared" si="163"/>
        <v>175000</v>
      </c>
      <c r="K579" s="42" t="s">
        <v>13</v>
      </c>
      <c r="L579" s="42">
        <v>0</v>
      </c>
      <c r="M579" s="32">
        <v>0</v>
      </c>
      <c r="N579" s="30" t="s">
        <v>13</v>
      </c>
      <c r="O579" s="31">
        <f>6.283*I579*E$7</f>
        <v>2171.7817800000003</v>
      </c>
      <c r="P579" s="42">
        <v>0</v>
      </c>
      <c r="Q579" s="23" t="s">
        <v>13</v>
      </c>
      <c r="R579" s="24">
        <f>-1/(6.283*I579*E$8)</f>
        <v>-966.94797761863538</v>
      </c>
      <c r="S579" s="42">
        <f t="shared" si="164"/>
        <v>0</v>
      </c>
      <c r="T579" s="23" t="s">
        <v>13</v>
      </c>
      <c r="U579" s="23">
        <f t="shared" si="165"/>
        <v>380061811.50000006</v>
      </c>
      <c r="V579" s="23">
        <f t="shared" si="166"/>
        <v>175000</v>
      </c>
      <c r="W579" s="23" t="s">
        <v>13</v>
      </c>
      <c r="X579" s="23">
        <f t="shared" si="167"/>
        <v>2171.7817800000003</v>
      </c>
      <c r="Y579" s="22">
        <f t="shared" si="168"/>
        <v>-26.948055945012285</v>
      </c>
      <c r="Z579" s="23" t="s">
        <v>13</v>
      </c>
      <c r="AA579" s="31">
        <f t="shared" si="169"/>
        <v>2171.4473497319555</v>
      </c>
      <c r="AB579" s="23">
        <f t="shared" si="170"/>
        <v>2099676.6233286601</v>
      </c>
      <c r="AC579" s="42" t="s">
        <v>13</v>
      </c>
      <c r="AD579" s="23">
        <f t="shared" si="171"/>
        <v>26057.368196783475</v>
      </c>
      <c r="AE579" s="42">
        <f t="shared" si="172"/>
        <v>-26.948055945012285</v>
      </c>
      <c r="AF579" s="42" t="s">
        <v>13</v>
      </c>
      <c r="AG579" s="42">
        <f t="shared" si="173"/>
        <v>1204.4993721133201</v>
      </c>
      <c r="AH579" s="32">
        <f t="shared" si="174"/>
        <v>-60.603212903860836</v>
      </c>
      <c r="AI579" s="42" t="s">
        <v>13</v>
      </c>
      <c r="AJ579" s="42">
        <f t="shared" si="175"/>
        <v>1741.838587159923</v>
      </c>
      <c r="AK579" s="42">
        <f t="shared" si="176"/>
        <v>1742.8925420500104</v>
      </c>
      <c r="AL579" s="31">
        <f t="shared" si="177"/>
        <v>88.007330727549999</v>
      </c>
      <c r="AM579" s="53">
        <f t="shared" si="178"/>
        <v>1.7428925420500105</v>
      </c>
      <c r="AN579" s="14"/>
    </row>
    <row r="580" spans="8:40">
      <c r="H580" s="32">
        <f t="shared" si="161"/>
        <v>1648</v>
      </c>
      <c r="I580" s="23">
        <f t="shared" si="162"/>
        <v>1648000</v>
      </c>
      <c r="J580" s="22">
        <f t="shared" si="163"/>
        <v>175000</v>
      </c>
      <c r="K580" s="42" t="s">
        <v>13</v>
      </c>
      <c r="L580" s="42">
        <v>0</v>
      </c>
      <c r="M580" s="32">
        <v>0</v>
      </c>
      <c r="N580" s="30" t="s">
        <v>13</v>
      </c>
      <c r="O580" s="31">
        <f>6.283*I580*E$7</f>
        <v>2174.4206400000003</v>
      </c>
      <c r="P580" s="42">
        <v>0</v>
      </c>
      <c r="Q580" s="23" t="s">
        <v>13</v>
      </c>
      <c r="R580" s="24">
        <f>-1/(6.283*I580*E$8)</f>
        <v>-965.77449706327297</v>
      </c>
      <c r="S580" s="42">
        <f t="shared" si="164"/>
        <v>0</v>
      </c>
      <c r="T580" s="23" t="s">
        <v>13</v>
      </c>
      <c r="U580" s="23">
        <f t="shared" si="165"/>
        <v>380523612.00000006</v>
      </c>
      <c r="V580" s="23">
        <f t="shared" si="166"/>
        <v>175000</v>
      </c>
      <c r="W580" s="23" t="s">
        <v>13</v>
      </c>
      <c r="X580" s="23">
        <f t="shared" si="167"/>
        <v>2174.4206400000003</v>
      </c>
      <c r="Y580" s="22">
        <f t="shared" si="168"/>
        <v>-27.013572993547129</v>
      </c>
      <c r="Z580" s="23" t="s">
        <v>13</v>
      </c>
      <c r="AA580" s="31">
        <f t="shared" si="169"/>
        <v>2174.0849893104155</v>
      </c>
      <c r="AB580" s="23">
        <f t="shared" si="170"/>
        <v>2099675.8371240776</v>
      </c>
      <c r="AC580" s="42" t="s">
        <v>13</v>
      </c>
      <c r="AD580" s="23">
        <f t="shared" si="171"/>
        <v>26089.019871724991</v>
      </c>
      <c r="AE580" s="42">
        <f t="shared" si="172"/>
        <v>-27.013572993547129</v>
      </c>
      <c r="AF580" s="42" t="s">
        <v>13</v>
      </c>
      <c r="AG580" s="42">
        <f t="shared" si="173"/>
        <v>1208.3104922471425</v>
      </c>
      <c r="AH580" s="32">
        <f t="shared" si="174"/>
        <v>-60.409889900662172</v>
      </c>
      <c r="AI580" s="42" t="s">
        <v>13</v>
      </c>
      <c r="AJ580" s="42">
        <f t="shared" si="175"/>
        <v>1736.3450566848085</v>
      </c>
      <c r="AK580" s="42">
        <f t="shared" si="176"/>
        <v>1737.3956114459313</v>
      </c>
      <c r="AL580" s="31">
        <f t="shared" si="177"/>
        <v>88.007402853468307</v>
      </c>
      <c r="AM580" s="53">
        <f t="shared" si="178"/>
        <v>1.7373956114459312</v>
      </c>
      <c r="AN580" s="14"/>
    </row>
    <row r="581" spans="8:40">
      <c r="H581" s="32">
        <f t="shared" si="161"/>
        <v>1650</v>
      </c>
      <c r="I581" s="23">
        <f t="shared" si="162"/>
        <v>1650000</v>
      </c>
      <c r="J581" s="22">
        <f t="shared" si="163"/>
        <v>175000</v>
      </c>
      <c r="K581" s="42" t="s">
        <v>13</v>
      </c>
      <c r="L581" s="42">
        <v>0</v>
      </c>
      <c r="M581" s="32">
        <v>0</v>
      </c>
      <c r="N581" s="30" t="s">
        <v>13</v>
      </c>
      <c r="O581" s="31">
        <f>6.283*I581*E$7</f>
        <v>2177.0595000000003</v>
      </c>
      <c r="P581" s="42">
        <v>0</v>
      </c>
      <c r="Q581" s="23" t="s">
        <v>13</v>
      </c>
      <c r="R581" s="24">
        <f>-1/(6.283*I581*E$8)</f>
        <v>-964.60386130925679</v>
      </c>
      <c r="S581" s="42">
        <f t="shared" si="164"/>
        <v>0</v>
      </c>
      <c r="T581" s="23" t="s">
        <v>13</v>
      </c>
      <c r="U581" s="23">
        <f t="shared" si="165"/>
        <v>380985412.50000006</v>
      </c>
      <c r="V581" s="23">
        <f t="shared" si="166"/>
        <v>175000</v>
      </c>
      <c r="W581" s="23" t="s">
        <v>13</v>
      </c>
      <c r="X581" s="23">
        <f t="shared" si="167"/>
        <v>2177.0595000000003</v>
      </c>
      <c r="Y581" s="22">
        <f t="shared" si="168"/>
        <v>-27.079169552185554</v>
      </c>
      <c r="Z581" s="23" t="s">
        <v>13</v>
      </c>
      <c r="AA581" s="31">
        <f t="shared" si="169"/>
        <v>2176.7226259238532</v>
      </c>
      <c r="AB581" s="23">
        <f t="shared" si="170"/>
        <v>2099675.0499653737</v>
      </c>
      <c r="AC581" s="42" t="s">
        <v>13</v>
      </c>
      <c r="AD581" s="23">
        <f t="shared" si="171"/>
        <v>26120.671511086242</v>
      </c>
      <c r="AE581" s="42">
        <f t="shared" si="172"/>
        <v>-27.079169552185554</v>
      </c>
      <c r="AF581" s="42" t="s">
        <v>13</v>
      </c>
      <c r="AG581" s="42">
        <f t="shared" si="173"/>
        <v>1212.1187646145963</v>
      </c>
      <c r="AH581" s="32">
        <f t="shared" si="174"/>
        <v>-60.21830578868007</v>
      </c>
      <c r="AI581" s="42" t="s">
        <v>13</v>
      </c>
      <c r="AJ581" s="42">
        <f t="shared" si="175"/>
        <v>1730.8901153096729</v>
      </c>
      <c r="AK581" s="42">
        <f t="shared" si="176"/>
        <v>1731.9373070722831</v>
      </c>
      <c r="AL581" s="31">
        <f t="shared" si="177"/>
        <v>88.007462332453684</v>
      </c>
      <c r="AM581" s="53">
        <f t="shared" si="178"/>
        <v>1.7319373070722832</v>
      </c>
      <c r="AN581" s="14"/>
    </row>
    <row r="582" spans="8:40">
      <c r="H582" s="32">
        <f t="shared" si="161"/>
        <v>1652</v>
      </c>
      <c r="I582" s="23">
        <f t="shared" si="162"/>
        <v>1652000</v>
      </c>
      <c r="J582" s="22">
        <f t="shared" si="163"/>
        <v>175000</v>
      </c>
      <c r="K582" s="42" t="s">
        <v>13</v>
      </c>
      <c r="L582" s="42">
        <v>0</v>
      </c>
      <c r="M582" s="32">
        <v>0</v>
      </c>
      <c r="N582" s="30" t="s">
        <v>13</v>
      </c>
      <c r="O582" s="31">
        <f>6.283*I582*E$7</f>
        <v>2179.6983599999999</v>
      </c>
      <c r="P582" s="42">
        <v>0</v>
      </c>
      <c r="Q582" s="23" t="s">
        <v>13</v>
      </c>
      <c r="R582" s="24">
        <f>-1/(6.283*I582*E$8)</f>
        <v>-963.43606002437878</v>
      </c>
      <c r="S582" s="42">
        <f t="shared" si="164"/>
        <v>0</v>
      </c>
      <c r="T582" s="23" t="s">
        <v>13</v>
      </c>
      <c r="U582" s="23">
        <f t="shared" si="165"/>
        <v>381447213</v>
      </c>
      <c r="V582" s="23">
        <f t="shared" si="166"/>
        <v>175000</v>
      </c>
      <c r="W582" s="23" t="s">
        <v>13</v>
      </c>
      <c r="X582" s="23">
        <f t="shared" si="167"/>
        <v>2179.6983599999999</v>
      </c>
      <c r="Y582" s="22">
        <f t="shared" si="168"/>
        <v>-27.144845620748651</v>
      </c>
      <c r="Z582" s="23" t="s">
        <v>13</v>
      </c>
      <c r="AA582" s="31">
        <f t="shared" si="169"/>
        <v>2179.3602595686743</v>
      </c>
      <c r="AB582" s="23">
        <f t="shared" si="170"/>
        <v>2099674.2618525513</v>
      </c>
      <c r="AC582" s="42" t="s">
        <v>13</v>
      </c>
      <c r="AD582" s="23">
        <f t="shared" si="171"/>
        <v>26152.323114824092</v>
      </c>
      <c r="AE582" s="42">
        <f t="shared" si="172"/>
        <v>-27.144845620748651</v>
      </c>
      <c r="AF582" s="42" t="s">
        <v>13</v>
      </c>
      <c r="AG582" s="42">
        <f t="shared" si="173"/>
        <v>1215.9241995442956</v>
      </c>
      <c r="AH582" s="32">
        <f t="shared" si="174"/>
        <v>-60.028438276647769</v>
      </c>
      <c r="AI582" s="42" t="s">
        <v>13</v>
      </c>
      <c r="AJ582" s="42">
        <f t="shared" si="175"/>
        <v>1725.4733477210034</v>
      </c>
      <c r="AK582" s="42">
        <f t="shared" si="176"/>
        <v>1726.5172130904052</v>
      </c>
      <c r="AL582" s="31">
        <f t="shared" si="177"/>
        <v>88.007509300674101</v>
      </c>
      <c r="AM582" s="53">
        <f t="shared" si="178"/>
        <v>1.7265172130904052</v>
      </c>
      <c r="AN582" s="14"/>
    </row>
    <row r="583" spans="8:40">
      <c r="H583" s="32">
        <f t="shared" si="161"/>
        <v>1654</v>
      </c>
      <c r="I583" s="23">
        <f t="shared" si="162"/>
        <v>1654000</v>
      </c>
      <c r="J583" s="22">
        <f t="shared" si="163"/>
        <v>175000</v>
      </c>
      <c r="K583" s="42" t="s">
        <v>13</v>
      </c>
      <c r="L583" s="42">
        <v>0</v>
      </c>
      <c r="M583" s="32">
        <v>0</v>
      </c>
      <c r="N583" s="30" t="s">
        <v>13</v>
      </c>
      <c r="O583" s="31">
        <f>6.283*I583*E$7</f>
        <v>2182.3372199999999</v>
      </c>
      <c r="P583" s="42">
        <v>0</v>
      </c>
      <c r="Q583" s="23" t="s">
        <v>13</v>
      </c>
      <c r="R583" s="24">
        <f>-1/(6.283*I583*E$8)</f>
        <v>-962.2710829264048</v>
      </c>
      <c r="S583" s="42">
        <f t="shared" si="164"/>
        <v>0</v>
      </c>
      <c r="T583" s="23" t="s">
        <v>13</v>
      </c>
      <c r="U583" s="23">
        <f t="shared" si="165"/>
        <v>381909013.5</v>
      </c>
      <c r="V583" s="23">
        <f t="shared" si="166"/>
        <v>175000</v>
      </c>
      <c r="W583" s="23" t="s">
        <v>13</v>
      </c>
      <c r="X583" s="23">
        <f t="shared" si="167"/>
        <v>2182.3372199999999</v>
      </c>
      <c r="Y583" s="22">
        <f t="shared" si="168"/>
        <v>-27.210601199057308</v>
      </c>
      <c r="Z583" s="23" t="s">
        <v>13</v>
      </c>
      <c r="AA583" s="31">
        <f t="shared" si="169"/>
        <v>2181.997890241284</v>
      </c>
      <c r="AB583" s="23">
        <f t="shared" si="170"/>
        <v>2099673.4727856112</v>
      </c>
      <c r="AC583" s="42" t="s">
        <v>13</v>
      </c>
      <c r="AD583" s="23">
        <f t="shared" si="171"/>
        <v>26183.974682895405</v>
      </c>
      <c r="AE583" s="42">
        <f t="shared" si="172"/>
        <v>-27.210601199057308</v>
      </c>
      <c r="AF583" s="42" t="s">
        <v>13</v>
      </c>
      <c r="AG583" s="42">
        <f t="shared" si="173"/>
        <v>1219.7268073148794</v>
      </c>
      <c r="AH583" s="32">
        <f t="shared" si="174"/>
        <v>-59.840265443141817</v>
      </c>
      <c r="AI583" s="42" t="s">
        <v>13</v>
      </c>
      <c r="AJ583" s="42">
        <f t="shared" si="175"/>
        <v>1720.0943445734811</v>
      </c>
      <c r="AK583" s="42">
        <f t="shared" si="176"/>
        <v>1721.134919639358</v>
      </c>
      <c r="AL583" s="31">
        <f t="shared" si="177"/>
        <v>88.007543892339825</v>
      </c>
      <c r="AM583" s="53">
        <f t="shared" si="178"/>
        <v>1.7211349196393579</v>
      </c>
      <c r="AN583" s="14"/>
    </row>
    <row r="584" spans="8:40">
      <c r="H584" s="32">
        <f t="shared" ref="H584:H647" si="179">H583+H$4</f>
        <v>1656</v>
      </c>
      <c r="I584" s="23">
        <f t="shared" ref="I584:I647" si="180">H584*1000</f>
        <v>1656000</v>
      </c>
      <c r="J584" s="22">
        <f t="shared" ref="J584:J647" si="181">E$6</f>
        <v>175000</v>
      </c>
      <c r="K584" s="42" t="s">
        <v>13</v>
      </c>
      <c r="L584" s="42">
        <v>0</v>
      </c>
      <c r="M584" s="32">
        <v>0</v>
      </c>
      <c r="N584" s="30" t="s">
        <v>13</v>
      </c>
      <c r="O584" s="31">
        <f>6.283*I584*E$7</f>
        <v>2184.9760799999999</v>
      </c>
      <c r="P584" s="42">
        <v>0</v>
      </c>
      <c r="Q584" s="23" t="s">
        <v>13</v>
      </c>
      <c r="R584" s="24">
        <f>-1/(6.283*I584*E$8)</f>
        <v>-961.10891978277391</v>
      </c>
      <c r="S584" s="42">
        <f t="shared" ref="S584:S647" si="182">(J584*M584-L584*O584)</f>
        <v>0</v>
      </c>
      <c r="T584" s="23" t="s">
        <v>13</v>
      </c>
      <c r="U584" s="23">
        <f t="shared" ref="U584:U647" si="183">(J584*O584+L584*M584)</f>
        <v>382370814</v>
      </c>
      <c r="V584" s="23">
        <f t="shared" ref="V584:V647" si="184">J584+M584</f>
        <v>175000</v>
      </c>
      <c r="W584" s="23" t="s">
        <v>13</v>
      </c>
      <c r="X584" s="23">
        <f t="shared" ref="X584:X647" si="185">L584+O584</f>
        <v>2184.9760799999999</v>
      </c>
      <c r="Y584" s="22">
        <f t="shared" ref="Y584:Y647" si="186">(S584*V584-U584*X584)/(V584^2+X584^2)</f>
        <v>-27.276436286932185</v>
      </c>
      <c r="Z584" s="23" t="s">
        <v>13</v>
      </c>
      <c r="AA584" s="31">
        <f t="shared" ref="AA584:AA647" si="187">(S584*X584+U584*V584)/(V584^2+X584^2)</f>
        <v>2184.635517938088</v>
      </c>
      <c r="AB584" s="23">
        <f t="shared" ref="AB584:AB647" si="188">(P584*Y584-R584*AA584)</f>
        <v>2099672.6827645567</v>
      </c>
      <c r="AC584" s="42" t="s">
        <v>13</v>
      </c>
      <c r="AD584" s="23">
        <f t="shared" ref="AD584:AD647" si="189">(P584*AA584+R584*Y584)</f>
        <v>26215.626215257049</v>
      </c>
      <c r="AE584" s="42">
        <f t="shared" ref="AE584:AE647" si="190">P584+Y584</f>
        <v>-27.276436286932185</v>
      </c>
      <c r="AF584" s="42" t="s">
        <v>13</v>
      </c>
      <c r="AG584" s="42">
        <f t="shared" ref="AG584:AG647" si="191">R584+AA584</f>
        <v>1223.5265981553141</v>
      </c>
      <c r="AH584" s="32">
        <f t="shared" ref="AH584:AH647" si="192">(AB584*AE584-AD584*AG584)/(AE584^2+AG584^2)</f>
        <v>-59.653765729078316</v>
      </c>
      <c r="AI584" s="42" t="s">
        <v>13</v>
      </c>
      <c r="AJ584" s="42">
        <f t="shared" ref="AJ584:AJ647" si="193">(AB584*AG584+AD584*AE584)/(AE584^2+AG584^2)</f>
        <v>1714.7527023830555</v>
      </c>
      <c r="AK584" s="42">
        <f t="shared" ref="AK584:AK647" si="194">SQRT(AH584^2+AJ584^2)</f>
        <v>1715.7900227287871</v>
      </c>
      <c r="AL584" s="31">
        <f t="shared" ref="AL584:AL647" si="195">DEGREES(ASIN(AJ584/AK584))</f>
        <v>88.007566239739958</v>
      </c>
      <c r="AM584" s="53">
        <f t="shared" ref="AM584:AM647" si="196">AK584/1000</f>
        <v>1.715790022728787</v>
      </c>
      <c r="AN584" s="14"/>
    </row>
    <row r="585" spans="8:40">
      <c r="H585" s="32">
        <f t="shared" si="179"/>
        <v>1658</v>
      </c>
      <c r="I585" s="23">
        <f t="shared" si="180"/>
        <v>1658000</v>
      </c>
      <c r="J585" s="22">
        <f t="shared" si="181"/>
        <v>175000</v>
      </c>
      <c r="K585" s="42" t="s">
        <v>13</v>
      </c>
      <c r="L585" s="42">
        <v>0</v>
      </c>
      <c r="M585" s="32">
        <v>0</v>
      </c>
      <c r="N585" s="30" t="s">
        <v>13</v>
      </c>
      <c r="O585" s="31">
        <f>6.283*I585*E$7</f>
        <v>2187.6149399999999</v>
      </c>
      <c r="P585" s="42">
        <v>0</v>
      </c>
      <c r="Q585" s="23" t="s">
        <v>13</v>
      </c>
      <c r="R585" s="24">
        <f>-1/(6.283*I585*E$8)</f>
        <v>-959.94956041029764</v>
      </c>
      <c r="S585" s="42">
        <f t="shared" si="182"/>
        <v>0</v>
      </c>
      <c r="T585" s="23" t="s">
        <v>13</v>
      </c>
      <c r="U585" s="23">
        <f t="shared" si="183"/>
        <v>382832614.5</v>
      </c>
      <c r="V585" s="23">
        <f t="shared" si="184"/>
        <v>175000</v>
      </c>
      <c r="W585" s="23" t="s">
        <v>13</v>
      </c>
      <c r="X585" s="23">
        <f t="shared" si="185"/>
        <v>2187.6149399999999</v>
      </c>
      <c r="Y585" s="22">
        <f t="shared" si="186"/>
        <v>-27.342350884193738</v>
      </c>
      <c r="Z585" s="23" t="s">
        <v>13</v>
      </c>
      <c r="AA585" s="31">
        <f t="shared" si="187"/>
        <v>2187.2731426554915</v>
      </c>
      <c r="AB585" s="23">
        <f t="shared" si="188"/>
        <v>2099671.8917893893</v>
      </c>
      <c r="AC585" s="42" t="s">
        <v>13</v>
      </c>
      <c r="AD585" s="23">
        <f t="shared" si="189"/>
        <v>26247.277711865892</v>
      </c>
      <c r="AE585" s="42">
        <f t="shared" si="190"/>
        <v>-27.342350884193738</v>
      </c>
      <c r="AF585" s="42" t="s">
        <v>13</v>
      </c>
      <c r="AG585" s="42">
        <f t="shared" si="191"/>
        <v>1227.3235822451938</v>
      </c>
      <c r="AH585" s="32">
        <f t="shared" si="192"/>
        <v>-59.468917930388685</v>
      </c>
      <c r="AI585" s="42" t="s">
        <v>13</v>
      </c>
      <c r="AJ585" s="42">
        <f t="shared" si="193"/>
        <v>1709.4480234223083</v>
      </c>
      <c r="AK585" s="42">
        <f t="shared" si="194"/>
        <v>1710.482124134084</v>
      </c>
      <c r="AL585" s="31">
        <f t="shared" si="195"/>
        <v>88.007576473274554</v>
      </c>
      <c r="AM585" s="53">
        <f t="shared" si="196"/>
        <v>1.710482124134084</v>
      </c>
      <c r="AN585" s="14"/>
    </row>
    <row r="586" spans="8:40">
      <c r="H586" s="32">
        <f t="shared" si="179"/>
        <v>1660</v>
      </c>
      <c r="I586" s="23">
        <f t="shared" si="180"/>
        <v>1660000</v>
      </c>
      <c r="J586" s="22">
        <f t="shared" si="181"/>
        <v>175000</v>
      </c>
      <c r="K586" s="42" t="s">
        <v>13</v>
      </c>
      <c r="L586" s="42">
        <v>0</v>
      </c>
      <c r="M586" s="32">
        <v>0</v>
      </c>
      <c r="N586" s="30" t="s">
        <v>13</v>
      </c>
      <c r="O586" s="31">
        <f>6.283*I586*E$7</f>
        <v>2190.2538</v>
      </c>
      <c r="P586" s="42">
        <v>0</v>
      </c>
      <c r="Q586" s="23" t="s">
        <v>13</v>
      </c>
      <c r="R586" s="24">
        <f>-1/(6.283*I586*E$8)</f>
        <v>-958.79299467486373</v>
      </c>
      <c r="S586" s="42">
        <f t="shared" si="182"/>
        <v>0</v>
      </c>
      <c r="T586" s="23" t="s">
        <v>13</v>
      </c>
      <c r="U586" s="23">
        <f t="shared" si="183"/>
        <v>383294415</v>
      </c>
      <c r="V586" s="23">
        <f t="shared" si="184"/>
        <v>175000</v>
      </c>
      <c r="W586" s="23" t="s">
        <v>13</v>
      </c>
      <c r="X586" s="23">
        <f t="shared" si="185"/>
        <v>2190.2538</v>
      </c>
      <c r="Y586" s="22">
        <f t="shared" si="186"/>
        <v>-27.408344990662187</v>
      </c>
      <c r="Z586" s="23" t="s">
        <v>13</v>
      </c>
      <c r="AA586" s="31">
        <f t="shared" si="187"/>
        <v>2189.9107643898997</v>
      </c>
      <c r="AB586" s="23">
        <f t="shared" si="188"/>
        <v>2099671.0998601117</v>
      </c>
      <c r="AC586" s="42" t="s">
        <v>13</v>
      </c>
      <c r="AD586" s="23">
        <f t="shared" si="189"/>
        <v>26278.9291726788</v>
      </c>
      <c r="AE586" s="42">
        <f t="shared" si="190"/>
        <v>-27.408344990662187</v>
      </c>
      <c r="AF586" s="42" t="s">
        <v>13</v>
      </c>
      <c r="AG586" s="42">
        <f t="shared" si="191"/>
        <v>1231.117769715036</v>
      </c>
      <c r="AH586" s="32">
        <f t="shared" si="192"/>
        <v>-59.285701190870085</v>
      </c>
      <c r="AI586" s="42" t="s">
        <v>13</v>
      </c>
      <c r="AJ586" s="42">
        <f t="shared" si="193"/>
        <v>1704.1799156180555</v>
      </c>
      <c r="AK586" s="42">
        <f t="shared" si="194"/>
        <v>1705.2108312937894</v>
      </c>
      <c r="AL586" s="31">
        <f t="shared" si="195"/>
        <v>88.00757472148878</v>
      </c>
      <c r="AM586" s="53">
        <f t="shared" si="196"/>
        <v>1.7052108312937895</v>
      </c>
      <c r="AN586" s="14"/>
    </row>
    <row r="587" spans="8:40">
      <c r="H587" s="32">
        <f t="shared" si="179"/>
        <v>1662</v>
      </c>
      <c r="I587" s="23">
        <f t="shared" si="180"/>
        <v>1662000</v>
      </c>
      <c r="J587" s="22">
        <f t="shared" si="181"/>
        <v>175000</v>
      </c>
      <c r="K587" s="42" t="s">
        <v>13</v>
      </c>
      <c r="L587" s="42">
        <v>0</v>
      </c>
      <c r="M587" s="32">
        <v>0</v>
      </c>
      <c r="N587" s="30" t="s">
        <v>13</v>
      </c>
      <c r="O587" s="31">
        <f>6.283*I587*E$7</f>
        <v>2192.89266</v>
      </c>
      <c r="P587" s="42">
        <v>0</v>
      </c>
      <c r="Q587" s="23" t="s">
        <v>13</v>
      </c>
      <c r="R587" s="24">
        <f>-1/(6.283*I587*E$8)</f>
        <v>-957.63921249113946</v>
      </c>
      <c r="S587" s="42">
        <f t="shared" si="182"/>
        <v>0</v>
      </c>
      <c r="T587" s="23" t="s">
        <v>13</v>
      </c>
      <c r="U587" s="23">
        <f t="shared" si="183"/>
        <v>383756215.5</v>
      </c>
      <c r="V587" s="23">
        <f t="shared" si="184"/>
        <v>175000</v>
      </c>
      <c r="W587" s="23" t="s">
        <v>13</v>
      </c>
      <c r="X587" s="23">
        <f t="shared" si="185"/>
        <v>2192.89266</v>
      </c>
      <c r="Y587" s="22">
        <f t="shared" si="186"/>
        <v>-27.474418606157553</v>
      </c>
      <c r="Z587" s="23" t="s">
        <v>13</v>
      </c>
      <c r="AA587" s="31">
        <f t="shared" si="187"/>
        <v>2192.5483831377187</v>
      </c>
      <c r="AB587" s="23">
        <f t="shared" si="188"/>
        <v>2099670.3069767263</v>
      </c>
      <c r="AC587" s="42" t="s">
        <v>13</v>
      </c>
      <c r="AD587" s="23">
        <f t="shared" si="189"/>
        <v>26310.580597652628</v>
      </c>
      <c r="AE587" s="42">
        <f t="shared" si="190"/>
        <v>-27.474418606157553</v>
      </c>
      <c r="AF587" s="42" t="s">
        <v>13</v>
      </c>
      <c r="AG587" s="42">
        <f t="shared" si="191"/>
        <v>1234.9091706465792</v>
      </c>
      <c r="AH587" s="32">
        <f t="shared" si="192"/>
        <v>-59.104094995205493</v>
      </c>
      <c r="AI587" s="42" t="s">
        <v>13</v>
      </c>
      <c r="AJ587" s="42">
        <f t="shared" si="193"/>
        <v>1698.9479924511254</v>
      </c>
      <c r="AK587" s="42">
        <f t="shared" si="194"/>
        <v>1699.9757572091762</v>
      </c>
      <c r="AL587" s="31">
        <f t="shared" si="195"/>
        <v>88.007561111106853</v>
      </c>
      <c r="AM587" s="53">
        <f t="shared" si="196"/>
        <v>1.6999757572091763</v>
      </c>
      <c r="AN587" s="14"/>
    </row>
    <row r="588" spans="8:40">
      <c r="H588" s="32">
        <f t="shared" si="179"/>
        <v>1664</v>
      </c>
      <c r="I588" s="23">
        <f t="shared" si="180"/>
        <v>1664000</v>
      </c>
      <c r="J588" s="22">
        <f t="shared" si="181"/>
        <v>175000</v>
      </c>
      <c r="K588" s="42" t="s">
        <v>13</v>
      </c>
      <c r="L588" s="42">
        <v>0</v>
      </c>
      <c r="M588" s="32">
        <v>0</v>
      </c>
      <c r="N588" s="30" t="s">
        <v>13</v>
      </c>
      <c r="O588" s="31">
        <f>6.283*I588*E$7</f>
        <v>2195.53152</v>
      </c>
      <c r="P588" s="42">
        <v>0</v>
      </c>
      <c r="Q588" s="23" t="s">
        <v>13</v>
      </c>
      <c r="R588" s="24">
        <f>-1/(6.283*I588*E$8)</f>
        <v>-956.48820382227984</v>
      </c>
      <c r="S588" s="42">
        <f t="shared" si="182"/>
        <v>0</v>
      </c>
      <c r="T588" s="23" t="s">
        <v>13</v>
      </c>
      <c r="U588" s="23">
        <f t="shared" si="183"/>
        <v>384218016</v>
      </c>
      <c r="V588" s="23">
        <f t="shared" si="184"/>
        <v>175000</v>
      </c>
      <c r="W588" s="23" t="s">
        <v>13</v>
      </c>
      <c r="X588" s="23">
        <f t="shared" si="185"/>
        <v>2195.53152</v>
      </c>
      <c r="Y588" s="22">
        <f t="shared" si="186"/>
        <v>-27.540571730499622</v>
      </c>
      <c r="Z588" s="23" t="s">
        <v>13</v>
      </c>
      <c r="AA588" s="31">
        <f t="shared" si="187"/>
        <v>2195.1859988953534</v>
      </c>
      <c r="AB588" s="23">
        <f t="shared" si="188"/>
        <v>2099669.5131392339</v>
      </c>
      <c r="AC588" s="42" t="s">
        <v>13</v>
      </c>
      <c r="AD588" s="23">
        <f t="shared" si="189"/>
        <v>26342.231986744242</v>
      </c>
      <c r="AE588" s="42">
        <f t="shared" si="190"/>
        <v>-27.540571730499622</v>
      </c>
      <c r="AF588" s="42" t="s">
        <v>13</v>
      </c>
      <c r="AG588" s="42">
        <f t="shared" si="191"/>
        <v>1238.6977950730734</v>
      </c>
      <c r="AH588" s="32">
        <f t="shared" si="192"/>
        <v>-58.92407916214902</v>
      </c>
      <c r="AI588" s="42" t="s">
        <v>13</v>
      </c>
      <c r="AJ588" s="42">
        <f t="shared" si="193"/>
        <v>1693.7518728582597</v>
      </c>
      <c r="AK588" s="42">
        <f t="shared" si="194"/>
        <v>1694.7765203459628</v>
      </c>
      <c r="AL588" s="31">
        <f t="shared" si="195"/>
        <v>88.007535767063786</v>
      </c>
      <c r="AM588" s="53">
        <f t="shared" si="196"/>
        <v>1.6947765203459628</v>
      </c>
      <c r="AN588" s="14"/>
    </row>
    <row r="589" spans="8:40">
      <c r="H589" s="32">
        <f t="shared" si="179"/>
        <v>1666</v>
      </c>
      <c r="I589" s="23">
        <f t="shared" si="180"/>
        <v>1666000</v>
      </c>
      <c r="J589" s="22">
        <f t="shared" si="181"/>
        <v>175000</v>
      </c>
      <c r="K589" s="42" t="s">
        <v>13</v>
      </c>
      <c r="L589" s="42">
        <v>0</v>
      </c>
      <c r="M589" s="32">
        <v>0</v>
      </c>
      <c r="N589" s="30" t="s">
        <v>13</v>
      </c>
      <c r="O589" s="31">
        <f>6.283*I589*E$7</f>
        <v>2198.17038</v>
      </c>
      <c r="P589" s="42">
        <v>0</v>
      </c>
      <c r="Q589" s="23" t="s">
        <v>13</v>
      </c>
      <c r="R589" s="24">
        <f>-1/(6.283*I589*E$8)</f>
        <v>-955.33995867963608</v>
      </c>
      <c r="S589" s="42">
        <f t="shared" si="182"/>
        <v>0</v>
      </c>
      <c r="T589" s="23" t="s">
        <v>13</v>
      </c>
      <c r="U589" s="23">
        <f t="shared" si="183"/>
        <v>384679816.5</v>
      </c>
      <c r="V589" s="23">
        <f t="shared" si="184"/>
        <v>175000</v>
      </c>
      <c r="W589" s="23" t="s">
        <v>13</v>
      </c>
      <c r="X589" s="23">
        <f t="shared" si="185"/>
        <v>2198.17038</v>
      </c>
      <c r="Y589" s="22">
        <f t="shared" si="186"/>
        <v>-27.606804363507983</v>
      </c>
      <c r="Z589" s="23" t="s">
        <v>13</v>
      </c>
      <c r="AA589" s="31">
        <f t="shared" si="187"/>
        <v>2197.8236116592097</v>
      </c>
      <c r="AB589" s="23">
        <f t="shared" si="188"/>
        <v>2099668.7183476379</v>
      </c>
      <c r="AC589" s="42" t="s">
        <v>13</v>
      </c>
      <c r="AD589" s="23">
        <f t="shared" si="189"/>
        <v>26373.883339910513</v>
      </c>
      <c r="AE589" s="42">
        <f t="shared" si="190"/>
        <v>-27.606804363507983</v>
      </c>
      <c r="AF589" s="42" t="s">
        <v>13</v>
      </c>
      <c r="AG589" s="42">
        <f t="shared" si="191"/>
        <v>1242.4836529795737</v>
      </c>
      <c r="AH589" s="32">
        <f t="shared" si="192"/>
        <v>-58.745633837871878</v>
      </c>
      <c r="AI589" s="42" t="s">
        <v>13</v>
      </c>
      <c r="AJ589" s="42">
        <f t="shared" si="193"/>
        <v>1688.5911811360932</v>
      </c>
      <c r="AK589" s="42">
        <f t="shared" si="194"/>
        <v>1689.6127445381085</v>
      </c>
      <c r="AL589" s="31">
        <f t="shared" si="195"/>
        <v>88.007498812535715</v>
      </c>
      <c r="AM589" s="53">
        <f t="shared" si="196"/>
        <v>1.6896127445381084</v>
      </c>
      <c r="AN589" s="14"/>
    </row>
    <row r="590" spans="8:40">
      <c r="H590" s="32">
        <f t="shared" si="179"/>
        <v>1668</v>
      </c>
      <c r="I590" s="23">
        <f t="shared" si="180"/>
        <v>1668000</v>
      </c>
      <c r="J590" s="22">
        <f t="shared" si="181"/>
        <v>175000</v>
      </c>
      <c r="K590" s="42" t="s">
        <v>13</v>
      </c>
      <c r="L590" s="42">
        <v>0</v>
      </c>
      <c r="M590" s="32">
        <v>0</v>
      </c>
      <c r="N590" s="30" t="s">
        <v>13</v>
      </c>
      <c r="O590" s="31">
        <f>6.283*I590*E$7</f>
        <v>2200.80924</v>
      </c>
      <c r="P590" s="42">
        <v>0</v>
      </c>
      <c r="Q590" s="23" t="s">
        <v>13</v>
      </c>
      <c r="R590" s="24">
        <f>-1/(6.283*I590*E$8)</f>
        <v>-954.19446712246622</v>
      </c>
      <c r="S590" s="42">
        <f t="shared" si="182"/>
        <v>0</v>
      </c>
      <c r="T590" s="23" t="s">
        <v>13</v>
      </c>
      <c r="U590" s="23">
        <f t="shared" si="183"/>
        <v>385141617</v>
      </c>
      <c r="V590" s="23">
        <f t="shared" si="184"/>
        <v>175000</v>
      </c>
      <c r="W590" s="23" t="s">
        <v>13</v>
      </c>
      <c r="X590" s="23">
        <f t="shared" si="185"/>
        <v>2200.80924</v>
      </c>
      <c r="Y590" s="22">
        <f t="shared" si="186"/>
        <v>-27.673116505002</v>
      </c>
      <c r="Z590" s="23" t="s">
        <v>13</v>
      </c>
      <c r="AA590" s="31">
        <f t="shared" si="187"/>
        <v>2200.4612214256922</v>
      </c>
      <c r="AB590" s="23">
        <f t="shared" si="188"/>
        <v>2099667.9226019396</v>
      </c>
      <c r="AC590" s="42" t="s">
        <v>13</v>
      </c>
      <c r="AD590" s="23">
        <f t="shared" si="189"/>
        <v>26405.534657108306</v>
      </c>
      <c r="AE590" s="42">
        <f t="shared" si="190"/>
        <v>-27.673116505002</v>
      </c>
      <c r="AF590" s="42" t="s">
        <v>13</v>
      </c>
      <c r="AG590" s="42">
        <f t="shared" si="191"/>
        <v>1246.266754303226</v>
      </c>
      <c r="AH590" s="32">
        <f t="shared" si="192"/>
        <v>-58.568739489464619</v>
      </c>
      <c r="AI590" s="42" t="s">
        <v>13</v>
      </c>
      <c r="AJ590" s="42">
        <f t="shared" si="193"/>
        <v>1683.4655468471449</v>
      </c>
      <c r="AK590" s="42">
        <f t="shared" si="194"/>
        <v>1684.4840588936249</v>
      </c>
      <c r="AL590" s="31">
        <f t="shared" si="195"/>
        <v>88.007450368972187</v>
      </c>
      <c r="AM590" s="53">
        <f t="shared" si="196"/>
        <v>1.684484058893625</v>
      </c>
      <c r="AN590" s="14"/>
    </row>
    <row r="591" spans="8:40">
      <c r="H591" s="32">
        <f t="shared" si="179"/>
        <v>1670</v>
      </c>
      <c r="I591" s="23">
        <f t="shared" si="180"/>
        <v>1670000</v>
      </c>
      <c r="J591" s="22">
        <f t="shared" si="181"/>
        <v>175000</v>
      </c>
      <c r="K591" s="42" t="s">
        <v>13</v>
      </c>
      <c r="L591" s="42">
        <v>0</v>
      </c>
      <c r="M591" s="32">
        <v>0</v>
      </c>
      <c r="N591" s="30" t="s">
        <v>13</v>
      </c>
      <c r="O591" s="31">
        <f>6.283*I591*E$7</f>
        <v>2203.4481000000001</v>
      </c>
      <c r="P591" s="42">
        <v>0</v>
      </c>
      <c r="Q591" s="23" t="s">
        <v>13</v>
      </c>
      <c r="R591" s="24">
        <f>-1/(6.283*I591*E$8)</f>
        <v>-953.05171925764887</v>
      </c>
      <c r="S591" s="42">
        <f t="shared" si="182"/>
        <v>0</v>
      </c>
      <c r="T591" s="23" t="s">
        <v>13</v>
      </c>
      <c r="U591" s="23">
        <f t="shared" si="183"/>
        <v>385603417.5</v>
      </c>
      <c r="V591" s="23">
        <f t="shared" si="184"/>
        <v>175000</v>
      </c>
      <c r="W591" s="23" t="s">
        <v>13</v>
      </c>
      <c r="X591" s="23">
        <f t="shared" si="185"/>
        <v>2203.4481000000001</v>
      </c>
      <c r="Y591" s="22">
        <f t="shared" si="186"/>
        <v>-27.739508154800824</v>
      </c>
      <c r="Z591" s="23" t="s">
        <v>13</v>
      </c>
      <c r="AA591" s="31">
        <f t="shared" si="187"/>
        <v>2203.0988281912078</v>
      </c>
      <c r="AB591" s="23">
        <f t="shared" si="188"/>
        <v>2099667.1259021419</v>
      </c>
      <c r="AC591" s="42" t="s">
        <v>13</v>
      </c>
      <c r="AD591" s="23">
        <f t="shared" si="189"/>
        <v>26437.185938294497</v>
      </c>
      <c r="AE591" s="42">
        <f t="shared" si="190"/>
        <v>-27.739508154800824</v>
      </c>
      <c r="AF591" s="42" t="s">
        <v>13</v>
      </c>
      <c r="AG591" s="42">
        <f t="shared" si="191"/>
        <v>1250.0471089335588</v>
      </c>
      <c r="AH591" s="32">
        <f t="shared" si="192"/>
        <v>-58.393376898591214</v>
      </c>
      <c r="AI591" s="42" t="s">
        <v>13</v>
      </c>
      <c r="AJ591" s="42">
        <f t="shared" si="193"/>
        <v>1678.3746047277889</v>
      </c>
      <c r="AK591" s="42">
        <f t="shared" si="194"/>
        <v>1679.390097702372</v>
      </c>
      <c r="AL591" s="31">
        <f t="shared" si="195"/>
        <v>88.007390556125841</v>
      </c>
      <c r="AM591" s="53">
        <f t="shared" si="196"/>
        <v>1.6793900977023721</v>
      </c>
      <c r="AN591" s="14"/>
    </row>
    <row r="592" spans="8:40">
      <c r="H592" s="32">
        <f t="shared" si="179"/>
        <v>1672</v>
      </c>
      <c r="I592" s="23">
        <f t="shared" si="180"/>
        <v>1672000</v>
      </c>
      <c r="J592" s="22">
        <f t="shared" si="181"/>
        <v>175000</v>
      </c>
      <c r="K592" s="42" t="s">
        <v>13</v>
      </c>
      <c r="L592" s="42">
        <v>0</v>
      </c>
      <c r="M592" s="32">
        <v>0</v>
      </c>
      <c r="N592" s="30" t="s">
        <v>13</v>
      </c>
      <c r="O592" s="31">
        <f>6.283*I592*E$7</f>
        <v>2206.0869600000001</v>
      </c>
      <c r="P592" s="42">
        <v>0</v>
      </c>
      <c r="Q592" s="23" t="s">
        <v>13</v>
      </c>
      <c r="R592" s="24">
        <f>-1/(6.283*I592*E$8)</f>
        <v>-951.9117052393982</v>
      </c>
      <c r="S592" s="42">
        <f t="shared" si="182"/>
        <v>0</v>
      </c>
      <c r="T592" s="23" t="s">
        <v>13</v>
      </c>
      <c r="U592" s="23">
        <f t="shared" si="183"/>
        <v>386065218</v>
      </c>
      <c r="V592" s="23">
        <f t="shared" si="184"/>
        <v>175000</v>
      </c>
      <c r="W592" s="23" t="s">
        <v>13</v>
      </c>
      <c r="X592" s="23">
        <f t="shared" si="185"/>
        <v>2206.0869600000001</v>
      </c>
      <c r="Y592" s="22">
        <f t="shared" si="186"/>
        <v>-27.80597931272337</v>
      </c>
      <c r="Z592" s="23" t="s">
        <v>13</v>
      </c>
      <c r="AA592" s="31">
        <f t="shared" si="187"/>
        <v>2205.7364319521607</v>
      </c>
      <c r="AB592" s="23">
        <f t="shared" si="188"/>
        <v>2099666.328248247</v>
      </c>
      <c r="AC592" s="42" t="s">
        <v>13</v>
      </c>
      <c r="AD592" s="23">
        <f t="shared" si="189"/>
        <v>26468.837183425934</v>
      </c>
      <c r="AE592" s="42">
        <f t="shared" si="190"/>
        <v>-27.80597931272337</v>
      </c>
      <c r="AF592" s="42" t="s">
        <v>13</v>
      </c>
      <c r="AG592" s="42">
        <f t="shared" si="191"/>
        <v>1253.8247267127626</v>
      </c>
      <c r="AH592" s="32">
        <f t="shared" si="192"/>
        <v>-58.219527155291615</v>
      </c>
      <c r="AI592" s="42" t="s">
        <v>13</v>
      </c>
      <c r="AJ592" s="42">
        <f t="shared" si="193"/>
        <v>1673.3179945981474</v>
      </c>
      <c r="AK592" s="42">
        <f t="shared" si="194"/>
        <v>1674.3305003457804</v>
      </c>
      <c r="AL592" s="31">
        <f t="shared" si="195"/>
        <v>88.007319492081947</v>
      </c>
      <c r="AM592" s="53">
        <f t="shared" si="196"/>
        <v>1.6743305003457805</v>
      </c>
      <c r="AN592" s="14"/>
    </row>
    <row r="593" spans="8:40">
      <c r="H593" s="32">
        <f t="shared" si="179"/>
        <v>1674</v>
      </c>
      <c r="I593" s="23">
        <f t="shared" si="180"/>
        <v>1674000</v>
      </c>
      <c r="J593" s="22">
        <f t="shared" si="181"/>
        <v>175000</v>
      </c>
      <c r="K593" s="42" t="s">
        <v>13</v>
      </c>
      <c r="L593" s="42">
        <v>0</v>
      </c>
      <c r="M593" s="32">
        <v>0</v>
      </c>
      <c r="N593" s="30" t="s">
        <v>13</v>
      </c>
      <c r="O593" s="31">
        <f>6.283*I593*E$7</f>
        <v>2208.7258200000001</v>
      </c>
      <c r="P593" s="42">
        <v>0</v>
      </c>
      <c r="Q593" s="23" t="s">
        <v>13</v>
      </c>
      <c r="R593" s="24">
        <f>-1/(6.283*I593*E$8)</f>
        <v>-950.77441526898076</v>
      </c>
      <c r="S593" s="42">
        <f t="shared" si="182"/>
        <v>0</v>
      </c>
      <c r="T593" s="23" t="s">
        <v>13</v>
      </c>
      <c r="U593" s="23">
        <f t="shared" si="183"/>
        <v>386527018.5</v>
      </c>
      <c r="V593" s="23">
        <f t="shared" si="184"/>
        <v>175000</v>
      </c>
      <c r="W593" s="23" t="s">
        <v>13</v>
      </c>
      <c r="X593" s="23">
        <f t="shared" si="185"/>
        <v>2208.7258200000001</v>
      </c>
      <c r="Y593" s="22">
        <f t="shared" si="186"/>
        <v>-27.872529978588368</v>
      </c>
      <c r="Z593" s="23" t="s">
        <v>13</v>
      </c>
      <c r="AA593" s="31">
        <f t="shared" si="187"/>
        <v>2208.3740327049572</v>
      </c>
      <c r="AB593" s="23">
        <f t="shared" si="188"/>
        <v>2099665.5296402569</v>
      </c>
      <c r="AC593" s="42" t="s">
        <v>13</v>
      </c>
      <c r="AD593" s="23">
        <f t="shared" si="189"/>
        <v>26500.488392459491</v>
      </c>
      <c r="AE593" s="42">
        <f t="shared" si="190"/>
        <v>-27.872529978588368</v>
      </c>
      <c r="AF593" s="42" t="s">
        <v>13</v>
      </c>
      <c r="AG593" s="42">
        <f t="shared" si="191"/>
        <v>1257.5996174359766</v>
      </c>
      <c r="AH593" s="32">
        <f t="shared" si="192"/>
        <v>-58.047171651927876</v>
      </c>
      <c r="AI593" s="42" t="s">
        <v>13</v>
      </c>
      <c r="AJ593" s="42">
        <f t="shared" si="193"/>
        <v>1668.2953612738563</v>
      </c>
      <c r="AK593" s="42">
        <f t="shared" si="194"/>
        <v>1669.3049112084514</v>
      </c>
      <c r="AL593" s="31">
        <f t="shared" si="195"/>
        <v>88.007237293287346</v>
      </c>
      <c r="AM593" s="53">
        <f t="shared" si="196"/>
        <v>1.6693049112084513</v>
      </c>
      <c r="AN593" s="14"/>
    </row>
    <row r="594" spans="8:40">
      <c r="H594" s="32">
        <f t="shared" si="179"/>
        <v>1676</v>
      </c>
      <c r="I594" s="23">
        <f t="shared" si="180"/>
        <v>1676000</v>
      </c>
      <c r="J594" s="22">
        <f t="shared" si="181"/>
        <v>175000</v>
      </c>
      <c r="K594" s="42" t="s">
        <v>13</v>
      </c>
      <c r="L594" s="42">
        <v>0</v>
      </c>
      <c r="M594" s="32">
        <v>0</v>
      </c>
      <c r="N594" s="30" t="s">
        <v>13</v>
      </c>
      <c r="O594" s="31">
        <f>6.283*I594*E$7</f>
        <v>2211.3646800000001</v>
      </c>
      <c r="P594" s="42">
        <v>0</v>
      </c>
      <c r="Q594" s="23" t="s">
        <v>13</v>
      </c>
      <c r="R594" s="24">
        <f>-1/(6.283*I594*E$8)</f>
        <v>-949.63983959443544</v>
      </c>
      <c r="S594" s="42">
        <f t="shared" si="182"/>
        <v>0</v>
      </c>
      <c r="T594" s="23" t="s">
        <v>13</v>
      </c>
      <c r="U594" s="23">
        <f t="shared" si="183"/>
        <v>386988819</v>
      </c>
      <c r="V594" s="23">
        <f t="shared" si="184"/>
        <v>175000</v>
      </c>
      <c r="W594" s="23" t="s">
        <v>13</v>
      </c>
      <c r="X594" s="23">
        <f t="shared" si="185"/>
        <v>2211.3646800000001</v>
      </c>
      <c r="Y594" s="22">
        <f t="shared" si="186"/>
        <v>-27.939160152214306</v>
      </c>
      <c r="Z594" s="23" t="s">
        <v>13</v>
      </c>
      <c r="AA594" s="31">
        <f t="shared" si="187"/>
        <v>2211.011630446003</v>
      </c>
      <c r="AB594" s="23">
        <f t="shared" si="188"/>
        <v>2099664.7300781733</v>
      </c>
      <c r="AC594" s="42" t="s">
        <v>13</v>
      </c>
      <c r="AD594" s="23">
        <f t="shared" si="189"/>
        <v>26532.139565352038</v>
      </c>
      <c r="AE594" s="42">
        <f t="shared" si="190"/>
        <v>-27.939160152214306</v>
      </c>
      <c r="AF594" s="42" t="s">
        <v>13</v>
      </c>
      <c r="AG594" s="42">
        <f t="shared" si="191"/>
        <v>1261.3717908515675</v>
      </c>
      <c r="AH594" s="32">
        <f t="shared" si="192"/>
        <v>-57.876292077270591</v>
      </c>
      <c r="AI594" s="42" t="s">
        <v>13</v>
      </c>
      <c r="AJ594" s="42">
        <f t="shared" si="193"/>
        <v>1663.3063544796671</v>
      </c>
      <c r="AK594" s="42">
        <f t="shared" si="194"/>
        <v>1664.3129795915952</v>
      </c>
      <c r="AL594" s="31">
        <f t="shared" si="195"/>
        <v>88.007144074579344</v>
      </c>
      <c r="AM594" s="53">
        <f t="shared" si="196"/>
        <v>1.6643129795915952</v>
      </c>
      <c r="AN594" s="14"/>
    </row>
    <row r="595" spans="8:40">
      <c r="H595" s="32">
        <f t="shared" si="179"/>
        <v>1678</v>
      </c>
      <c r="I595" s="23">
        <f t="shared" si="180"/>
        <v>1678000</v>
      </c>
      <c r="J595" s="22">
        <f t="shared" si="181"/>
        <v>175000</v>
      </c>
      <c r="K595" s="42" t="s">
        <v>13</v>
      </c>
      <c r="L595" s="42">
        <v>0</v>
      </c>
      <c r="M595" s="32">
        <v>0</v>
      </c>
      <c r="N595" s="30" t="s">
        <v>13</v>
      </c>
      <c r="O595" s="31">
        <f>6.283*I595*E$7</f>
        <v>2214.0035400000002</v>
      </c>
      <c r="P595" s="42">
        <v>0</v>
      </c>
      <c r="Q595" s="23" t="s">
        <v>13</v>
      </c>
      <c r="R595" s="24">
        <f>-1/(6.283*I595*E$8)</f>
        <v>-948.50796851029418</v>
      </c>
      <c r="S595" s="42">
        <f t="shared" si="182"/>
        <v>0</v>
      </c>
      <c r="T595" s="23" t="s">
        <v>13</v>
      </c>
      <c r="U595" s="23">
        <f t="shared" si="183"/>
        <v>387450619.5</v>
      </c>
      <c r="V595" s="23">
        <f t="shared" si="184"/>
        <v>175000</v>
      </c>
      <c r="W595" s="23" t="s">
        <v>13</v>
      </c>
      <c r="X595" s="23">
        <f t="shared" si="185"/>
        <v>2214.0035400000002</v>
      </c>
      <c r="Y595" s="22">
        <f t="shared" si="186"/>
        <v>-28.005869833419474</v>
      </c>
      <c r="Z595" s="23" t="s">
        <v>13</v>
      </c>
      <c r="AA595" s="31">
        <f t="shared" si="187"/>
        <v>2213.6492251717032</v>
      </c>
      <c r="AB595" s="23">
        <f t="shared" si="188"/>
        <v>2099663.9295619992</v>
      </c>
      <c r="AC595" s="42" t="s">
        <v>13</v>
      </c>
      <c r="AD595" s="23">
        <f t="shared" si="189"/>
        <v>26563.790702060436</v>
      </c>
      <c r="AE595" s="42">
        <f t="shared" si="190"/>
        <v>-28.005869833419474</v>
      </c>
      <c r="AF595" s="42" t="s">
        <v>13</v>
      </c>
      <c r="AG595" s="42">
        <f t="shared" si="191"/>
        <v>1265.141256661409</v>
      </c>
      <c r="AH595" s="32">
        <f t="shared" si="192"/>
        <v>-57.706870410721891</v>
      </c>
      <c r="AI595" s="42" t="s">
        <v>13</v>
      </c>
      <c r="AJ595" s="42">
        <f t="shared" si="193"/>
        <v>1658.3506287648363</v>
      </c>
      <c r="AK595" s="42">
        <f t="shared" si="194"/>
        <v>1659.3543596282645</v>
      </c>
      <c r="AL595" s="31">
        <f t="shared" si="195"/>
        <v>88.007039949211901</v>
      </c>
      <c r="AM595" s="53">
        <f t="shared" si="196"/>
        <v>1.6593543596282645</v>
      </c>
      <c r="AN595" s="14"/>
    </row>
    <row r="596" spans="8:40">
      <c r="H596" s="32">
        <f t="shared" si="179"/>
        <v>1680</v>
      </c>
      <c r="I596" s="23">
        <f t="shared" si="180"/>
        <v>1680000</v>
      </c>
      <c r="J596" s="22">
        <f t="shared" si="181"/>
        <v>175000</v>
      </c>
      <c r="K596" s="42" t="s">
        <v>13</v>
      </c>
      <c r="L596" s="42">
        <v>0</v>
      </c>
      <c r="M596" s="32">
        <v>0</v>
      </c>
      <c r="N596" s="30" t="s">
        <v>13</v>
      </c>
      <c r="O596" s="31">
        <f>6.283*I596*E$7</f>
        <v>2216.6424000000002</v>
      </c>
      <c r="P596" s="42">
        <v>0</v>
      </c>
      <c r="Q596" s="23" t="s">
        <v>13</v>
      </c>
      <c r="R596" s="24">
        <f>-1/(6.283*I596*E$8)</f>
        <v>-947.37879235730577</v>
      </c>
      <c r="S596" s="42">
        <f t="shared" si="182"/>
        <v>0</v>
      </c>
      <c r="T596" s="23" t="s">
        <v>13</v>
      </c>
      <c r="U596" s="23">
        <f t="shared" si="183"/>
        <v>387912420.00000006</v>
      </c>
      <c r="V596" s="23">
        <f t="shared" si="184"/>
        <v>175000</v>
      </c>
      <c r="W596" s="23" t="s">
        <v>13</v>
      </c>
      <c r="X596" s="23">
        <f t="shared" si="185"/>
        <v>2216.6424000000002</v>
      </c>
      <c r="Y596" s="22">
        <f t="shared" si="186"/>
        <v>-28.072659022021931</v>
      </c>
      <c r="Z596" s="23" t="s">
        <v>13</v>
      </c>
      <c r="AA596" s="31">
        <f t="shared" si="187"/>
        <v>2216.2868168784635</v>
      </c>
      <c r="AB596" s="23">
        <f t="shared" si="188"/>
        <v>2099663.1280917362</v>
      </c>
      <c r="AC596" s="42" t="s">
        <v>13</v>
      </c>
      <c r="AD596" s="23">
        <f t="shared" si="189"/>
        <v>26595.441802541562</v>
      </c>
      <c r="AE596" s="42">
        <f t="shared" si="190"/>
        <v>-28.072659022021931</v>
      </c>
      <c r="AF596" s="42" t="s">
        <v>13</v>
      </c>
      <c r="AG596" s="42">
        <f t="shared" si="191"/>
        <v>1268.9080245211576</v>
      </c>
      <c r="AH596" s="32">
        <f t="shared" si="192"/>
        <v>-57.53888891667107</v>
      </c>
      <c r="AI596" s="42" t="s">
        <v>13</v>
      </c>
      <c r="AJ596" s="42">
        <f t="shared" si="193"/>
        <v>1653.427843420254</v>
      </c>
      <c r="AK596" s="42">
        <f t="shared" si="194"/>
        <v>1654.4287102003268</v>
      </c>
      <c r="AL596" s="31">
        <f t="shared" si="195"/>
        <v>88.006925028884851</v>
      </c>
      <c r="AM596" s="53">
        <f t="shared" si="196"/>
        <v>1.6544287102003268</v>
      </c>
      <c r="AN596" s="14"/>
    </row>
    <row r="597" spans="8:40">
      <c r="H597" s="32">
        <f t="shared" si="179"/>
        <v>1682</v>
      </c>
      <c r="I597" s="23">
        <f t="shared" si="180"/>
        <v>1682000</v>
      </c>
      <c r="J597" s="22">
        <f t="shared" si="181"/>
        <v>175000</v>
      </c>
      <c r="K597" s="42" t="s">
        <v>13</v>
      </c>
      <c r="L597" s="42">
        <v>0</v>
      </c>
      <c r="M597" s="32">
        <v>0</v>
      </c>
      <c r="N597" s="30" t="s">
        <v>13</v>
      </c>
      <c r="O597" s="31">
        <f>6.283*I597*E$7</f>
        <v>2219.2812600000002</v>
      </c>
      <c r="P597" s="42">
        <v>0</v>
      </c>
      <c r="Q597" s="23" t="s">
        <v>13</v>
      </c>
      <c r="R597" s="24">
        <f>-1/(6.283*I597*E$8)</f>
        <v>-946.25230152216034</v>
      </c>
      <c r="S597" s="42">
        <f t="shared" si="182"/>
        <v>0</v>
      </c>
      <c r="T597" s="23" t="s">
        <v>13</v>
      </c>
      <c r="U597" s="23">
        <f t="shared" si="183"/>
        <v>388374220.50000006</v>
      </c>
      <c r="V597" s="23">
        <f t="shared" si="184"/>
        <v>175000</v>
      </c>
      <c r="W597" s="23" t="s">
        <v>13</v>
      </c>
      <c r="X597" s="23">
        <f t="shared" si="185"/>
        <v>2219.2812600000002</v>
      </c>
      <c r="Y597" s="22">
        <f t="shared" si="186"/>
        <v>-28.139527717839524</v>
      </c>
      <c r="Z597" s="23" t="s">
        <v>13</v>
      </c>
      <c r="AA597" s="31">
        <f t="shared" si="187"/>
        <v>2218.9244055626891</v>
      </c>
      <c r="AB597" s="23">
        <f t="shared" si="188"/>
        <v>2099662.3256673859</v>
      </c>
      <c r="AC597" s="42" t="s">
        <v>13</v>
      </c>
      <c r="AD597" s="23">
        <f t="shared" si="189"/>
        <v>26627.092866752275</v>
      </c>
      <c r="AE597" s="42">
        <f t="shared" si="190"/>
        <v>-28.139527717839524</v>
      </c>
      <c r="AF597" s="42" t="s">
        <v>13</v>
      </c>
      <c r="AG597" s="42">
        <f t="shared" si="191"/>
        <v>1272.6721040405287</v>
      </c>
      <c r="AH597" s="32">
        <f t="shared" si="192"/>
        <v>-57.372330138979557</v>
      </c>
      <c r="AI597" s="42" t="s">
        <v>13</v>
      </c>
      <c r="AJ597" s="42">
        <f t="shared" si="193"/>
        <v>1648.5376623972816</v>
      </c>
      <c r="AK597" s="42">
        <f t="shared" si="194"/>
        <v>1649.5356948571527</v>
      </c>
      <c r="AL597" s="31">
        <f t="shared" si="195"/>
        <v>88.006799423768769</v>
      </c>
      <c r="AM597" s="53">
        <f t="shared" si="196"/>
        <v>1.6495356948571527</v>
      </c>
      <c r="AN597" s="14"/>
    </row>
    <row r="598" spans="8:40">
      <c r="H598" s="32">
        <f t="shared" si="179"/>
        <v>1684</v>
      </c>
      <c r="I598" s="23">
        <f t="shared" si="180"/>
        <v>1684000</v>
      </c>
      <c r="J598" s="22">
        <f t="shared" si="181"/>
        <v>175000</v>
      </c>
      <c r="K598" s="42" t="s">
        <v>13</v>
      </c>
      <c r="L598" s="42">
        <v>0</v>
      </c>
      <c r="M598" s="32">
        <v>0</v>
      </c>
      <c r="N598" s="30" t="s">
        <v>13</v>
      </c>
      <c r="O598" s="31">
        <f>6.283*I598*E$7</f>
        <v>2221.9201200000002</v>
      </c>
      <c r="P598" s="42">
        <v>0</v>
      </c>
      <c r="Q598" s="23" t="s">
        <v>13</v>
      </c>
      <c r="R598" s="24">
        <f>-1/(6.283*I598*E$8)</f>
        <v>-945.12848643721713</v>
      </c>
      <c r="S598" s="42">
        <f t="shared" si="182"/>
        <v>0</v>
      </c>
      <c r="T598" s="23" t="s">
        <v>13</v>
      </c>
      <c r="U598" s="23">
        <f t="shared" si="183"/>
        <v>388836021.00000006</v>
      </c>
      <c r="V598" s="23">
        <f t="shared" si="184"/>
        <v>175000</v>
      </c>
      <c r="W598" s="23" t="s">
        <v>13</v>
      </c>
      <c r="X598" s="23">
        <f t="shared" si="185"/>
        <v>2221.9201200000002</v>
      </c>
      <c r="Y598" s="22">
        <f t="shared" si="186"/>
        <v>-28.206475920689876</v>
      </c>
      <c r="Z598" s="23" t="s">
        <v>13</v>
      </c>
      <c r="AA598" s="31">
        <f t="shared" si="187"/>
        <v>2221.5619912207862</v>
      </c>
      <c r="AB598" s="23">
        <f t="shared" si="188"/>
        <v>2099661.522288952</v>
      </c>
      <c r="AC598" s="42" t="s">
        <v>13</v>
      </c>
      <c r="AD598" s="23">
        <f t="shared" si="189"/>
        <v>26658.743894649433</v>
      </c>
      <c r="AE598" s="42">
        <f t="shared" si="190"/>
        <v>-28.206475920689876</v>
      </c>
      <c r="AF598" s="42" t="s">
        <v>13</v>
      </c>
      <c r="AG598" s="42">
        <f t="shared" si="191"/>
        <v>1276.4335047835691</v>
      </c>
      <c r="AH598" s="32">
        <f t="shared" si="192"/>
        <v>-57.207176895591836</v>
      </c>
      <c r="AI598" s="42" t="s">
        <v>13</v>
      </c>
      <c r="AJ598" s="42">
        <f t="shared" si="193"/>
        <v>1643.6797542282461</v>
      </c>
      <c r="AK598" s="42">
        <f t="shared" si="194"/>
        <v>1644.6749817359632</v>
      </c>
      <c r="AL598" s="31">
        <f t="shared" si="195"/>
        <v>88.006663242532966</v>
      </c>
      <c r="AM598" s="53">
        <f t="shared" si="196"/>
        <v>1.6446749817359632</v>
      </c>
      <c r="AN598" s="14"/>
    </row>
    <row r="599" spans="8:40">
      <c r="H599" s="32">
        <f t="shared" si="179"/>
        <v>1686</v>
      </c>
      <c r="I599" s="23">
        <f t="shared" si="180"/>
        <v>1686000</v>
      </c>
      <c r="J599" s="22">
        <f t="shared" si="181"/>
        <v>175000</v>
      </c>
      <c r="K599" s="42" t="s">
        <v>13</v>
      </c>
      <c r="L599" s="42">
        <v>0</v>
      </c>
      <c r="M599" s="32">
        <v>0</v>
      </c>
      <c r="N599" s="30" t="s">
        <v>13</v>
      </c>
      <c r="O599" s="31">
        <f>6.283*I599*E$7</f>
        <v>2224.5589800000002</v>
      </c>
      <c r="P599" s="42">
        <v>0</v>
      </c>
      <c r="Q599" s="23" t="s">
        <v>13</v>
      </c>
      <c r="R599" s="24">
        <f>-1/(6.283*I599*E$8)</f>
        <v>-944.00733758023364</v>
      </c>
      <c r="S599" s="42">
        <f t="shared" si="182"/>
        <v>0</v>
      </c>
      <c r="T599" s="23" t="s">
        <v>13</v>
      </c>
      <c r="U599" s="23">
        <f t="shared" si="183"/>
        <v>389297821.50000006</v>
      </c>
      <c r="V599" s="23">
        <f t="shared" si="184"/>
        <v>175000</v>
      </c>
      <c r="W599" s="23" t="s">
        <v>13</v>
      </c>
      <c r="X599" s="23">
        <f t="shared" si="185"/>
        <v>2224.5589800000002</v>
      </c>
      <c r="Y599" s="22">
        <f t="shared" si="186"/>
        <v>-28.273503630390415</v>
      </c>
      <c r="Z599" s="23" t="s">
        <v>13</v>
      </c>
      <c r="AA599" s="31">
        <f t="shared" si="187"/>
        <v>2224.1995738491601</v>
      </c>
      <c r="AB599" s="23">
        <f t="shared" si="188"/>
        <v>2099660.7179564359</v>
      </c>
      <c r="AC599" s="42" t="s">
        <v>13</v>
      </c>
      <c r="AD599" s="23">
        <f t="shared" si="189"/>
        <v>26690.394886189926</v>
      </c>
      <c r="AE599" s="42">
        <f t="shared" si="190"/>
        <v>-28.273503630390415</v>
      </c>
      <c r="AF599" s="42" t="s">
        <v>13</v>
      </c>
      <c r="AG599" s="42">
        <f t="shared" si="191"/>
        <v>1280.1922362689265</v>
      </c>
      <c r="AH599" s="32">
        <f t="shared" si="192"/>
        <v>-57.043412273269055</v>
      </c>
      <c r="AI599" s="42" t="s">
        <v>13</v>
      </c>
      <c r="AJ599" s="42">
        <f t="shared" si="193"/>
        <v>1638.8537919485605</v>
      </c>
      <c r="AK599" s="42">
        <f t="shared" si="194"/>
        <v>1639.846243483807</v>
      </c>
      <c r="AL599" s="31">
        <f t="shared" si="195"/>
        <v>88.006516592368854</v>
      </c>
      <c r="AM599" s="53">
        <f t="shared" si="196"/>
        <v>1.639846243483807</v>
      </c>
      <c r="AN599" s="14"/>
    </row>
    <row r="600" spans="8:40">
      <c r="H600" s="32">
        <f t="shared" si="179"/>
        <v>1688</v>
      </c>
      <c r="I600" s="23">
        <f t="shared" si="180"/>
        <v>1688000</v>
      </c>
      <c r="J600" s="22">
        <f t="shared" si="181"/>
        <v>175000</v>
      </c>
      <c r="K600" s="42" t="s">
        <v>13</v>
      </c>
      <c r="L600" s="42">
        <v>0</v>
      </c>
      <c r="M600" s="32">
        <v>0</v>
      </c>
      <c r="N600" s="30" t="s">
        <v>13</v>
      </c>
      <c r="O600" s="31">
        <f>6.283*I600*E$7</f>
        <v>2227.1978400000003</v>
      </c>
      <c r="P600" s="42">
        <v>0</v>
      </c>
      <c r="Q600" s="23" t="s">
        <v>13</v>
      </c>
      <c r="R600" s="24">
        <f>-1/(6.283*I600*E$8)</f>
        <v>-942.88884547409589</v>
      </c>
      <c r="S600" s="42">
        <f t="shared" si="182"/>
        <v>0</v>
      </c>
      <c r="T600" s="23" t="s">
        <v>13</v>
      </c>
      <c r="U600" s="23">
        <f t="shared" si="183"/>
        <v>389759622.00000006</v>
      </c>
      <c r="V600" s="23">
        <f t="shared" si="184"/>
        <v>175000</v>
      </c>
      <c r="W600" s="23" t="s">
        <v>13</v>
      </c>
      <c r="X600" s="23">
        <f t="shared" si="185"/>
        <v>2227.1978400000003</v>
      </c>
      <c r="Y600" s="22">
        <f t="shared" si="186"/>
        <v>-28.340610846758331</v>
      </c>
      <c r="Z600" s="23" t="s">
        <v>13</v>
      </c>
      <c r="AA600" s="31">
        <f t="shared" si="187"/>
        <v>2226.8371534442163</v>
      </c>
      <c r="AB600" s="23">
        <f t="shared" si="188"/>
        <v>2099659.9126698393</v>
      </c>
      <c r="AC600" s="42" t="s">
        <v>13</v>
      </c>
      <c r="AD600" s="23">
        <f t="shared" si="189"/>
        <v>26722.045841330601</v>
      </c>
      <c r="AE600" s="42">
        <f t="shared" si="190"/>
        <v>-28.340610846758331</v>
      </c>
      <c r="AF600" s="42" t="s">
        <v>13</v>
      </c>
      <c r="AG600" s="42">
        <f t="shared" si="191"/>
        <v>1283.9483079701204</v>
      </c>
      <c r="AH600" s="32">
        <f t="shared" si="192"/>
        <v>-56.881019622441663</v>
      </c>
      <c r="AI600" s="42" t="s">
        <v>13</v>
      </c>
      <c r="AJ600" s="42">
        <f t="shared" si="193"/>
        <v>1634.0594530204235</v>
      </c>
      <c r="AK600" s="42">
        <f t="shared" si="194"/>
        <v>1635.049157181121</v>
      </c>
      <c r="AL600" s="31">
        <f t="shared" si="195"/>
        <v>88.006359579016447</v>
      </c>
      <c r="AM600" s="53">
        <f t="shared" si="196"/>
        <v>1.635049157181121</v>
      </c>
      <c r="AN600" s="14"/>
    </row>
    <row r="601" spans="8:40">
      <c r="H601" s="32">
        <f t="shared" si="179"/>
        <v>1690</v>
      </c>
      <c r="I601" s="23">
        <f t="shared" si="180"/>
        <v>1690000</v>
      </c>
      <c r="J601" s="22">
        <f t="shared" si="181"/>
        <v>175000</v>
      </c>
      <c r="K601" s="42" t="s">
        <v>13</v>
      </c>
      <c r="L601" s="42">
        <v>0</v>
      </c>
      <c r="M601" s="32">
        <v>0</v>
      </c>
      <c r="N601" s="30" t="s">
        <v>13</v>
      </c>
      <c r="O601" s="31">
        <f>6.283*I601*E$7</f>
        <v>2229.8367000000003</v>
      </c>
      <c r="P601" s="42">
        <v>0</v>
      </c>
      <c r="Q601" s="23" t="s">
        <v>13</v>
      </c>
      <c r="R601" s="24">
        <f>-1/(6.283*I601*E$8)</f>
        <v>-941.77300068655256</v>
      </c>
      <c r="S601" s="42">
        <f t="shared" si="182"/>
        <v>0</v>
      </c>
      <c r="T601" s="23" t="s">
        <v>13</v>
      </c>
      <c r="U601" s="23">
        <f t="shared" si="183"/>
        <v>390221422.50000006</v>
      </c>
      <c r="V601" s="23">
        <f t="shared" si="184"/>
        <v>175000</v>
      </c>
      <c r="W601" s="23" t="s">
        <v>13</v>
      </c>
      <c r="X601" s="23">
        <f t="shared" si="185"/>
        <v>2229.8367000000003</v>
      </c>
      <c r="Y601" s="22">
        <f t="shared" si="186"/>
        <v>-28.407797569610608</v>
      </c>
      <c r="Z601" s="23" t="s">
        <v>13</v>
      </c>
      <c r="AA601" s="31">
        <f t="shared" si="187"/>
        <v>2229.474730002361</v>
      </c>
      <c r="AB601" s="23">
        <f t="shared" si="188"/>
        <v>2099659.1064291652</v>
      </c>
      <c r="AC601" s="42" t="s">
        <v>13</v>
      </c>
      <c r="AD601" s="23">
        <f t="shared" si="189"/>
        <v>26753.696760028339</v>
      </c>
      <c r="AE601" s="42">
        <f t="shared" si="190"/>
        <v>-28.407797569610608</v>
      </c>
      <c r="AF601" s="42" t="s">
        <v>13</v>
      </c>
      <c r="AG601" s="42">
        <f t="shared" si="191"/>
        <v>1287.7017293158083</v>
      </c>
      <c r="AH601" s="32">
        <f t="shared" si="192"/>
        <v>-56.71998255217872</v>
      </c>
      <c r="AI601" s="42" t="s">
        <v>13</v>
      </c>
      <c r="AJ601" s="42">
        <f t="shared" si="193"/>
        <v>1629.29641925807</v>
      </c>
      <c r="AK601" s="42">
        <f t="shared" si="194"/>
        <v>1630.2834042668435</v>
      </c>
      <c r="AL601" s="31">
        <f t="shared" si="195"/>
        <v>88.006192306788819</v>
      </c>
      <c r="AM601" s="53">
        <f t="shared" si="196"/>
        <v>1.6302834042668435</v>
      </c>
      <c r="AN601" s="14"/>
    </row>
    <row r="602" spans="8:40">
      <c r="H602" s="32">
        <f t="shared" si="179"/>
        <v>1692</v>
      </c>
      <c r="I602" s="23">
        <f t="shared" si="180"/>
        <v>1692000</v>
      </c>
      <c r="J602" s="22">
        <f t="shared" si="181"/>
        <v>175000</v>
      </c>
      <c r="K602" s="42" t="s">
        <v>13</v>
      </c>
      <c r="L602" s="42">
        <v>0</v>
      </c>
      <c r="M602" s="32">
        <v>0</v>
      </c>
      <c r="N602" s="30" t="s">
        <v>13</v>
      </c>
      <c r="O602" s="31">
        <f>6.283*I602*E$7</f>
        <v>2232.4755600000003</v>
      </c>
      <c r="P602" s="42">
        <v>0</v>
      </c>
      <c r="Q602" s="23" t="s">
        <v>13</v>
      </c>
      <c r="R602" s="24">
        <f>-1/(6.283*I602*E$8)</f>
        <v>-940.65979382994897</v>
      </c>
      <c r="S602" s="42">
        <f t="shared" si="182"/>
        <v>0</v>
      </c>
      <c r="T602" s="23" t="s">
        <v>13</v>
      </c>
      <c r="U602" s="23">
        <f t="shared" si="183"/>
        <v>390683223.00000006</v>
      </c>
      <c r="V602" s="23">
        <f t="shared" si="184"/>
        <v>175000</v>
      </c>
      <c r="W602" s="23" t="s">
        <v>13</v>
      </c>
      <c r="X602" s="23">
        <f t="shared" si="185"/>
        <v>2232.4755600000003</v>
      </c>
      <c r="Y602" s="22">
        <f t="shared" si="186"/>
        <v>-28.475063798764008</v>
      </c>
      <c r="Z602" s="23" t="s">
        <v>13</v>
      </c>
      <c r="AA602" s="31">
        <f t="shared" si="187"/>
        <v>2232.1123035199994</v>
      </c>
      <c r="AB602" s="23">
        <f t="shared" si="188"/>
        <v>2099658.2992344149</v>
      </c>
      <c r="AC602" s="42" t="s">
        <v>13</v>
      </c>
      <c r="AD602" s="23">
        <f t="shared" si="189"/>
        <v>26785.347642239994</v>
      </c>
      <c r="AE602" s="42">
        <f t="shared" si="190"/>
        <v>-28.475063798764008</v>
      </c>
      <c r="AF602" s="42" t="s">
        <v>13</v>
      </c>
      <c r="AG602" s="42">
        <f t="shared" si="191"/>
        <v>1291.4525096900504</v>
      </c>
      <c r="AH602" s="32">
        <f t="shared" si="192"/>
        <v>-56.560284925270217</v>
      </c>
      <c r="AI602" s="42" t="s">
        <v>13</v>
      </c>
      <c r="AJ602" s="42">
        <f t="shared" si="193"/>
        <v>1624.5643767545307</v>
      </c>
      <c r="AK602" s="42">
        <f t="shared" si="194"/>
        <v>1625.5486704650416</v>
      </c>
      <c r="AL602" s="31">
        <f t="shared" si="195"/>
        <v>88.006014878595394</v>
      </c>
      <c r="AM602" s="53">
        <f t="shared" si="196"/>
        <v>1.6255486704650417</v>
      </c>
      <c r="AN602" s="14"/>
    </row>
    <row r="603" spans="8:40">
      <c r="H603" s="32">
        <f t="shared" si="179"/>
        <v>1694</v>
      </c>
      <c r="I603" s="23">
        <f t="shared" si="180"/>
        <v>1694000</v>
      </c>
      <c r="J603" s="22">
        <f t="shared" si="181"/>
        <v>175000</v>
      </c>
      <c r="K603" s="42" t="s">
        <v>13</v>
      </c>
      <c r="L603" s="42">
        <v>0</v>
      </c>
      <c r="M603" s="32">
        <v>0</v>
      </c>
      <c r="N603" s="30" t="s">
        <v>13</v>
      </c>
      <c r="O603" s="31">
        <f>6.283*I603*E$7</f>
        <v>2235.1144199999999</v>
      </c>
      <c r="P603" s="42">
        <v>0</v>
      </c>
      <c r="Q603" s="23" t="s">
        <v>13</v>
      </c>
      <c r="R603" s="24">
        <f>-1/(6.283*I603*E$8)</f>
        <v>-939.5492155609644</v>
      </c>
      <c r="S603" s="42">
        <f t="shared" si="182"/>
        <v>0</v>
      </c>
      <c r="T603" s="23" t="s">
        <v>13</v>
      </c>
      <c r="U603" s="23">
        <f t="shared" si="183"/>
        <v>391145023.5</v>
      </c>
      <c r="V603" s="23">
        <f t="shared" si="184"/>
        <v>175000</v>
      </c>
      <c r="W603" s="23" t="s">
        <v>13</v>
      </c>
      <c r="X603" s="23">
        <f t="shared" si="185"/>
        <v>2235.1144199999999</v>
      </c>
      <c r="Y603" s="22">
        <f t="shared" si="186"/>
        <v>-28.542409534035066</v>
      </c>
      <c r="Z603" s="23" t="s">
        <v>13</v>
      </c>
      <c r="AA603" s="31">
        <f t="shared" si="187"/>
        <v>2234.7498739935368</v>
      </c>
      <c r="AB603" s="23">
        <f t="shared" si="188"/>
        <v>2099657.4910855917</v>
      </c>
      <c r="AC603" s="42" t="s">
        <v>13</v>
      </c>
      <c r="AD603" s="23">
        <f t="shared" si="189"/>
        <v>26816.998487922439</v>
      </c>
      <c r="AE603" s="42">
        <f t="shared" si="190"/>
        <v>-28.542409534035066</v>
      </c>
      <c r="AF603" s="42" t="s">
        <v>13</v>
      </c>
      <c r="AG603" s="42">
        <f t="shared" si="191"/>
        <v>1295.2006584325723</v>
      </c>
      <c r="AH603" s="32">
        <f t="shared" si="192"/>
        <v>-56.401910853419956</v>
      </c>
      <c r="AI603" s="42" t="s">
        <v>13</v>
      </c>
      <c r="AJ603" s="42">
        <f t="shared" si="193"/>
        <v>1619.8630158098665</v>
      </c>
      <c r="AK603" s="42">
        <f t="shared" si="194"/>
        <v>1620.8446457130162</v>
      </c>
      <c r="AL603" s="31">
        <f t="shared" si="195"/>
        <v>88.005827395965611</v>
      </c>
      <c r="AM603" s="53">
        <f t="shared" si="196"/>
        <v>1.6208446457130163</v>
      </c>
      <c r="AN603" s="14"/>
    </row>
    <row r="604" spans="8:40">
      <c r="H604" s="32">
        <f t="shared" si="179"/>
        <v>1696</v>
      </c>
      <c r="I604" s="23">
        <f t="shared" si="180"/>
        <v>1696000</v>
      </c>
      <c r="J604" s="22">
        <f t="shared" si="181"/>
        <v>175000</v>
      </c>
      <c r="K604" s="42" t="s">
        <v>13</v>
      </c>
      <c r="L604" s="42">
        <v>0</v>
      </c>
      <c r="M604" s="32">
        <v>0</v>
      </c>
      <c r="N604" s="30" t="s">
        <v>13</v>
      </c>
      <c r="O604" s="31">
        <f>6.283*I604*E$7</f>
        <v>2237.7532799999999</v>
      </c>
      <c r="P604" s="42">
        <v>0</v>
      </c>
      <c r="Q604" s="23" t="s">
        <v>13</v>
      </c>
      <c r="R604" s="24">
        <f>-1/(6.283*I604*E$8)</f>
        <v>-938.44125658035</v>
      </c>
      <c r="S604" s="42">
        <f t="shared" si="182"/>
        <v>0</v>
      </c>
      <c r="T604" s="23" t="s">
        <v>13</v>
      </c>
      <c r="U604" s="23">
        <f t="shared" si="183"/>
        <v>391606824</v>
      </c>
      <c r="V604" s="23">
        <f t="shared" si="184"/>
        <v>175000</v>
      </c>
      <c r="W604" s="23" t="s">
        <v>13</v>
      </c>
      <c r="X604" s="23">
        <f t="shared" si="185"/>
        <v>2237.7532799999999</v>
      </c>
      <c r="Y604" s="22">
        <f t="shared" si="186"/>
        <v>-28.609834775240142</v>
      </c>
      <c r="Z604" s="23" t="s">
        <v>13</v>
      </c>
      <c r="AA604" s="31">
        <f t="shared" si="187"/>
        <v>2237.3874414193797</v>
      </c>
      <c r="AB604" s="23">
        <f t="shared" si="188"/>
        <v>2099656.681982697</v>
      </c>
      <c r="AC604" s="42" t="s">
        <v>13</v>
      </c>
      <c r="AD604" s="23">
        <f t="shared" si="189"/>
        <v>26848.649297032553</v>
      </c>
      <c r="AE604" s="42">
        <f t="shared" si="190"/>
        <v>-28.609834775240142</v>
      </c>
      <c r="AF604" s="42" t="s">
        <v>13</v>
      </c>
      <c r="AG604" s="42">
        <f t="shared" si="191"/>
        <v>1298.9461848390297</v>
      </c>
      <c r="AH604" s="32">
        <f t="shared" si="192"/>
        <v>-56.244844692545385</v>
      </c>
      <c r="AI604" s="42" t="s">
        <v>13</v>
      </c>
      <c r="AJ604" s="42">
        <f t="shared" si="193"/>
        <v>1615.1920308608339</v>
      </c>
      <c r="AK604" s="42">
        <f t="shared" si="194"/>
        <v>1616.1710240908396</v>
      </c>
      <c r="AL604" s="31">
        <f t="shared" si="195"/>
        <v>88.005629959073488</v>
      </c>
      <c r="AM604" s="53">
        <f t="shared" si="196"/>
        <v>1.6161710240908396</v>
      </c>
      <c r="AN604" s="14"/>
    </row>
    <row r="605" spans="8:40">
      <c r="H605" s="32">
        <f t="shared" si="179"/>
        <v>1698</v>
      </c>
      <c r="I605" s="23">
        <f t="shared" si="180"/>
        <v>1698000</v>
      </c>
      <c r="J605" s="22">
        <f t="shared" si="181"/>
        <v>175000</v>
      </c>
      <c r="K605" s="42" t="s">
        <v>13</v>
      </c>
      <c r="L605" s="42">
        <v>0</v>
      </c>
      <c r="M605" s="32">
        <v>0</v>
      </c>
      <c r="N605" s="30" t="s">
        <v>13</v>
      </c>
      <c r="O605" s="31">
        <f>6.283*I605*E$7</f>
        <v>2240.3921399999999</v>
      </c>
      <c r="P605" s="42">
        <v>0</v>
      </c>
      <c r="Q605" s="23" t="s">
        <v>13</v>
      </c>
      <c r="R605" s="24">
        <f>-1/(6.283*I605*E$8)</f>
        <v>-937.33590763267</v>
      </c>
      <c r="S605" s="42">
        <f t="shared" si="182"/>
        <v>0</v>
      </c>
      <c r="T605" s="23" t="s">
        <v>13</v>
      </c>
      <c r="U605" s="23">
        <f t="shared" si="183"/>
        <v>392068624.5</v>
      </c>
      <c r="V605" s="23">
        <f t="shared" si="184"/>
        <v>175000</v>
      </c>
      <c r="W605" s="23" t="s">
        <v>13</v>
      </c>
      <c r="X605" s="23">
        <f t="shared" si="185"/>
        <v>2240.3921399999999</v>
      </c>
      <c r="Y605" s="22">
        <f t="shared" si="186"/>
        <v>-28.677339522195329</v>
      </c>
      <c r="Z605" s="23" t="s">
        <v>13</v>
      </c>
      <c r="AA605" s="31">
        <f t="shared" si="187"/>
        <v>2240.0250057939334</v>
      </c>
      <c r="AB605" s="23">
        <f t="shared" si="188"/>
        <v>2099655.8719257335</v>
      </c>
      <c r="AC605" s="42" t="s">
        <v>13</v>
      </c>
      <c r="AD605" s="23">
        <f t="shared" si="189"/>
        <v>26880.300069527199</v>
      </c>
      <c r="AE605" s="42">
        <f t="shared" si="190"/>
        <v>-28.677339522195329</v>
      </c>
      <c r="AF605" s="42" t="s">
        <v>13</v>
      </c>
      <c r="AG605" s="42">
        <f t="shared" si="191"/>
        <v>1302.6890981612632</v>
      </c>
      <c r="AH605" s="32">
        <f t="shared" si="192"/>
        <v>-56.089071038182865</v>
      </c>
      <c r="AI605" s="42" t="s">
        <v>13</v>
      </c>
      <c r="AJ605" s="42">
        <f t="shared" si="193"/>
        <v>1610.5511204119744</v>
      </c>
      <c r="AK605" s="42">
        <f t="shared" si="194"/>
        <v>1611.5275037523227</v>
      </c>
      <c r="AL605" s="31">
        <f t="shared" si="195"/>
        <v>88.005422666757354</v>
      </c>
      <c r="AM605" s="53">
        <f t="shared" si="196"/>
        <v>1.6115275037523227</v>
      </c>
      <c r="AN605" s="14"/>
    </row>
    <row r="606" spans="8:40">
      <c r="H606" s="32">
        <f t="shared" si="179"/>
        <v>1700</v>
      </c>
      <c r="I606" s="23">
        <f t="shared" si="180"/>
        <v>1700000</v>
      </c>
      <c r="J606" s="22">
        <f t="shared" si="181"/>
        <v>175000</v>
      </c>
      <c r="K606" s="42" t="s">
        <v>13</v>
      </c>
      <c r="L606" s="42">
        <v>0</v>
      </c>
      <c r="M606" s="32">
        <v>0</v>
      </c>
      <c r="N606" s="30" t="s">
        <v>13</v>
      </c>
      <c r="O606" s="31">
        <f>6.283*I606*E$7</f>
        <v>2243.0309999999999</v>
      </c>
      <c r="P606" s="42">
        <v>0</v>
      </c>
      <c r="Q606" s="23" t="s">
        <v>13</v>
      </c>
      <c r="R606" s="24">
        <f>-1/(6.283*I606*E$8)</f>
        <v>-936.23315950604342</v>
      </c>
      <c r="S606" s="42">
        <f t="shared" si="182"/>
        <v>0</v>
      </c>
      <c r="T606" s="23" t="s">
        <v>13</v>
      </c>
      <c r="U606" s="23">
        <f t="shared" si="183"/>
        <v>392530425</v>
      </c>
      <c r="V606" s="23">
        <f t="shared" si="184"/>
        <v>175000</v>
      </c>
      <c r="W606" s="23" t="s">
        <v>13</v>
      </c>
      <c r="X606" s="23">
        <f t="shared" si="185"/>
        <v>2243.0309999999999</v>
      </c>
      <c r="Y606" s="22">
        <f t="shared" si="186"/>
        <v>-28.744923774716536</v>
      </c>
      <c r="Z606" s="23" t="s">
        <v>13</v>
      </c>
      <c r="AA606" s="31">
        <f t="shared" si="187"/>
        <v>2242.6625671136039</v>
      </c>
      <c r="AB606" s="23">
        <f t="shared" si="188"/>
        <v>2099655.0609147036</v>
      </c>
      <c r="AC606" s="42" t="s">
        <v>13</v>
      </c>
      <c r="AD606" s="23">
        <f t="shared" si="189"/>
        <v>26911.950805363245</v>
      </c>
      <c r="AE606" s="42">
        <f t="shared" si="190"/>
        <v>-28.744923774716536</v>
      </c>
      <c r="AF606" s="42" t="s">
        <v>13</v>
      </c>
      <c r="AG606" s="42">
        <f t="shared" si="191"/>
        <v>1306.4294076075605</v>
      </c>
      <c r="AH606" s="32">
        <f t="shared" si="192"/>
        <v>-55.934574720994313</v>
      </c>
      <c r="AI606" s="42" t="s">
        <v>13</v>
      </c>
      <c r="AJ606" s="42">
        <f t="shared" si="193"/>
        <v>1605.939986968061</v>
      </c>
      <c r="AK606" s="42">
        <f t="shared" si="194"/>
        <v>1606.9137868573393</v>
      </c>
      <c r="AL606" s="31">
        <f t="shared" si="195"/>
        <v>88.005205616545325</v>
      </c>
      <c r="AM606" s="53">
        <f t="shared" si="196"/>
        <v>1.6069137868573393</v>
      </c>
      <c r="AN606" s="14"/>
    </row>
    <row r="607" spans="8:40">
      <c r="H607" s="32">
        <f t="shared" si="179"/>
        <v>1702</v>
      </c>
      <c r="I607" s="23">
        <f t="shared" si="180"/>
        <v>1702000</v>
      </c>
      <c r="J607" s="22">
        <f t="shared" si="181"/>
        <v>175000</v>
      </c>
      <c r="K607" s="42" t="s">
        <v>13</v>
      </c>
      <c r="L607" s="42">
        <v>0</v>
      </c>
      <c r="M607" s="32">
        <v>0</v>
      </c>
      <c r="N607" s="30" t="s">
        <v>13</v>
      </c>
      <c r="O607" s="31">
        <f>6.283*I607*E$7</f>
        <v>2245.66986</v>
      </c>
      <c r="P607" s="42">
        <v>0</v>
      </c>
      <c r="Q607" s="23" t="s">
        <v>13</v>
      </c>
      <c r="R607" s="24">
        <f>-1/(6.283*I607*E$8)</f>
        <v>-935.13300303188828</v>
      </c>
      <c r="S607" s="42">
        <f t="shared" si="182"/>
        <v>0</v>
      </c>
      <c r="T607" s="23" t="s">
        <v>13</v>
      </c>
      <c r="U607" s="23">
        <f t="shared" si="183"/>
        <v>392992225.5</v>
      </c>
      <c r="V607" s="23">
        <f t="shared" si="184"/>
        <v>175000</v>
      </c>
      <c r="W607" s="23" t="s">
        <v>13</v>
      </c>
      <c r="X607" s="23">
        <f t="shared" si="185"/>
        <v>2245.66986</v>
      </c>
      <c r="Y607" s="22">
        <f t="shared" si="186"/>
        <v>-28.812587532619439</v>
      </c>
      <c r="Z607" s="23" t="s">
        <v>13</v>
      </c>
      <c r="AA607" s="31">
        <f t="shared" si="187"/>
        <v>2245.3001253747966</v>
      </c>
      <c r="AB607" s="23">
        <f t="shared" si="188"/>
        <v>2099654.2489496088</v>
      </c>
      <c r="AC607" s="42" t="s">
        <v>13</v>
      </c>
      <c r="AD607" s="23">
        <f t="shared" si="189"/>
        <v>26943.601504497561</v>
      </c>
      <c r="AE607" s="42">
        <f t="shared" si="190"/>
        <v>-28.812587532619439</v>
      </c>
      <c r="AF607" s="42" t="s">
        <v>13</v>
      </c>
      <c r="AG607" s="42">
        <f t="shared" si="191"/>
        <v>1310.1671223429084</v>
      </c>
      <c r="AH607" s="32">
        <f t="shared" si="192"/>
        <v>-55.781340802373649</v>
      </c>
      <c r="AI607" s="42" t="s">
        <v>13</v>
      </c>
      <c r="AJ607" s="42">
        <f t="shared" si="193"/>
        <v>1601.3583369678956</v>
      </c>
      <c r="AK607" s="42">
        <f t="shared" si="194"/>
        <v>1602.3295795055071</v>
      </c>
      <c r="AL607" s="31">
        <f t="shared" si="195"/>
        <v>88.004978904674317</v>
      </c>
      <c r="AM607" s="53">
        <f t="shared" si="196"/>
        <v>1.602329579505507</v>
      </c>
      <c r="AN607" s="14"/>
    </row>
    <row r="608" spans="8:40">
      <c r="H608" s="32">
        <f t="shared" si="179"/>
        <v>1704</v>
      </c>
      <c r="I608" s="23">
        <f t="shared" si="180"/>
        <v>1704000</v>
      </c>
      <c r="J608" s="22">
        <f t="shared" si="181"/>
        <v>175000</v>
      </c>
      <c r="K608" s="42" t="s">
        <v>13</v>
      </c>
      <c r="L608" s="42">
        <v>0</v>
      </c>
      <c r="M608" s="32">
        <v>0</v>
      </c>
      <c r="N608" s="30" t="s">
        <v>13</v>
      </c>
      <c r="O608" s="31">
        <f>6.283*I608*E$7</f>
        <v>2248.30872</v>
      </c>
      <c r="P608" s="42">
        <v>0</v>
      </c>
      <c r="Q608" s="23" t="s">
        <v>13</v>
      </c>
      <c r="R608" s="24">
        <f>-1/(6.283*I608*E$8)</f>
        <v>-934.03542908466773</v>
      </c>
      <c r="S608" s="42">
        <f t="shared" si="182"/>
        <v>0</v>
      </c>
      <c r="T608" s="23" t="s">
        <v>13</v>
      </c>
      <c r="U608" s="23">
        <f t="shared" si="183"/>
        <v>393454026</v>
      </c>
      <c r="V608" s="23">
        <f t="shared" si="184"/>
        <v>175000</v>
      </c>
      <c r="W608" s="23" t="s">
        <v>13</v>
      </c>
      <c r="X608" s="23">
        <f t="shared" si="185"/>
        <v>2248.30872</v>
      </c>
      <c r="Y608" s="22">
        <f t="shared" si="186"/>
        <v>-28.880330795719498</v>
      </c>
      <c r="Z608" s="23" t="s">
        <v>13</v>
      </c>
      <c r="AA608" s="31">
        <f t="shared" si="187"/>
        <v>2247.9376805739171</v>
      </c>
      <c r="AB608" s="23">
        <f t="shared" si="188"/>
        <v>2099653.4360304512</v>
      </c>
      <c r="AC608" s="42" t="s">
        <v>13</v>
      </c>
      <c r="AD608" s="23">
        <f t="shared" si="189"/>
        <v>26975.252166887003</v>
      </c>
      <c r="AE608" s="42">
        <f t="shared" si="190"/>
        <v>-28.880330795719498</v>
      </c>
      <c r="AF608" s="42" t="s">
        <v>13</v>
      </c>
      <c r="AG608" s="42">
        <f t="shared" si="191"/>
        <v>1313.9022514892495</v>
      </c>
      <c r="AH608" s="32">
        <f t="shared" si="192"/>
        <v>-55.629354570150049</v>
      </c>
      <c r="AI608" s="42" t="s">
        <v>13</v>
      </c>
      <c r="AJ608" s="42">
        <f t="shared" si="193"/>
        <v>1596.8058807194147</v>
      </c>
      <c r="AK608" s="42">
        <f t="shared" si="194"/>
        <v>1597.7745916711772</v>
      </c>
      <c r="AL608" s="31">
        <f t="shared" si="195"/>
        <v>88.004742626113213</v>
      </c>
      <c r="AM608" s="53">
        <f t="shared" si="196"/>
        <v>1.5977745916711772</v>
      </c>
      <c r="AN608" s="14"/>
    </row>
    <row r="609" spans="8:40">
      <c r="H609" s="32">
        <f t="shared" si="179"/>
        <v>1706</v>
      </c>
      <c r="I609" s="23">
        <f t="shared" si="180"/>
        <v>1706000</v>
      </c>
      <c r="J609" s="22">
        <f t="shared" si="181"/>
        <v>175000</v>
      </c>
      <c r="K609" s="42" t="s">
        <v>13</v>
      </c>
      <c r="L609" s="42">
        <v>0</v>
      </c>
      <c r="M609" s="32">
        <v>0</v>
      </c>
      <c r="N609" s="30" t="s">
        <v>13</v>
      </c>
      <c r="O609" s="31">
        <f>6.283*I609*E$7</f>
        <v>2250.94758</v>
      </c>
      <c r="P609" s="42">
        <v>0</v>
      </c>
      <c r="Q609" s="23" t="s">
        <v>13</v>
      </c>
      <c r="R609" s="24">
        <f>-1/(6.283*I609*E$8)</f>
        <v>-932.94042858163755</v>
      </c>
      <c r="S609" s="42">
        <f t="shared" si="182"/>
        <v>0</v>
      </c>
      <c r="T609" s="23" t="s">
        <v>13</v>
      </c>
      <c r="U609" s="23">
        <f t="shared" si="183"/>
        <v>393915826.5</v>
      </c>
      <c r="V609" s="23">
        <f t="shared" si="184"/>
        <v>175000</v>
      </c>
      <c r="W609" s="23" t="s">
        <v>13</v>
      </c>
      <c r="X609" s="23">
        <f t="shared" si="185"/>
        <v>2250.94758</v>
      </c>
      <c r="Y609" s="22">
        <f t="shared" si="186"/>
        <v>-28.948153563831973</v>
      </c>
      <c r="Z609" s="23" t="s">
        <v>13</v>
      </c>
      <c r="AA609" s="31">
        <f t="shared" si="187"/>
        <v>2250.5752327073715</v>
      </c>
      <c r="AB609" s="23">
        <f t="shared" si="188"/>
        <v>2099652.6221572338</v>
      </c>
      <c r="AC609" s="42" t="s">
        <v>13</v>
      </c>
      <c r="AD609" s="23">
        <f t="shared" si="189"/>
        <v>27006.902792488458</v>
      </c>
      <c r="AE609" s="42">
        <f t="shared" si="190"/>
        <v>-28.948153563831973</v>
      </c>
      <c r="AF609" s="42" t="s">
        <v>13</v>
      </c>
      <c r="AG609" s="42">
        <f t="shared" si="191"/>
        <v>1317.6348041257338</v>
      </c>
      <c r="AH609" s="32">
        <f t="shared" si="192"/>
        <v>-55.478601534385504</v>
      </c>
      <c r="AI609" s="42" t="s">
        <v>13</v>
      </c>
      <c r="AJ609" s="42">
        <f t="shared" si="193"/>
        <v>1592.2823323360744</v>
      </c>
      <c r="AK609" s="42">
        <f t="shared" si="194"/>
        <v>1593.2485371397081</v>
      </c>
      <c r="AL609" s="31">
        <f t="shared" si="195"/>
        <v>88.00449687458169</v>
      </c>
      <c r="AM609" s="53">
        <f t="shared" si="196"/>
        <v>1.593248537139708</v>
      </c>
      <c r="AN609" s="14"/>
    </row>
    <row r="610" spans="8:40">
      <c r="H610" s="32">
        <f t="shared" si="179"/>
        <v>1708</v>
      </c>
      <c r="I610" s="23">
        <f t="shared" si="180"/>
        <v>1708000</v>
      </c>
      <c r="J610" s="22">
        <f t="shared" si="181"/>
        <v>175000</v>
      </c>
      <c r="K610" s="42" t="s">
        <v>13</v>
      </c>
      <c r="L610" s="42">
        <v>0</v>
      </c>
      <c r="M610" s="32">
        <v>0</v>
      </c>
      <c r="N610" s="30" t="s">
        <v>13</v>
      </c>
      <c r="O610" s="31">
        <f>6.283*I610*E$7</f>
        <v>2253.58644</v>
      </c>
      <c r="P610" s="42">
        <v>0</v>
      </c>
      <c r="Q610" s="23" t="s">
        <v>13</v>
      </c>
      <c r="R610" s="24">
        <f>-1/(6.283*I610*E$8)</f>
        <v>-931.84799248259583</v>
      </c>
      <c r="S610" s="42">
        <f t="shared" si="182"/>
        <v>0</v>
      </c>
      <c r="T610" s="23" t="s">
        <v>13</v>
      </c>
      <c r="U610" s="23">
        <f t="shared" si="183"/>
        <v>394377627</v>
      </c>
      <c r="V610" s="23">
        <f t="shared" si="184"/>
        <v>175000</v>
      </c>
      <c r="W610" s="23" t="s">
        <v>13</v>
      </c>
      <c r="X610" s="23">
        <f t="shared" si="185"/>
        <v>2253.58644</v>
      </c>
      <c r="Y610" s="22">
        <f t="shared" si="186"/>
        <v>-29.01605583677188</v>
      </c>
      <c r="Z610" s="23" t="s">
        <v>13</v>
      </c>
      <c r="AA610" s="31">
        <f t="shared" si="187"/>
        <v>2253.2127817715655</v>
      </c>
      <c r="AB610" s="23">
        <f t="shared" si="188"/>
        <v>2099651.8073299588</v>
      </c>
      <c r="AC610" s="42" t="s">
        <v>13</v>
      </c>
      <c r="AD610" s="23">
        <f t="shared" si="189"/>
        <v>27038.553381258782</v>
      </c>
      <c r="AE610" s="42">
        <f t="shared" si="190"/>
        <v>-29.01605583677188</v>
      </c>
      <c r="AF610" s="42" t="s">
        <v>13</v>
      </c>
      <c r="AG610" s="42">
        <f t="shared" si="191"/>
        <v>1321.3647892889696</v>
      </c>
      <c r="AH610" s="32">
        <f t="shared" si="192"/>
        <v>-55.329067423264526</v>
      </c>
      <c r="AI610" s="42" t="s">
        <v>13</v>
      </c>
      <c r="AJ610" s="42">
        <f t="shared" si="193"/>
        <v>1587.7874096744883</v>
      </c>
      <c r="AK610" s="42">
        <f t="shared" si="194"/>
        <v>1588.751133444993</v>
      </c>
      <c r="AL610" s="31">
        <f t="shared" si="195"/>
        <v>88.004241742573143</v>
      </c>
      <c r="AM610" s="53">
        <f t="shared" si="196"/>
        <v>1.5887511334449931</v>
      </c>
      <c r="AN610" s="14"/>
    </row>
    <row r="611" spans="8:40">
      <c r="H611" s="32">
        <f t="shared" si="179"/>
        <v>1710</v>
      </c>
      <c r="I611" s="23">
        <f t="shared" si="180"/>
        <v>1710000</v>
      </c>
      <c r="J611" s="22">
        <f t="shared" si="181"/>
        <v>175000</v>
      </c>
      <c r="K611" s="42" t="s">
        <v>13</v>
      </c>
      <c r="L611" s="42">
        <v>0</v>
      </c>
      <c r="M611" s="32">
        <v>0</v>
      </c>
      <c r="N611" s="30" t="s">
        <v>13</v>
      </c>
      <c r="O611" s="31">
        <f>6.283*I611*E$7</f>
        <v>2256.2253000000001</v>
      </c>
      <c r="P611" s="42">
        <v>0</v>
      </c>
      <c r="Q611" s="23" t="s">
        <v>13</v>
      </c>
      <c r="R611" s="24">
        <f>-1/(6.283*I611*E$8)</f>
        <v>-930.75811178963374</v>
      </c>
      <c r="S611" s="42">
        <f t="shared" si="182"/>
        <v>0</v>
      </c>
      <c r="T611" s="23" t="s">
        <v>13</v>
      </c>
      <c r="U611" s="23">
        <f t="shared" si="183"/>
        <v>394839427.5</v>
      </c>
      <c r="V611" s="23">
        <f t="shared" si="184"/>
        <v>175000</v>
      </c>
      <c r="W611" s="23" t="s">
        <v>13</v>
      </c>
      <c r="X611" s="23">
        <f t="shared" si="185"/>
        <v>2256.2253000000001</v>
      </c>
      <c r="Y611" s="22">
        <f t="shared" si="186"/>
        <v>-29.084037614354049</v>
      </c>
      <c r="Z611" s="23" t="s">
        <v>13</v>
      </c>
      <c r="AA611" s="31">
        <f t="shared" si="187"/>
        <v>2255.8503277629047</v>
      </c>
      <c r="AB611" s="23">
        <f t="shared" si="188"/>
        <v>2099650.9915486276</v>
      </c>
      <c r="AC611" s="42" t="s">
        <v>13</v>
      </c>
      <c r="AD611" s="23">
        <f t="shared" si="189"/>
        <v>27070.203933154859</v>
      </c>
      <c r="AE611" s="42">
        <f t="shared" si="190"/>
        <v>-29.084037614354049</v>
      </c>
      <c r="AF611" s="42" t="s">
        <v>13</v>
      </c>
      <c r="AG611" s="42">
        <f t="shared" si="191"/>
        <v>1325.0922159732709</v>
      </c>
      <c r="AH611" s="32">
        <f t="shared" si="192"/>
        <v>-55.180738179073671</v>
      </c>
      <c r="AI611" s="42" t="s">
        <v>13</v>
      </c>
      <c r="AJ611" s="42">
        <f t="shared" si="193"/>
        <v>1583.3208342732883</v>
      </c>
      <c r="AK611" s="42">
        <f t="shared" si="194"/>
        <v>1584.2821018082132</v>
      </c>
      <c r="AL611" s="31">
        <f t="shared" si="195"/>
        <v>88.003977321373057</v>
      </c>
      <c r="AM611" s="53">
        <f t="shared" si="196"/>
        <v>1.5842821018082132</v>
      </c>
      <c r="AN611" s="14"/>
    </row>
    <row r="612" spans="8:40">
      <c r="H612" s="32">
        <f t="shared" si="179"/>
        <v>1712</v>
      </c>
      <c r="I612" s="23">
        <f t="shared" si="180"/>
        <v>1712000</v>
      </c>
      <c r="J612" s="22">
        <f t="shared" si="181"/>
        <v>175000</v>
      </c>
      <c r="K612" s="42" t="s">
        <v>13</v>
      </c>
      <c r="L612" s="42">
        <v>0</v>
      </c>
      <c r="M612" s="32">
        <v>0</v>
      </c>
      <c r="N612" s="30" t="s">
        <v>13</v>
      </c>
      <c r="O612" s="31">
        <f>6.283*I612*E$7</f>
        <v>2258.8641600000001</v>
      </c>
      <c r="P612" s="42">
        <v>0</v>
      </c>
      <c r="Q612" s="23" t="s">
        <v>13</v>
      </c>
      <c r="R612" s="24">
        <f>-1/(6.283*I612*E$8)</f>
        <v>-929.67077754688876</v>
      </c>
      <c r="S612" s="42">
        <f t="shared" si="182"/>
        <v>0</v>
      </c>
      <c r="T612" s="23" t="s">
        <v>13</v>
      </c>
      <c r="U612" s="23">
        <f t="shared" si="183"/>
        <v>395301228</v>
      </c>
      <c r="V612" s="23">
        <f t="shared" si="184"/>
        <v>175000</v>
      </c>
      <c r="W612" s="23" t="s">
        <v>13</v>
      </c>
      <c r="X612" s="23">
        <f t="shared" si="185"/>
        <v>2258.8641600000001</v>
      </c>
      <c r="Y612" s="22">
        <f t="shared" si="186"/>
        <v>-29.152098896393067</v>
      </c>
      <c r="Z612" s="23" t="s">
        <v>13</v>
      </c>
      <c r="AA612" s="31">
        <f t="shared" si="187"/>
        <v>2258.4878706777954</v>
      </c>
      <c r="AB612" s="23">
        <f t="shared" si="188"/>
        <v>2099650.1748132431</v>
      </c>
      <c r="AC612" s="42" t="s">
        <v>13</v>
      </c>
      <c r="AD612" s="23">
        <f t="shared" si="189"/>
        <v>27101.854448133541</v>
      </c>
      <c r="AE612" s="42">
        <f t="shared" si="190"/>
        <v>-29.152098896393067</v>
      </c>
      <c r="AF612" s="42" t="s">
        <v>13</v>
      </c>
      <c r="AG612" s="42">
        <f t="shared" si="191"/>
        <v>1328.8170931309066</v>
      </c>
      <c r="AH612" s="32">
        <f t="shared" si="192"/>
        <v>-55.033599954268261</v>
      </c>
      <c r="AI612" s="42" t="s">
        <v>13</v>
      </c>
      <c r="AJ612" s="42">
        <f t="shared" si="193"/>
        <v>1578.882331293179</v>
      </c>
      <c r="AK612" s="42">
        <f t="shared" si="194"/>
        <v>1579.8411670777891</v>
      </c>
      <c r="AL612" s="31">
        <f t="shared" si="195"/>
        <v>88.003703701079104</v>
      </c>
      <c r="AM612" s="53">
        <f t="shared" si="196"/>
        <v>1.5798411670777892</v>
      </c>
      <c r="AN612" s="14"/>
    </row>
    <row r="613" spans="8:40">
      <c r="H613" s="32">
        <f t="shared" si="179"/>
        <v>1714</v>
      </c>
      <c r="I613" s="23">
        <f t="shared" si="180"/>
        <v>1714000</v>
      </c>
      <c r="J613" s="22">
        <f t="shared" si="181"/>
        <v>175000</v>
      </c>
      <c r="K613" s="42" t="s">
        <v>13</v>
      </c>
      <c r="L613" s="42">
        <v>0</v>
      </c>
      <c r="M613" s="32">
        <v>0</v>
      </c>
      <c r="N613" s="30" t="s">
        <v>13</v>
      </c>
      <c r="O613" s="31">
        <f>6.283*I613*E$7</f>
        <v>2261.5030200000001</v>
      </c>
      <c r="P613" s="42">
        <v>0</v>
      </c>
      <c r="Q613" s="23" t="s">
        <v>13</v>
      </c>
      <c r="R613" s="24">
        <f>-1/(6.283*I613*E$8)</f>
        <v>-928.58598084029984</v>
      </c>
      <c r="S613" s="42">
        <f t="shared" si="182"/>
        <v>0</v>
      </c>
      <c r="T613" s="23" t="s">
        <v>13</v>
      </c>
      <c r="U613" s="23">
        <f t="shared" si="183"/>
        <v>395763028.5</v>
      </c>
      <c r="V613" s="23">
        <f t="shared" si="184"/>
        <v>175000</v>
      </c>
      <c r="W613" s="23" t="s">
        <v>13</v>
      </c>
      <c r="X613" s="23">
        <f t="shared" si="185"/>
        <v>2261.5030200000001</v>
      </c>
      <c r="Y613" s="22">
        <f t="shared" si="186"/>
        <v>-29.220239682703319</v>
      </c>
      <c r="Z613" s="23" t="s">
        <v>13</v>
      </c>
      <c r="AA613" s="31">
        <f t="shared" si="187"/>
        <v>2261.1254105126427</v>
      </c>
      <c r="AB613" s="23">
        <f t="shared" si="188"/>
        <v>2099649.357123808</v>
      </c>
      <c r="AC613" s="42" t="s">
        <v>13</v>
      </c>
      <c r="AD613" s="23">
        <f t="shared" si="189"/>
        <v>27133.504926151712</v>
      </c>
      <c r="AE613" s="42">
        <f t="shared" si="190"/>
        <v>-29.220239682703319</v>
      </c>
      <c r="AF613" s="42" t="s">
        <v>13</v>
      </c>
      <c r="AG613" s="42">
        <f t="shared" si="191"/>
        <v>1332.539429672343</v>
      </c>
      <c r="AH613" s="32">
        <f t="shared" si="192"/>
        <v>-54.887639107624771</v>
      </c>
      <c r="AI613" s="42" t="s">
        <v>13</v>
      </c>
      <c r="AJ613" s="42">
        <f t="shared" si="193"/>
        <v>1574.4716294581633</v>
      </c>
      <c r="AK613" s="42">
        <f t="shared" si="194"/>
        <v>1575.4280576705025</v>
      </c>
      <c r="AL613" s="31">
        <f t="shared" si="195"/>
        <v>88.003420970620923</v>
      </c>
      <c r="AM613" s="53">
        <f t="shared" si="196"/>
        <v>1.5754280576705026</v>
      </c>
      <c r="AN613" s="14"/>
    </row>
    <row r="614" spans="8:40">
      <c r="H614" s="32">
        <f t="shared" si="179"/>
        <v>1716</v>
      </c>
      <c r="I614" s="23">
        <f t="shared" si="180"/>
        <v>1716000</v>
      </c>
      <c r="J614" s="22">
        <f t="shared" si="181"/>
        <v>175000</v>
      </c>
      <c r="K614" s="42" t="s">
        <v>13</v>
      </c>
      <c r="L614" s="42">
        <v>0</v>
      </c>
      <c r="M614" s="32">
        <v>0</v>
      </c>
      <c r="N614" s="30" t="s">
        <v>13</v>
      </c>
      <c r="O614" s="31">
        <f>6.283*I614*E$7</f>
        <v>2264.1418800000001</v>
      </c>
      <c r="P614" s="42">
        <v>0</v>
      </c>
      <c r="Q614" s="23" t="s">
        <v>13</v>
      </c>
      <c r="R614" s="24">
        <f>-1/(6.283*I614*E$8)</f>
        <v>-927.50371279736237</v>
      </c>
      <c r="S614" s="42">
        <f t="shared" si="182"/>
        <v>0</v>
      </c>
      <c r="T614" s="23" t="s">
        <v>13</v>
      </c>
      <c r="U614" s="23">
        <f t="shared" si="183"/>
        <v>396224829</v>
      </c>
      <c r="V614" s="23">
        <f t="shared" si="184"/>
        <v>175000</v>
      </c>
      <c r="W614" s="23" t="s">
        <v>13</v>
      </c>
      <c r="X614" s="23">
        <f t="shared" si="185"/>
        <v>2264.1418800000001</v>
      </c>
      <c r="Y614" s="22">
        <f t="shared" si="186"/>
        <v>-29.28845997309897</v>
      </c>
      <c r="Z614" s="23" t="s">
        <v>13</v>
      </c>
      <c r="AA614" s="31">
        <f t="shared" si="187"/>
        <v>2263.7629472638528</v>
      </c>
      <c r="AB614" s="23">
        <f t="shared" si="188"/>
        <v>2099648.5384803233</v>
      </c>
      <c r="AC614" s="42" t="s">
        <v>13</v>
      </c>
      <c r="AD614" s="23">
        <f t="shared" si="189"/>
        <v>27165.15536716623</v>
      </c>
      <c r="AE614" s="42">
        <f t="shared" si="190"/>
        <v>-29.28845997309897</v>
      </c>
      <c r="AF614" s="42" t="s">
        <v>13</v>
      </c>
      <c r="AG614" s="42">
        <f t="shared" si="191"/>
        <v>1336.2592344664904</v>
      </c>
      <c r="AH614" s="32">
        <f t="shared" si="192"/>
        <v>-54.742842200475827</v>
      </c>
      <c r="AI614" s="42" t="s">
        <v>13</v>
      </c>
      <c r="AJ614" s="42">
        <f t="shared" si="193"/>
        <v>1570.0884609978975</v>
      </c>
      <c r="AK614" s="42">
        <f t="shared" si="194"/>
        <v>1571.0425055137534</v>
      </c>
      <c r="AL614" s="31">
        <f t="shared" si="195"/>
        <v>88.003129217777555</v>
      </c>
      <c r="AM614" s="53">
        <f t="shared" si="196"/>
        <v>1.5710425055137534</v>
      </c>
      <c r="AN614" s="14"/>
    </row>
    <row r="615" spans="8:40">
      <c r="H615" s="32">
        <f t="shared" si="179"/>
        <v>1718</v>
      </c>
      <c r="I615" s="23">
        <f t="shared" si="180"/>
        <v>1718000</v>
      </c>
      <c r="J615" s="22">
        <f t="shared" si="181"/>
        <v>175000</v>
      </c>
      <c r="K615" s="42" t="s">
        <v>13</v>
      </c>
      <c r="L615" s="42">
        <v>0</v>
      </c>
      <c r="M615" s="32">
        <v>0</v>
      </c>
      <c r="N615" s="30" t="s">
        <v>13</v>
      </c>
      <c r="O615" s="31">
        <f>6.283*I615*E$7</f>
        <v>2266.7807400000002</v>
      </c>
      <c r="P615" s="42">
        <v>0</v>
      </c>
      <c r="Q615" s="23" t="s">
        <v>13</v>
      </c>
      <c r="R615" s="24">
        <f>-1/(6.283*I615*E$8)</f>
        <v>-926.42396458688813</v>
      </c>
      <c r="S615" s="42">
        <f t="shared" si="182"/>
        <v>0</v>
      </c>
      <c r="T615" s="23" t="s">
        <v>13</v>
      </c>
      <c r="U615" s="23">
        <f t="shared" si="183"/>
        <v>396686629.5</v>
      </c>
      <c r="V615" s="23">
        <f t="shared" si="184"/>
        <v>175000</v>
      </c>
      <c r="W615" s="23" t="s">
        <v>13</v>
      </c>
      <c r="X615" s="23">
        <f t="shared" si="185"/>
        <v>2266.7807400000002</v>
      </c>
      <c r="Y615" s="22">
        <f t="shared" si="186"/>
        <v>-29.356759767393971</v>
      </c>
      <c r="Z615" s="23" t="s">
        <v>13</v>
      </c>
      <c r="AA615" s="31">
        <f t="shared" si="187"/>
        <v>2266.4004809278313</v>
      </c>
      <c r="AB615" s="23">
        <f t="shared" si="188"/>
        <v>2099647.7188827912</v>
      </c>
      <c r="AC615" s="42" t="s">
        <v>13</v>
      </c>
      <c r="AD615" s="23">
        <f t="shared" si="189"/>
        <v>27196.805771133975</v>
      </c>
      <c r="AE615" s="42">
        <f t="shared" si="190"/>
        <v>-29.356759767393971</v>
      </c>
      <c r="AF615" s="42" t="s">
        <v>13</v>
      </c>
      <c r="AG615" s="42">
        <f t="shared" si="191"/>
        <v>1339.9765163409431</v>
      </c>
      <c r="AH615" s="32">
        <f t="shared" si="192"/>
        <v>-54.599195993026953</v>
      </c>
      <c r="AI615" s="42" t="s">
        <v>13</v>
      </c>
      <c r="AJ615" s="42">
        <f t="shared" si="193"/>
        <v>1565.7325615911805</v>
      </c>
      <c r="AK615" s="42">
        <f t="shared" si="194"/>
        <v>1566.6842459889499</v>
      </c>
      <c r="AL615" s="31">
        <f t="shared" si="195"/>
        <v>88.002828529197501</v>
      </c>
      <c r="AM615" s="53">
        <f t="shared" si="196"/>
        <v>1.5666842459889498</v>
      </c>
      <c r="AN615" s="14"/>
    </row>
    <row r="616" spans="8:40">
      <c r="H616" s="32">
        <f t="shared" si="179"/>
        <v>1720</v>
      </c>
      <c r="I616" s="23">
        <f t="shared" si="180"/>
        <v>1720000</v>
      </c>
      <c r="J616" s="22">
        <f t="shared" si="181"/>
        <v>175000</v>
      </c>
      <c r="K616" s="42" t="s">
        <v>13</v>
      </c>
      <c r="L616" s="42">
        <v>0</v>
      </c>
      <c r="M616" s="32">
        <v>0</v>
      </c>
      <c r="N616" s="30" t="s">
        <v>13</v>
      </c>
      <c r="O616" s="31">
        <f>6.283*I616*E$7</f>
        <v>2269.4196000000002</v>
      </c>
      <c r="P616" s="42">
        <v>0</v>
      </c>
      <c r="Q616" s="23" t="s">
        <v>13</v>
      </c>
      <c r="R616" s="24">
        <f>-1/(6.283*I616*E$8)</f>
        <v>-925.34672741876375</v>
      </c>
      <c r="S616" s="42">
        <f t="shared" si="182"/>
        <v>0</v>
      </c>
      <c r="T616" s="23" t="s">
        <v>13</v>
      </c>
      <c r="U616" s="23">
        <f t="shared" si="183"/>
        <v>397148430.00000006</v>
      </c>
      <c r="V616" s="23">
        <f t="shared" si="184"/>
        <v>175000</v>
      </c>
      <c r="W616" s="23" t="s">
        <v>13</v>
      </c>
      <c r="X616" s="23">
        <f t="shared" si="185"/>
        <v>2269.4196000000002</v>
      </c>
      <c r="Y616" s="22">
        <f t="shared" si="186"/>
        <v>-29.425139065402057</v>
      </c>
      <c r="Z616" s="23" t="s">
        <v>13</v>
      </c>
      <c r="AA616" s="31">
        <f t="shared" si="187"/>
        <v>2269.0380115009843</v>
      </c>
      <c r="AB616" s="23">
        <f t="shared" si="188"/>
        <v>2099646.8983312151</v>
      </c>
      <c r="AC616" s="42" t="s">
        <v>13</v>
      </c>
      <c r="AD616" s="23">
        <f t="shared" si="189"/>
        <v>27228.456138011814</v>
      </c>
      <c r="AE616" s="42">
        <f t="shared" si="190"/>
        <v>-29.425139065402057</v>
      </c>
      <c r="AF616" s="42" t="s">
        <v>13</v>
      </c>
      <c r="AG616" s="42">
        <f t="shared" si="191"/>
        <v>1343.6912840822206</v>
      </c>
      <c r="AH616" s="32">
        <f t="shared" si="192"/>
        <v>-54.456687440751821</v>
      </c>
      <c r="AI616" s="42" t="s">
        <v>13</v>
      </c>
      <c r="AJ616" s="42">
        <f t="shared" si="193"/>
        <v>1561.4036703105164</v>
      </c>
      <c r="AK616" s="42">
        <f t="shared" si="194"/>
        <v>1562.3530178759765</v>
      </c>
      <c r="AL616" s="31">
        <f t="shared" si="195"/>
        <v>88.002518990416789</v>
      </c>
      <c r="AM616" s="53">
        <f t="shared" si="196"/>
        <v>1.5623530178759766</v>
      </c>
      <c r="AN616" s="14"/>
    </row>
    <row r="617" spans="8:40">
      <c r="H617" s="32">
        <f t="shared" si="179"/>
        <v>1722</v>
      </c>
      <c r="I617" s="23">
        <f t="shared" si="180"/>
        <v>1722000</v>
      </c>
      <c r="J617" s="22">
        <f t="shared" si="181"/>
        <v>175000</v>
      </c>
      <c r="K617" s="42" t="s">
        <v>13</v>
      </c>
      <c r="L617" s="42">
        <v>0</v>
      </c>
      <c r="M617" s="32">
        <v>0</v>
      </c>
      <c r="N617" s="30" t="s">
        <v>13</v>
      </c>
      <c r="O617" s="31">
        <f>6.283*I617*E$7</f>
        <v>2272.0584600000002</v>
      </c>
      <c r="P617" s="42">
        <v>0</v>
      </c>
      <c r="Q617" s="23" t="s">
        <v>13</v>
      </c>
      <c r="R617" s="24">
        <f>-1/(6.283*I617*E$8)</f>
        <v>-924.27199254371294</v>
      </c>
      <c r="S617" s="42">
        <f t="shared" si="182"/>
        <v>0</v>
      </c>
      <c r="T617" s="23" t="s">
        <v>13</v>
      </c>
      <c r="U617" s="23">
        <f t="shared" si="183"/>
        <v>397610230.50000006</v>
      </c>
      <c r="V617" s="23">
        <f t="shared" si="184"/>
        <v>175000</v>
      </c>
      <c r="W617" s="23" t="s">
        <v>13</v>
      </c>
      <c r="X617" s="23">
        <f t="shared" si="185"/>
        <v>2272.0584600000002</v>
      </c>
      <c r="Y617" s="22">
        <f t="shared" si="186"/>
        <v>-29.493597866936735</v>
      </c>
      <c r="Z617" s="23" t="s">
        <v>13</v>
      </c>
      <c r="AA617" s="31">
        <f t="shared" si="187"/>
        <v>2271.6755389797181</v>
      </c>
      <c r="AB617" s="23">
        <f t="shared" si="188"/>
        <v>2099646.0768255973</v>
      </c>
      <c r="AC617" s="42" t="s">
        <v>13</v>
      </c>
      <c r="AD617" s="23">
        <f t="shared" si="189"/>
        <v>27260.106467756617</v>
      </c>
      <c r="AE617" s="42">
        <f t="shared" si="190"/>
        <v>-29.493597866936735</v>
      </c>
      <c r="AF617" s="42" t="s">
        <v>13</v>
      </c>
      <c r="AG617" s="42">
        <f t="shared" si="191"/>
        <v>1347.4035464360052</v>
      </c>
      <c r="AH617" s="32">
        <f t="shared" si="192"/>
        <v>-54.315303690864916</v>
      </c>
      <c r="AI617" s="42" t="s">
        <v>13</v>
      </c>
      <c r="AJ617" s="42">
        <f t="shared" si="193"/>
        <v>1557.101529567753</v>
      </c>
      <c r="AK617" s="42">
        <f t="shared" si="194"/>
        <v>1558.0485632987397</v>
      </c>
      <c r="AL617" s="31">
        <f t="shared" si="195"/>
        <v>88.002200685875934</v>
      </c>
      <c r="AM617" s="53">
        <f t="shared" si="196"/>
        <v>1.5580485632987398</v>
      </c>
      <c r="AN617" s="14"/>
    </row>
    <row r="618" spans="8:40">
      <c r="H618" s="32">
        <f t="shared" si="179"/>
        <v>1724</v>
      </c>
      <c r="I618" s="23">
        <f t="shared" si="180"/>
        <v>1724000</v>
      </c>
      <c r="J618" s="22">
        <f t="shared" si="181"/>
        <v>175000</v>
      </c>
      <c r="K618" s="42" t="s">
        <v>13</v>
      </c>
      <c r="L618" s="42">
        <v>0</v>
      </c>
      <c r="M618" s="32">
        <v>0</v>
      </c>
      <c r="N618" s="30" t="s">
        <v>13</v>
      </c>
      <c r="O618" s="31">
        <f>6.283*I618*E$7</f>
        <v>2274.6973200000002</v>
      </c>
      <c r="P618" s="42">
        <v>0</v>
      </c>
      <c r="Q618" s="23" t="s">
        <v>13</v>
      </c>
      <c r="R618" s="24">
        <f>-1/(6.283*I618*E$8)</f>
        <v>-923.19975125305893</v>
      </c>
      <c r="S618" s="42">
        <f t="shared" si="182"/>
        <v>0</v>
      </c>
      <c r="T618" s="23" t="s">
        <v>13</v>
      </c>
      <c r="U618" s="23">
        <f t="shared" si="183"/>
        <v>398072031.00000006</v>
      </c>
      <c r="V618" s="23">
        <f t="shared" si="184"/>
        <v>175000</v>
      </c>
      <c r="W618" s="23" t="s">
        <v>13</v>
      </c>
      <c r="X618" s="23">
        <f t="shared" si="185"/>
        <v>2274.6973200000002</v>
      </c>
      <c r="Y618" s="22">
        <f t="shared" si="186"/>
        <v>-29.562136171811304</v>
      </c>
      <c r="Z618" s="23" t="s">
        <v>13</v>
      </c>
      <c r="AA618" s="31">
        <f t="shared" si="187"/>
        <v>2274.3130633604374</v>
      </c>
      <c r="AB618" s="23">
        <f t="shared" si="188"/>
        <v>2099645.2543659382</v>
      </c>
      <c r="AC618" s="42" t="s">
        <v>13</v>
      </c>
      <c r="AD618" s="23">
        <f t="shared" si="189"/>
        <v>27291.75676032525</v>
      </c>
      <c r="AE618" s="42">
        <f t="shared" si="190"/>
        <v>-29.562136171811304</v>
      </c>
      <c r="AF618" s="42" t="s">
        <v>13</v>
      </c>
      <c r="AG618" s="42">
        <f t="shared" si="191"/>
        <v>1351.1133121073785</v>
      </c>
      <c r="AH618" s="32">
        <f t="shared" si="192"/>
        <v>-54.175032078869421</v>
      </c>
      <c r="AI618" s="42" t="s">
        <v>13</v>
      </c>
      <c r="AJ618" s="42">
        <f t="shared" si="193"/>
        <v>1552.8258850607565</v>
      </c>
      <c r="AK618" s="42">
        <f t="shared" si="194"/>
        <v>1553.7706276717513</v>
      </c>
      <c r="AL618" s="31">
        <f t="shared" si="195"/>
        <v>88.001873698938383</v>
      </c>
      <c r="AM618" s="53">
        <f t="shared" si="196"/>
        <v>1.5537706276717513</v>
      </c>
      <c r="AN618" s="14"/>
    </row>
    <row r="619" spans="8:40">
      <c r="H619" s="32">
        <f t="shared" si="179"/>
        <v>1726</v>
      </c>
      <c r="I619" s="23">
        <f t="shared" si="180"/>
        <v>1726000</v>
      </c>
      <c r="J619" s="22">
        <f t="shared" si="181"/>
        <v>175000</v>
      </c>
      <c r="K619" s="42" t="s">
        <v>13</v>
      </c>
      <c r="L619" s="42">
        <v>0</v>
      </c>
      <c r="M619" s="32">
        <v>0</v>
      </c>
      <c r="N619" s="30" t="s">
        <v>13</v>
      </c>
      <c r="O619" s="31">
        <f>6.283*I619*E$7</f>
        <v>2277.3361800000002</v>
      </c>
      <c r="P619" s="42">
        <v>0</v>
      </c>
      <c r="Q619" s="23" t="s">
        <v>13</v>
      </c>
      <c r="R619" s="24">
        <f>-1/(6.283*I619*E$8)</f>
        <v>-922.12999487848992</v>
      </c>
      <c r="S619" s="42">
        <f t="shared" si="182"/>
        <v>0</v>
      </c>
      <c r="T619" s="23" t="s">
        <v>13</v>
      </c>
      <c r="U619" s="23">
        <f t="shared" si="183"/>
        <v>398533831.50000006</v>
      </c>
      <c r="V619" s="23">
        <f t="shared" si="184"/>
        <v>175000</v>
      </c>
      <c r="W619" s="23" t="s">
        <v>13</v>
      </c>
      <c r="X619" s="23">
        <f t="shared" si="185"/>
        <v>2277.3361800000002</v>
      </c>
      <c r="Y619" s="22">
        <f t="shared" si="186"/>
        <v>-29.630753979838847</v>
      </c>
      <c r="Z619" s="23" t="s">
        <v>13</v>
      </c>
      <c r="AA619" s="31">
        <f t="shared" si="187"/>
        <v>2276.9505846395491</v>
      </c>
      <c r="AB619" s="23">
        <f t="shared" si="188"/>
        <v>2099644.4309522421</v>
      </c>
      <c r="AC619" s="42" t="s">
        <v>13</v>
      </c>
      <c r="AD619" s="23">
        <f t="shared" si="189"/>
        <v>27323.407015674591</v>
      </c>
      <c r="AE619" s="42">
        <f t="shared" si="190"/>
        <v>-29.630753979838847</v>
      </c>
      <c r="AF619" s="42" t="s">
        <v>13</v>
      </c>
      <c r="AG619" s="42">
        <f t="shared" si="191"/>
        <v>1354.8205897610592</v>
      </c>
      <c r="AH619" s="32">
        <f t="shared" si="192"/>
        <v>-54.035860125178367</v>
      </c>
      <c r="AI619" s="42" t="s">
        <v>13</v>
      </c>
      <c r="AJ619" s="42">
        <f t="shared" si="193"/>
        <v>1548.5764857211109</v>
      </c>
      <c r="AK619" s="42">
        <f t="shared" si="194"/>
        <v>1549.5189596477398</v>
      </c>
      <c r="AL619" s="31">
        <f t="shared" si="195"/>
        <v>88.001538111906129</v>
      </c>
      <c r="AM619" s="53">
        <f t="shared" si="196"/>
        <v>1.5495189596477399</v>
      </c>
      <c r="AN619" s="14"/>
    </row>
    <row r="620" spans="8:40">
      <c r="H620" s="32">
        <f t="shared" si="179"/>
        <v>1728</v>
      </c>
      <c r="I620" s="23">
        <f t="shared" si="180"/>
        <v>1728000</v>
      </c>
      <c r="J620" s="22">
        <f t="shared" si="181"/>
        <v>175000</v>
      </c>
      <c r="K620" s="42" t="s">
        <v>13</v>
      </c>
      <c r="L620" s="42">
        <v>0</v>
      </c>
      <c r="M620" s="32">
        <v>0</v>
      </c>
      <c r="N620" s="30" t="s">
        <v>13</v>
      </c>
      <c r="O620" s="31">
        <f>6.283*I620*E$7</f>
        <v>2279.9750400000003</v>
      </c>
      <c r="P620" s="42">
        <v>0</v>
      </c>
      <c r="Q620" s="23" t="s">
        <v>13</v>
      </c>
      <c r="R620" s="24">
        <f>-1/(6.283*I620*E$8)</f>
        <v>-921.0627147918251</v>
      </c>
      <c r="S620" s="42">
        <f t="shared" si="182"/>
        <v>0</v>
      </c>
      <c r="T620" s="23" t="s">
        <v>13</v>
      </c>
      <c r="U620" s="23">
        <f t="shared" si="183"/>
        <v>398995632.00000006</v>
      </c>
      <c r="V620" s="23">
        <f t="shared" si="184"/>
        <v>175000</v>
      </c>
      <c r="W620" s="23" t="s">
        <v>13</v>
      </c>
      <c r="X620" s="23">
        <f t="shared" si="185"/>
        <v>2279.9750400000003</v>
      </c>
      <c r="Y620" s="22">
        <f t="shared" si="186"/>
        <v>-29.699451290832229</v>
      </c>
      <c r="Z620" s="23" t="s">
        <v>13</v>
      </c>
      <c r="AA620" s="31">
        <f t="shared" si="187"/>
        <v>2279.5881028134586</v>
      </c>
      <c r="AB620" s="23">
        <f t="shared" si="188"/>
        <v>2099643.6065845103</v>
      </c>
      <c r="AC620" s="42" t="s">
        <v>13</v>
      </c>
      <c r="AD620" s="23">
        <f t="shared" si="189"/>
        <v>27355.057233761509</v>
      </c>
      <c r="AE620" s="42">
        <f t="shared" si="190"/>
        <v>-29.699451290832229</v>
      </c>
      <c r="AF620" s="42" t="s">
        <v>13</v>
      </c>
      <c r="AG620" s="42">
        <f t="shared" si="191"/>
        <v>1358.5253880216335</v>
      </c>
      <c r="AH620" s="32">
        <f t="shared" si="192"/>
        <v>-53.897775531807405</v>
      </c>
      <c r="AI620" s="42" t="s">
        <v>13</v>
      </c>
      <c r="AJ620" s="42">
        <f t="shared" si="193"/>
        <v>1544.3530836628054</v>
      </c>
      <c r="AK620" s="42">
        <f t="shared" si="194"/>
        <v>1545.2933110662498</v>
      </c>
      <c r="AL620" s="31">
        <f t="shared" si="195"/>
        <v>88.001194006039</v>
      </c>
      <c r="AM620" s="53">
        <f t="shared" si="196"/>
        <v>1.5452933110662497</v>
      </c>
      <c r="AN620" s="14"/>
    </row>
    <row r="621" spans="8:40">
      <c r="H621" s="32">
        <f t="shared" si="179"/>
        <v>1730</v>
      </c>
      <c r="I621" s="23">
        <f t="shared" si="180"/>
        <v>1730000</v>
      </c>
      <c r="J621" s="22">
        <f t="shared" si="181"/>
        <v>175000</v>
      </c>
      <c r="K621" s="42" t="s">
        <v>13</v>
      </c>
      <c r="L621" s="42">
        <v>0</v>
      </c>
      <c r="M621" s="32">
        <v>0</v>
      </c>
      <c r="N621" s="30" t="s">
        <v>13</v>
      </c>
      <c r="O621" s="31">
        <f>6.283*I621*E$7</f>
        <v>2282.6139000000003</v>
      </c>
      <c r="P621" s="42">
        <v>0</v>
      </c>
      <c r="Q621" s="23" t="s">
        <v>13</v>
      </c>
      <c r="R621" s="24">
        <f>-1/(6.283*I621*E$8)</f>
        <v>-919.99790240478251</v>
      </c>
      <c r="S621" s="42">
        <f t="shared" si="182"/>
        <v>0</v>
      </c>
      <c r="T621" s="23" t="s">
        <v>13</v>
      </c>
      <c r="U621" s="23">
        <f t="shared" si="183"/>
        <v>399457432.50000006</v>
      </c>
      <c r="V621" s="23">
        <f t="shared" si="184"/>
        <v>175000</v>
      </c>
      <c r="W621" s="23" t="s">
        <v>13</v>
      </c>
      <c r="X621" s="23">
        <f t="shared" si="185"/>
        <v>2282.6139000000003</v>
      </c>
      <c r="Y621" s="22">
        <f t="shared" si="186"/>
        <v>-29.768228104604102</v>
      </c>
      <c r="Z621" s="23" t="s">
        <v>13</v>
      </c>
      <c r="AA621" s="31">
        <f t="shared" si="187"/>
        <v>2282.2256178785719</v>
      </c>
      <c r="AB621" s="23">
        <f t="shared" si="188"/>
        <v>2099642.7812627447</v>
      </c>
      <c r="AC621" s="42" t="s">
        <v>13</v>
      </c>
      <c r="AD621" s="23">
        <f t="shared" si="189"/>
        <v>27386.707414542867</v>
      </c>
      <c r="AE621" s="42">
        <f t="shared" si="190"/>
        <v>-29.768228104604102</v>
      </c>
      <c r="AF621" s="42" t="s">
        <v>13</v>
      </c>
      <c r="AG621" s="42">
        <f t="shared" si="191"/>
        <v>1362.2277154737894</v>
      </c>
      <c r="AH621" s="32">
        <f t="shared" si="192"/>
        <v>-53.760766179137434</v>
      </c>
      <c r="AI621" s="42" t="s">
        <v>13</v>
      </c>
      <c r="AJ621" s="42">
        <f t="shared" si="193"/>
        <v>1540.155434131904</v>
      </c>
      <c r="AK621" s="42">
        <f t="shared" si="194"/>
        <v>1541.0934369032273</v>
      </c>
      <c r="AL621" s="31">
        <f t="shared" si="195"/>
        <v>88.000841461569294</v>
      </c>
      <c r="AM621" s="53">
        <f t="shared" si="196"/>
        <v>1.5410934369032272</v>
      </c>
      <c r="AN621" s="14"/>
    </row>
    <row r="622" spans="8:40">
      <c r="H622" s="32">
        <f t="shared" si="179"/>
        <v>1732</v>
      </c>
      <c r="I622" s="23">
        <f t="shared" si="180"/>
        <v>1732000</v>
      </c>
      <c r="J622" s="22">
        <f t="shared" si="181"/>
        <v>175000</v>
      </c>
      <c r="K622" s="42" t="s">
        <v>13</v>
      </c>
      <c r="L622" s="42">
        <v>0</v>
      </c>
      <c r="M622" s="32">
        <v>0</v>
      </c>
      <c r="N622" s="30" t="s">
        <v>13</v>
      </c>
      <c r="O622" s="31">
        <f>6.283*I622*E$7</f>
        <v>2285.2527600000003</v>
      </c>
      <c r="P622" s="42">
        <v>0</v>
      </c>
      <c r="Q622" s="23" t="s">
        <v>13</v>
      </c>
      <c r="R622" s="24">
        <f>-1/(6.283*I622*E$8)</f>
        <v>-918.93554916874928</v>
      </c>
      <c r="S622" s="42">
        <f t="shared" si="182"/>
        <v>0</v>
      </c>
      <c r="T622" s="23" t="s">
        <v>13</v>
      </c>
      <c r="U622" s="23">
        <f t="shared" si="183"/>
        <v>399919233.00000006</v>
      </c>
      <c r="V622" s="23">
        <f t="shared" si="184"/>
        <v>175000</v>
      </c>
      <c r="W622" s="23" t="s">
        <v>13</v>
      </c>
      <c r="X622" s="23">
        <f t="shared" si="185"/>
        <v>2285.2527600000003</v>
      </c>
      <c r="Y622" s="22">
        <f t="shared" si="186"/>
        <v>-29.8370844209669</v>
      </c>
      <c r="Z622" s="23" t="s">
        <v>13</v>
      </c>
      <c r="AA622" s="31">
        <f t="shared" si="187"/>
        <v>2284.8631298312953</v>
      </c>
      <c r="AB622" s="23">
        <f t="shared" si="188"/>
        <v>2099641.9549869485</v>
      </c>
      <c r="AC622" s="42" t="s">
        <v>13</v>
      </c>
      <c r="AD622" s="23">
        <f t="shared" si="189"/>
        <v>27418.357557975552</v>
      </c>
      <c r="AE622" s="42">
        <f t="shared" si="190"/>
        <v>-29.8370844209669</v>
      </c>
      <c r="AF622" s="42" t="s">
        <v>13</v>
      </c>
      <c r="AG622" s="42">
        <f t="shared" si="191"/>
        <v>1365.927580662546</v>
      </c>
      <c r="AH622" s="32">
        <f t="shared" si="192"/>
        <v>-53.624820122745419</v>
      </c>
      <c r="AI622" s="42" t="s">
        <v>13</v>
      </c>
      <c r="AJ622" s="42">
        <f t="shared" si="193"/>
        <v>1535.9832954571627</v>
      </c>
      <c r="AK622" s="42">
        <f t="shared" si="194"/>
        <v>1536.9190952215547</v>
      </c>
      <c r="AL622" s="31">
        <f t="shared" si="195"/>
        <v>88.000480557717523</v>
      </c>
      <c r="AM622" s="53">
        <f t="shared" si="196"/>
        <v>1.5369190952215548</v>
      </c>
      <c r="AN622" s="14"/>
    </row>
    <row r="623" spans="8:40">
      <c r="H623" s="32">
        <f t="shared" si="179"/>
        <v>1734</v>
      </c>
      <c r="I623" s="23">
        <f t="shared" si="180"/>
        <v>1734000</v>
      </c>
      <c r="J623" s="22">
        <f t="shared" si="181"/>
        <v>175000</v>
      </c>
      <c r="K623" s="42" t="s">
        <v>13</v>
      </c>
      <c r="L623" s="42">
        <v>0</v>
      </c>
      <c r="M623" s="32">
        <v>0</v>
      </c>
      <c r="N623" s="30" t="s">
        <v>13</v>
      </c>
      <c r="O623" s="31">
        <f>6.283*I623*E$7</f>
        <v>2287.8916199999999</v>
      </c>
      <c r="P623" s="42">
        <v>0</v>
      </c>
      <c r="Q623" s="23" t="s">
        <v>13</v>
      </c>
      <c r="R623" s="24">
        <f>-1/(6.283*I623*E$8)</f>
        <v>-917.87564657455232</v>
      </c>
      <c r="S623" s="42">
        <f t="shared" si="182"/>
        <v>0</v>
      </c>
      <c r="T623" s="23" t="s">
        <v>13</v>
      </c>
      <c r="U623" s="23">
        <f t="shared" si="183"/>
        <v>400381033.5</v>
      </c>
      <c r="V623" s="23">
        <f t="shared" si="184"/>
        <v>175000</v>
      </c>
      <c r="W623" s="23" t="s">
        <v>13</v>
      </c>
      <c r="X623" s="23">
        <f t="shared" si="185"/>
        <v>2287.8916199999999</v>
      </c>
      <c r="Y623" s="22">
        <f t="shared" si="186"/>
        <v>-29.906020239732818</v>
      </c>
      <c r="Z623" s="23" t="s">
        <v>13</v>
      </c>
      <c r="AA623" s="31">
        <f t="shared" si="187"/>
        <v>2287.5006386680343</v>
      </c>
      <c r="AB623" s="23">
        <f t="shared" si="188"/>
        <v>2099641.1277571232</v>
      </c>
      <c r="AC623" s="42" t="s">
        <v>13</v>
      </c>
      <c r="AD623" s="23">
        <f t="shared" si="189"/>
        <v>27450.007664016408</v>
      </c>
      <c r="AE623" s="42">
        <f t="shared" si="190"/>
        <v>-29.906020239732818</v>
      </c>
      <c r="AF623" s="42" t="s">
        <v>13</v>
      </c>
      <c r="AG623" s="42">
        <f t="shared" si="191"/>
        <v>1369.624992093482</v>
      </c>
      <c r="AH623" s="32">
        <f t="shared" si="192"/>
        <v>-53.489925590301574</v>
      </c>
      <c r="AI623" s="42" t="s">
        <v>13</v>
      </c>
      <c r="AJ623" s="42">
        <f t="shared" si="193"/>
        <v>1531.8364290015811</v>
      </c>
      <c r="AK623" s="42">
        <f t="shared" si="194"/>
        <v>1532.7700471225198</v>
      </c>
      <c r="AL623" s="31">
        <f t="shared" si="195"/>
        <v>88.000111372710549</v>
      </c>
      <c r="AM623" s="53">
        <f t="shared" si="196"/>
        <v>1.5327700471225199</v>
      </c>
      <c r="AN623" s="14"/>
    </row>
    <row r="624" spans="8:40">
      <c r="H624" s="32">
        <f t="shared" si="179"/>
        <v>1736</v>
      </c>
      <c r="I624" s="23">
        <f t="shared" si="180"/>
        <v>1736000</v>
      </c>
      <c r="J624" s="22">
        <f t="shared" si="181"/>
        <v>175000</v>
      </c>
      <c r="K624" s="42" t="s">
        <v>13</v>
      </c>
      <c r="L624" s="42">
        <v>0</v>
      </c>
      <c r="M624" s="32">
        <v>0</v>
      </c>
      <c r="N624" s="30" t="s">
        <v>13</v>
      </c>
      <c r="O624" s="31">
        <f>6.283*I624*E$7</f>
        <v>2290.5304799999999</v>
      </c>
      <c r="P624" s="42">
        <v>0</v>
      </c>
      <c r="Q624" s="23" t="s">
        <v>13</v>
      </c>
      <c r="R624" s="24">
        <f>-1/(6.283*I624*E$8)</f>
        <v>-916.81818615223142</v>
      </c>
      <c r="S624" s="42">
        <f t="shared" si="182"/>
        <v>0</v>
      </c>
      <c r="T624" s="23" t="s">
        <v>13</v>
      </c>
      <c r="U624" s="23">
        <f t="shared" si="183"/>
        <v>400842834</v>
      </c>
      <c r="V624" s="23">
        <f t="shared" si="184"/>
        <v>175000</v>
      </c>
      <c r="W624" s="23" t="s">
        <v>13</v>
      </c>
      <c r="X624" s="23">
        <f t="shared" si="185"/>
        <v>2290.5304799999999</v>
      </c>
      <c r="Y624" s="22">
        <f t="shared" si="186"/>
        <v>-29.975035560713884</v>
      </c>
      <c r="Z624" s="23" t="s">
        <v>13</v>
      </c>
      <c r="AA624" s="31">
        <f t="shared" si="187"/>
        <v>2290.1381443851947</v>
      </c>
      <c r="AB624" s="23">
        <f t="shared" si="188"/>
        <v>2099640.2995732711</v>
      </c>
      <c r="AC624" s="42" t="s">
        <v>13</v>
      </c>
      <c r="AD624" s="23">
        <f t="shared" si="189"/>
        <v>27481.657732622338</v>
      </c>
      <c r="AE624" s="42">
        <f t="shared" si="190"/>
        <v>-29.975035560713884</v>
      </c>
      <c r="AF624" s="42" t="s">
        <v>13</v>
      </c>
      <c r="AG624" s="42">
        <f t="shared" si="191"/>
        <v>1373.3199582329632</v>
      </c>
      <c r="AH624" s="32">
        <f t="shared" si="192"/>
        <v>-53.356070978531619</v>
      </c>
      <c r="AI624" s="42" t="s">
        <v>13</v>
      </c>
      <c r="AJ624" s="42">
        <f t="shared" si="193"/>
        <v>1527.7145991148614</v>
      </c>
      <c r="AK624" s="42">
        <f t="shared" si="194"/>
        <v>1528.6460566981971</v>
      </c>
      <c r="AL624" s="31">
        <f t="shared" si="195"/>
        <v>87.999733983795139</v>
      </c>
      <c r="AM624" s="53">
        <f t="shared" si="196"/>
        <v>1.528646056698197</v>
      </c>
      <c r="AN624" s="14"/>
    </row>
    <row r="625" spans="8:40">
      <c r="H625" s="32">
        <f t="shared" si="179"/>
        <v>1738</v>
      </c>
      <c r="I625" s="23">
        <f t="shared" si="180"/>
        <v>1738000</v>
      </c>
      <c r="J625" s="22">
        <f t="shared" si="181"/>
        <v>175000</v>
      </c>
      <c r="K625" s="42" t="s">
        <v>13</v>
      </c>
      <c r="L625" s="42">
        <v>0</v>
      </c>
      <c r="M625" s="32">
        <v>0</v>
      </c>
      <c r="N625" s="30" t="s">
        <v>13</v>
      </c>
      <c r="O625" s="31">
        <f>6.283*I625*E$7</f>
        <v>2293.1693399999999</v>
      </c>
      <c r="P625" s="42">
        <v>0</v>
      </c>
      <c r="Q625" s="23" t="s">
        <v>13</v>
      </c>
      <c r="R625" s="24">
        <f>-1/(6.283*I625*E$8)</f>
        <v>-915.76315947081332</v>
      </c>
      <c r="S625" s="42">
        <f t="shared" si="182"/>
        <v>0</v>
      </c>
      <c r="T625" s="23" t="s">
        <v>13</v>
      </c>
      <c r="U625" s="23">
        <f t="shared" si="183"/>
        <v>401304634.5</v>
      </c>
      <c r="V625" s="23">
        <f t="shared" si="184"/>
        <v>175000</v>
      </c>
      <c r="W625" s="23" t="s">
        <v>13</v>
      </c>
      <c r="X625" s="23">
        <f t="shared" si="185"/>
        <v>2293.1693399999999</v>
      </c>
      <c r="Y625" s="22">
        <f t="shared" si="186"/>
        <v>-30.044130383721864</v>
      </c>
      <c r="Z625" s="23" t="s">
        <v>13</v>
      </c>
      <c r="AA625" s="31">
        <f t="shared" si="187"/>
        <v>2292.7756469791834</v>
      </c>
      <c r="AB625" s="23">
        <f t="shared" si="188"/>
        <v>2099639.4704353949</v>
      </c>
      <c r="AC625" s="42" t="s">
        <v>13</v>
      </c>
      <c r="AD625" s="23">
        <f t="shared" si="189"/>
        <v>27513.307763750192</v>
      </c>
      <c r="AE625" s="42">
        <f t="shared" si="190"/>
        <v>-30.044130383721864</v>
      </c>
      <c r="AF625" s="42" t="s">
        <v>13</v>
      </c>
      <c r="AG625" s="42">
        <f t="shared" si="191"/>
        <v>1377.0124875083702</v>
      </c>
      <c r="AH625" s="32">
        <f t="shared" si="192"/>
        <v>-53.22324485024199</v>
      </c>
      <c r="AI625" s="42" t="s">
        <v>13</v>
      </c>
      <c r="AJ625" s="42">
        <f t="shared" si="193"/>
        <v>1523.6175730867628</v>
      </c>
      <c r="AK625" s="42">
        <f t="shared" si="194"/>
        <v>1524.5468909847232</v>
      </c>
      <c r="AL625" s="31">
        <f t="shared" si="195"/>
        <v>87.999348467254222</v>
      </c>
      <c r="AM625" s="53">
        <f t="shared" si="196"/>
        <v>1.5245468909847231</v>
      </c>
      <c r="AN625" s="14"/>
    </row>
    <row r="626" spans="8:40">
      <c r="H626" s="32">
        <f t="shared" si="179"/>
        <v>1740</v>
      </c>
      <c r="I626" s="23">
        <f t="shared" si="180"/>
        <v>1740000</v>
      </c>
      <c r="J626" s="22">
        <f t="shared" si="181"/>
        <v>175000</v>
      </c>
      <c r="K626" s="42" t="s">
        <v>13</v>
      </c>
      <c r="L626" s="42">
        <v>0</v>
      </c>
      <c r="M626" s="32">
        <v>0</v>
      </c>
      <c r="N626" s="30" t="s">
        <v>13</v>
      </c>
      <c r="O626" s="31">
        <f>6.283*I626*E$7</f>
        <v>2295.8081999999999</v>
      </c>
      <c r="P626" s="42">
        <v>0</v>
      </c>
      <c r="Q626" s="23" t="s">
        <v>13</v>
      </c>
      <c r="R626" s="24">
        <f>-1/(6.283*I626*E$8)</f>
        <v>-914.71055813808823</v>
      </c>
      <c r="S626" s="42">
        <f t="shared" si="182"/>
        <v>0</v>
      </c>
      <c r="T626" s="23" t="s">
        <v>13</v>
      </c>
      <c r="U626" s="23">
        <f t="shared" si="183"/>
        <v>401766435</v>
      </c>
      <c r="V626" s="23">
        <f t="shared" si="184"/>
        <v>175000</v>
      </c>
      <c r="W626" s="23" t="s">
        <v>13</v>
      </c>
      <c r="X626" s="23">
        <f t="shared" si="185"/>
        <v>2295.8081999999999</v>
      </c>
      <c r="Y626" s="22">
        <f t="shared" si="186"/>
        <v>-30.113304708568336</v>
      </c>
      <c r="Z626" s="23" t="s">
        <v>13</v>
      </c>
      <c r="AA626" s="31">
        <f t="shared" si="187"/>
        <v>2295.4131464464053</v>
      </c>
      <c r="AB626" s="23">
        <f t="shared" si="188"/>
        <v>2099638.6403434966</v>
      </c>
      <c r="AC626" s="42" t="s">
        <v>13</v>
      </c>
      <c r="AD626" s="23">
        <f t="shared" si="189"/>
        <v>27544.957757356864</v>
      </c>
      <c r="AE626" s="42">
        <f t="shared" si="190"/>
        <v>-30.113304708568336</v>
      </c>
      <c r="AF626" s="42" t="s">
        <v>13</v>
      </c>
      <c r="AG626" s="42">
        <f t="shared" si="191"/>
        <v>1380.702588308317</v>
      </c>
      <c r="AH626" s="32">
        <f t="shared" si="192"/>
        <v>-53.09143593140751</v>
      </c>
      <c r="AI626" s="42" t="s">
        <v>13</v>
      </c>
      <c r="AJ626" s="42">
        <f t="shared" si="193"/>
        <v>1519.545121101328</v>
      </c>
      <c r="AK626" s="42">
        <f t="shared" si="194"/>
        <v>1520.4723199164489</v>
      </c>
      <c r="AL626" s="31">
        <f t="shared" si="195"/>
        <v>87.998954898421843</v>
      </c>
      <c r="AM626" s="53">
        <f t="shared" si="196"/>
        <v>1.5204723199164489</v>
      </c>
      <c r="AN626" s="14"/>
    </row>
    <row r="627" spans="8:40">
      <c r="H627" s="32">
        <f t="shared" si="179"/>
        <v>1742</v>
      </c>
      <c r="I627" s="23">
        <f t="shared" si="180"/>
        <v>1742000</v>
      </c>
      <c r="J627" s="22">
        <f t="shared" si="181"/>
        <v>175000</v>
      </c>
      <c r="K627" s="42" t="s">
        <v>13</v>
      </c>
      <c r="L627" s="42">
        <v>0</v>
      </c>
      <c r="M627" s="32">
        <v>0</v>
      </c>
      <c r="N627" s="30" t="s">
        <v>13</v>
      </c>
      <c r="O627" s="31">
        <f>6.283*I627*E$7</f>
        <v>2298.44706</v>
      </c>
      <c r="P627" s="42">
        <v>0</v>
      </c>
      <c r="Q627" s="23" t="s">
        <v>13</v>
      </c>
      <c r="R627" s="24">
        <f>-1/(6.283*I627*E$8)</f>
        <v>-913.66037380038676</v>
      </c>
      <c r="S627" s="42">
        <f t="shared" si="182"/>
        <v>0</v>
      </c>
      <c r="T627" s="23" t="s">
        <v>13</v>
      </c>
      <c r="U627" s="23">
        <f t="shared" si="183"/>
        <v>402228235.5</v>
      </c>
      <c r="V627" s="23">
        <f t="shared" si="184"/>
        <v>175000</v>
      </c>
      <c r="W627" s="23" t="s">
        <v>13</v>
      </c>
      <c r="X627" s="23">
        <f t="shared" si="185"/>
        <v>2298.44706</v>
      </c>
      <c r="Y627" s="22">
        <f t="shared" si="186"/>
        <v>-30.182558535064636</v>
      </c>
      <c r="Z627" s="23" t="s">
        <v>13</v>
      </c>
      <c r="AA627" s="31">
        <f t="shared" si="187"/>
        <v>2298.0506427832674</v>
      </c>
      <c r="AB627" s="23">
        <f t="shared" si="188"/>
        <v>2099637.8092975793</v>
      </c>
      <c r="AC627" s="42" t="s">
        <v>13</v>
      </c>
      <c r="AD627" s="23">
        <f t="shared" si="189"/>
        <v>27576.607713399211</v>
      </c>
      <c r="AE627" s="42">
        <f t="shared" si="190"/>
        <v>-30.182558535064636</v>
      </c>
      <c r="AF627" s="42" t="s">
        <v>13</v>
      </c>
      <c r="AG627" s="42">
        <f t="shared" si="191"/>
        <v>1384.3902689828806</v>
      </c>
      <c r="AH627" s="32">
        <f t="shared" si="192"/>
        <v>-52.96063310831849</v>
      </c>
      <c r="AI627" s="42" t="s">
        <v>13</v>
      </c>
      <c r="AJ627" s="42">
        <f t="shared" si="193"/>
        <v>1515.497016191955</v>
      </c>
      <c r="AK627" s="42">
        <f t="shared" si="194"/>
        <v>1516.4221162809361</v>
      </c>
      <c r="AL627" s="31">
        <f t="shared" si="195"/>
        <v>87.998553351697211</v>
      </c>
      <c r="AM627" s="53">
        <f t="shared" si="196"/>
        <v>1.5164221162809361</v>
      </c>
      <c r="AN627" s="14"/>
    </row>
    <row r="628" spans="8:40">
      <c r="H628" s="32">
        <f t="shared" si="179"/>
        <v>1744</v>
      </c>
      <c r="I628" s="23">
        <f t="shared" si="180"/>
        <v>1744000</v>
      </c>
      <c r="J628" s="22">
        <f t="shared" si="181"/>
        <v>175000</v>
      </c>
      <c r="K628" s="42" t="s">
        <v>13</v>
      </c>
      <c r="L628" s="42">
        <v>0</v>
      </c>
      <c r="M628" s="32">
        <v>0</v>
      </c>
      <c r="N628" s="30" t="s">
        <v>13</v>
      </c>
      <c r="O628" s="31">
        <f>6.283*I628*E$7</f>
        <v>2301.08592</v>
      </c>
      <c r="P628" s="42">
        <v>0</v>
      </c>
      <c r="Q628" s="23" t="s">
        <v>13</v>
      </c>
      <c r="R628" s="24">
        <f>-1/(6.283*I628*E$8)</f>
        <v>-912.61259814235882</v>
      </c>
      <c r="S628" s="42">
        <f t="shared" si="182"/>
        <v>0</v>
      </c>
      <c r="T628" s="23" t="s">
        <v>13</v>
      </c>
      <c r="U628" s="23">
        <f t="shared" si="183"/>
        <v>402690036</v>
      </c>
      <c r="V628" s="23">
        <f t="shared" si="184"/>
        <v>175000</v>
      </c>
      <c r="W628" s="23" t="s">
        <v>13</v>
      </c>
      <c r="X628" s="23">
        <f t="shared" si="185"/>
        <v>2301.08592</v>
      </c>
      <c r="Y628" s="22">
        <f t="shared" si="186"/>
        <v>-30.2518918630219</v>
      </c>
      <c r="Z628" s="23" t="s">
        <v>13</v>
      </c>
      <c r="AA628" s="31">
        <f t="shared" si="187"/>
        <v>2300.688135986175</v>
      </c>
      <c r="AB628" s="23">
        <f t="shared" si="188"/>
        <v>2099636.9772976437</v>
      </c>
      <c r="AC628" s="42" t="s">
        <v>13</v>
      </c>
      <c r="AD628" s="23">
        <f t="shared" si="189"/>
        <v>27608.257631834098</v>
      </c>
      <c r="AE628" s="42">
        <f t="shared" si="190"/>
        <v>-30.2518918630219</v>
      </c>
      <c r="AF628" s="42" t="s">
        <v>13</v>
      </c>
      <c r="AG628" s="42">
        <f t="shared" si="191"/>
        <v>1388.0755378438162</v>
      </c>
      <c r="AH628" s="32">
        <f t="shared" si="192"/>
        <v>-52.830825424787584</v>
      </c>
      <c r="AI628" s="42" t="s">
        <v>13</v>
      </c>
      <c r="AJ628" s="42">
        <f t="shared" si="193"/>
        <v>1511.4730341973122</v>
      </c>
      <c r="AK628" s="42">
        <f t="shared" si="194"/>
        <v>1512.3960556748002</v>
      </c>
      <c r="AL628" s="31">
        <f t="shared" si="195"/>
        <v>87.998143900560521</v>
      </c>
      <c r="AM628" s="53">
        <f t="shared" si="196"/>
        <v>1.5123960556748002</v>
      </c>
      <c r="AN628" s="14"/>
    </row>
    <row r="629" spans="8:40">
      <c r="H629" s="32">
        <f t="shared" si="179"/>
        <v>1746</v>
      </c>
      <c r="I629" s="23">
        <f t="shared" si="180"/>
        <v>1746000</v>
      </c>
      <c r="J629" s="22">
        <f t="shared" si="181"/>
        <v>175000</v>
      </c>
      <c r="K629" s="42" t="s">
        <v>13</v>
      </c>
      <c r="L629" s="42">
        <v>0</v>
      </c>
      <c r="M629" s="32">
        <v>0</v>
      </c>
      <c r="N629" s="30" t="s">
        <v>13</v>
      </c>
      <c r="O629" s="31">
        <f>6.283*I629*E$7</f>
        <v>2303.72478</v>
      </c>
      <c r="P629" s="42">
        <v>0</v>
      </c>
      <c r="Q629" s="23" t="s">
        <v>13</v>
      </c>
      <c r="R629" s="24">
        <f>-1/(6.283*I629*E$8)</f>
        <v>-911.56722288675473</v>
      </c>
      <c r="S629" s="42">
        <f t="shared" si="182"/>
        <v>0</v>
      </c>
      <c r="T629" s="23" t="s">
        <v>13</v>
      </c>
      <c r="U629" s="23">
        <f t="shared" si="183"/>
        <v>403151836.5</v>
      </c>
      <c r="V629" s="23">
        <f t="shared" si="184"/>
        <v>175000</v>
      </c>
      <c r="W629" s="23" t="s">
        <v>13</v>
      </c>
      <c r="X629" s="23">
        <f t="shared" si="185"/>
        <v>2303.72478</v>
      </c>
      <c r="Y629" s="22">
        <f t="shared" si="186"/>
        <v>-30.321304692251051</v>
      </c>
      <c r="Z629" s="23" t="s">
        <v>13</v>
      </c>
      <c r="AA629" s="31">
        <f t="shared" si="187"/>
        <v>2303.3256260515345</v>
      </c>
      <c r="AB629" s="23">
        <f t="shared" si="188"/>
        <v>2099636.1443436933</v>
      </c>
      <c r="AC629" s="42" t="s">
        <v>13</v>
      </c>
      <c r="AD629" s="23">
        <f t="shared" si="189"/>
        <v>27639.907512618414</v>
      </c>
      <c r="AE629" s="42">
        <f t="shared" si="190"/>
        <v>-30.321304692251051</v>
      </c>
      <c r="AF629" s="42" t="s">
        <v>13</v>
      </c>
      <c r="AG629" s="42">
        <f t="shared" si="191"/>
        <v>1391.7584031647798</v>
      </c>
      <c r="AH629" s="32">
        <f t="shared" si="192"/>
        <v>-52.702002079413617</v>
      </c>
      <c r="AI629" s="42" t="s">
        <v>13</v>
      </c>
      <c r="AJ629" s="42">
        <f t="shared" si="193"/>
        <v>1507.4729537180674</v>
      </c>
      <c r="AK629" s="42">
        <f t="shared" si="194"/>
        <v>1508.3939164603698</v>
      </c>
      <c r="AL629" s="31">
        <f t="shared" si="195"/>
        <v>87.997726617585116</v>
      </c>
      <c r="AM629" s="53">
        <f t="shared" si="196"/>
        <v>1.5083939164603699</v>
      </c>
      <c r="AN629" s="14"/>
    </row>
    <row r="630" spans="8:40">
      <c r="H630" s="32">
        <f t="shared" si="179"/>
        <v>1748</v>
      </c>
      <c r="I630" s="23">
        <f t="shared" si="180"/>
        <v>1748000</v>
      </c>
      <c r="J630" s="22">
        <f t="shared" si="181"/>
        <v>175000</v>
      </c>
      <c r="K630" s="42" t="s">
        <v>13</v>
      </c>
      <c r="L630" s="42">
        <v>0</v>
      </c>
      <c r="M630" s="32">
        <v>0</v>
      </c>
      <c r="N630" s="30" t="s">
        <v>13</v>
      </c>
      <c r="O630" s="31">
        <f>6.283*I630*E$7</f>
        <v>2306.36364</v>
      </c>
      <c r="P630" s="42">
        <v>0</v>
      </c>
      <c r="Q630" s="23" t="s">
        <v>13</v>
      </c>
      <c r="R630" s="24">
        <f>-1/(6.283*I630*E$8)</f>
        <v>-910.52423979420689</v>
      </c>
      <c r="S630" s="42">
        <f t="shared" si="182"/>
        <v>0</v>
      </c>
      <c r="T630" s="23" t="s">
        <v>13</v>
      </c>
      <c r="U630" s="23">
        <f t="shared" si="183"/>
        <v>403613637</v>
      </c>
      <c r="V630" s="23">
        <f t="shared" si="184"/>
        <v>175000</v>
      </c>
      <c r="W630" s="23" t="s">
        <v>13</v>
      </c>
      <c r="X630" s="23">
        <f t="shared" si="185"/>
        <v>2306.36364</v>
      </c>
      <c r="Y630" s="22">
        <f t="shared" si="186"/>
        <v>-30.390797022562779</v>
      </c>
      <c r="Z630" s="23" t="s">
        <v>13</v>
      </c>
      <c r="AA630" s="31">
        <f t="shared" si="187"/>
        <v>2305.9631129757518</v>
      </c>
      <c r="AB630" s="23">
        <f t="shared" si="188"/>
        <v>2099635.3104357291</v>
      </c>
      <c r="AC630" s="42" t="s">
        <v>13</v>
      </c>
      <c r="AD630" s="23">
        <f t="shared" si="189"/>
        <v>27671.557355709021</v>
      </c>
      <c r="AE630" s="42">
        <f t="shared" si="190"/>
        <v>-30.390797022562779</v>
      </c>
      <c r="AF630" s="42" t="s">
        <v>13</v>
      </c>
      <c r="AG630" s="42">
        <f t="shared" si="191"/>
        <v>1395.4388731815447</v>
      </c>
      <c r="AH630" s="32">
        <f t="shared" si="192"/>
        <v>-52.574152422901662</v>
      </c>
      <c r="AI630" s="42" t="s">
        <v>13</v>
      </c>
      <c r="AJ630" s="42">
        <f t="shared" si="193"/>
        <v>1503.4965560744126</v>
      </c>
      <c r="AK630" s="42">
        <f t="shared" si="194"/>
        <v>1504.4154797231402</v>
      </c>
      <c r="AL630" s="31">
        <f t="shared" si="195"/>
        <v>87.997301574454184</v>
      </c>
      <c r="AM630" s="53">
        <f t="shared" si="196"/>
        <v>1.5044154797231402</v>
      </c>
      <c r="AN630" s="14"/>
    </row>
    <row r="631" spans="8:40">
      <c r="H631" s="32">
        <f t="shared" si="179"/>
        <v>1750</v>
      </c>
      <c r="I631" s="23">
        <f t="shared" si="180"/>
        <v>1750000</v>
      </c>
      <c r="J631" s="22">
        <f t="shared" si="181"/>
        <v>175000</v>
      </c>
      <c r="K631" s="42" t="s">
        <v>13</v>
      </c>
      <c r="L631" s="42">
        <v>0</v>
      </c>
      <c r="M631" s="32">
        <v>0</v>
      </c>
      <c r="N631" s="30" t="s">
        <v>13</v>
      </c>
      <c r="O631" s="31">
        <f>6.283*I631*E$7</f>
        <v>2309.0025000000001</v>
      </c>
      <c r="P631" s="42">
        <v>0</v>
      </c>
      <c r="Q631" s="23" t="s">
        <v>13</v>
      </c>
      <c r="R631" s="24">
        <f>-1/(6.283*I631*E$8)</f>
        <v>-909.48364066301349</v>
      </c>
      <c r="S631" s="42">
        <f t="shared" si="182"/>
        <v>0</v>
      </c>
      <c r="T631" s="23" t="s">
        <v>13</v>
      </c>
      <c r="U631" s="23">
        <f t="shared" si="183"/>
        <v>404075437.5</v>
      </c>
      <c r="V631" s="23">
        <f t="shared" si="184"/>
        <v>175000</v>
      </c>
      <c r="W631" s="23" t="s">
        <v>13</v>
      </c>
      <c r="X631" s="23">
        <f t="shared" si="185"/>
        <v>2309.0025000000001</v>
      </c>
      <c r="Y631" s="22">
        <f t="shared" si="186"/>
        <v>-30.460368853767569</v>
      </c>
      <c r="Z631" s="23" t="s">
        <v>13</v>
      </c>
      <c r="AA631" s="31">
        <f t="shared" si="187"/>
        <v>2308.6005967552328</v>
      </c>
      <c r="AB631" s="23">
        <f t="shared" si="188"/>
        <v>2099634.4755737549</v>
      </c>
      <c r="AC631" s="42" t="s">
        <v>13</v>
      </c>
      <c r="AD631" s="23">
        <f t="shared" si="189"/>
        <v>27703.207161062794</v>
      </c>
      <c r="AE631" s="42">
        <f t="shared" si="190"/>
        <v>-30.460368853767569</v>
      </c>
      <c r="AF631" s="42" t="s">
        <v>13</v>
      </c>
      <c r="AG631" s="42">
        <f t="shared" si="191"/>
        <v>1399.1169560922194</v>
      </c>
      <c r="AH631" s="32">
        <f t="shared" si="192"/>
        <v>-52.447265955437913</v>
      </c>
      <c r="AI631" s="42" t="s">
        <v>13</v>
      </c>
      <c r="AJ631" s="42">
        <f t="shared" si="193"/>
        <v>1499.5436252643726</v>
      </c>
      <c r="AK631" s="42">
        <f t="shared" si="194"/>
        <v>1500.4605292300153</v>
      </c>
      <c r="AL631" s="31">
        <f t="shared" si="195"/>
        <v>87.99686884197159</v>
      </c>
      <c r="AM631" s="53">
        <f t="shared" si="196"/>
        <v>1.5004605292300153</v>
      </c>
      <c r="AN631" s="14"/>
    </row>
    <row r="632" spans="8:40">
      <c r="H632" s="32">
        <f t="shared" si="179"/>
        <v>1752</v>
      </c>
      <c r="I632" s="23">
        <f t="shared" si="180"/>
        <v>1752000</v>
      </c>
      <c r="J632" s="22">
        <f t="shared" si="181"/>
        <v>175000</v>
      </c>
      <c r="K632" s="42" t="s">
        <v>13</v>
      </c>
      <c r="L632" s="42">
        <v>0</v>
      </c>
      <c r="M632" s="32">
        <v>0</v>
      </c>
      <c r="N632" s="30" t="s">
        <v>13</v>
      </c>
      <c r="O632" s="31">
        <f>6.283*I632*E$7</f>
        <v>2311.6413600000001</v>
      </c>
      <c r="P632" s="42">
        <v>0</v>
      </c>
      <c r="Q632" s="23" t="s">
        <v>13</v>
      </c>
      <c r="R632" s="24">
        <f>-1/(6.283*I632*E$8)</f>
        <v>-908.44541732892333</v>
      </c>
      <c r="S632" s="42">
        <f t="shared" si="182"/>
        <v>0</v>
      </c>
      <c r="T632" s="23" t="s">
        <v>13</v>
      </c>
      <c r="U632" s="23">
        <f t="shared" si="183"/>
        <v>404537238</v>
      </c>
      <c r="V632" s="23">
        <f t="shared" si="184"/>
        <v>175000</v>
      </c>
      <c r="W632" s="23" t="s">
        <v>13</v>
      </c>
      <c r="X632" s="23">
        <f t="shared" si="185"/>
        <v>2311.6413600000001</v>
      </c>
      <c r="Y632" s="22">
        <f t="shared" si="186"/>
        <v>-30.530020185675689</v>
      </c>
      <c r="Z632" s="23" t="s">
        <v>13</v>
      </c>
      <c r="AA632" s="31">
        <f t="shared" si="187"/>
        <v>2311.2380773863838</v>
      </c>
      <c r="AB632" s="23">
        <f t="shared" si="188"/>
        <v>2099633.639757772</v>
      </c>
      <c r="AC632" s="42" t="s">
        <v>13</v>
      </c>
      <c r="AD632" s="23">
        <f t="shared" si="189"/>
        <v>27734.856928636604</v>
      </c>
      <c r="AE632" s="42">
        <f t="shared" si="190"/>
        <v>-30.530020185675689</v>
      </c>
      <c r="AF632" s="42" t="s">
        <v>13</v>
      </c>
      <c r="AG632" s="42">
        <f t="shared" si="191"/>
        <v>1402.7926600574606</v>
      </c>
      <c r="AH632" s="32">
        <f t="shared" si="192"/>
        <v>-52.321332324118217</v>
      </c>
      <c r="AI632" s="42" t="s">
        <v>13</v>
      </c>
      <c r="AJ632" s="42">
        <f t="shared" si="193"/>
        <v>1495.6139479228784</v>
      </c>
      <c r="AK632" s="42">
        <f t="shared" si="194"/>
        <v>1496.5288513883149</v>
      </c>
      <c r="AL632" s="31">
        <f t="shared" si="195"/>
        <v>87.996428490076866</v>
      </c>
      <c r="AM632" s="53">
        <f t="shared" si="196"/>
        <v>1.496528851388315</v>
      </c>
      <c r="AN632" s="14"/>
    </row>
    <row r="633" spans="8:40">
      <c r="H633" s="32">
        <f t="shared" si="179"/>
        <v>1754</v>
      </c>
      <c r="I633" s="23">
        <f t="shared" si="180"/>
        <v>1754000</v>
      </c>
      <c r="J633" s="22">
        <f t="shared" si="181"/>
        <v>175000</v>
      </c>
      <c r="K633" s="42" t="s">
        <v>13</v>
      </c>
      <c r="L633" s="42">
        <v>0</v>
      </c>
      <c r="M633" s="32">
        <v>0</v>
      </c>
      <c r="N633" s="30" t="s">
        <v>13</v>
      </c>
      <c r="O633" s="31">
        <f>6.283*I633*E$7</f>
        <v>2314.2802200000001</v>
      </c>
      <c r="P633" s="42">
        <v>0</v>
      </c>
      <c r="Q633" s="23" t="s">
        <v>13</v>
      </c>
      <c r="R633" s="24">
        <f>-1/(6.283*I633*E$8)</f>
        <v>-907.40956166492219</v>
      </c>
      <c r="S633" s="42">
        <f t="shared" si="182"/>
        <v>0</v>
      </c>
      <c r="T633" s="23" t="s">
        <v>13</v>
      </c>
      <c r="U633" s="23">
        <f t="shared" si="183"/>
        <v>404999038.5</v>
      </c>
      <c r="V633" s="23">
        <f t="shared" si="184"/>
        <v>175000</v>
      </c>
      <c r="W633" s="23" t="s">
        <v>13</v>
      </c>
      <c r="X633" s="23">
        <f t="shared" si="185"/>
        <v>2314.2802200000001</v>
      </c>
      <c r="Y633" s="22">
        <f t="shared" si="186"/>
        <v>-30.599751018097187</v>
      </c>
      <c r="Z633" s="23" t="s">
        <v>13</v>
      </c>
      <c r="AA633" s="31">
        <f t="shared" si="187"/>
        <v>2313.8755548656109</v>
      </c>
      <c r="AB633" s="23">
        <f t="shared" si="188"/>
        <v>2099632.8029877828</v>
      </c>
      <c r="AC633" s="42" t="s">
        <v>13</v>
      </c>
      <c r="AD633" s="23">
        <f t="shared" si="189"/>
        <v>27766.506658387327</v>
      </c>
      <c r="AE633" s="42">
        <f t="shared" si="190"/>
        <v>-30.599751018097187</v>
      </c>
      <c r="AF633" s="42" t="s">
        <v>13</v>
      </c>
      <c r="AG633" s="42">
        <f t="shared" si="191"/>
        <v>1406.4659932006887</v>
      </c>
      <c r="AH633" s="32">
        <f t="shared" si="192"/>
        <v>-52.196341320428544</v>
      </c>
      <c r="AI633" s="42" t="s">
        <v>13</v>
      </c>
      <c r="AJ633" s="42">
        <f t="shared" si="193"/>
        <v>1491.7073132815897</v>
      </c>
      <c r="AK633" s="42">
        <f t="shared" si="194"/>
        <v>1492.6202352055318</v>
      </c>
      <c r="AL633" s="31">
        <f t="shared" si="195"/>
        <v>87.995980587858682</v>
      </c>
      <c r="AM633" s="53">
        <f t="shared" si="196"/>
        <v>1.4926202352055318</v>
      </c>
      <c r="AN633" s="14"/>
    </row>
    <row r="634" spans="8:40">
      <c r="H634" s="32">
        <f t="shared" si="179"/>
        <v>1756</v>
      </c>
      <c r="I634" s="23">
        <f t="shared" si="180"/>
        <v>1756000</v>
      </c>
      <c r="J634" s="22">
        <f t="shared" si="181"/>
        <v>175000</v>
      </c>
      <c r="K634" s="42" t="s">
        <v>13</v>
      </c>
      <c r="L634" s="42">
        <v>0</v>
      </c>
      <c r="M634" s="32">
        <v>0</v>
      </c>
      <c r="N634" s="30" t="s">
        <v>13</v>
      </c>
      <c r="O634" s="31">
        <f>6.283*I634*E$7</f>
        <v>2316.9190800000001</v>
      </c>
      <c r="P634" s="42">
        <v>0</v>
      </c>
      <c r="Q634" s="23" t="s">
        <v>13</v>
      </c>
      <c r="R634" s="24">
        <f>-1/(6.283*I634*E$8)</f>
        <v>-906.37606558102152</v>
      </c>
      <c r="S634" s="42">
        <f t="shared" si="182"/>
        <v>0</v>
      </c>
      <c r="T634" s="23" t="s">
        <v>13</v>
      </c>
      <c r="U634" s="23">
        <f t="shared" si="183"/>
        <v>405460839</v>
      </c>
      <c r="V634" s="23">
        <f t="shared" si="184"/>
        <v>175000</v>
      </c>
      <c r="W634" s="23" t="s">
        <v>13</v>
      </c>
      <c r="X634" s="23">
        <f t="shared" si="185"/>
        <v>2316.9190800000001</v>
      </c>
      <c r="Y634" s="22">
        <f t="shared" si="186"/>
        <v>-30.669561350841899</v>
      </c>
      <c r="Z634" s="23" t="s">
        <v>13</v>
      </c>
      <c r="AA634" s="31">
        <f t="shared" si="187"/>
        <v>2316.5130291893197</v>
      </c>
      <c r="AB634" s="23">
        <f t="shared" si="188"/>
        <v>2099631.9652637895</v>
      </c>
      <c r="AC634" s="42" t="s">
        <v>13</v>
      </c>
      <c r="AD634" s="23">
        <f t="shared" si="189"/>
        <v>27798.156350271842</v>
      </c>
      <c r="AE634" s="42">
        <f t="shared" si="190"/>
        <v>-30.669561350841899</v>
      </c>
      <c r="AF634" s="42" t="s">
        <v>13</v>
      </c>
      <c r="AG634" s="42">
        <f t="shared" si="191"/>
        <v>1410.1369636082982</v>
      </c>
      <c r="AH634" s="32">
        <f t="shared" si="192"/>
        <v>-52.072282877776829</v>
      </c>
      <c r="AI634" s="42" t="s">
        <v>13</v>
      </c>
      <c r="AJ634" s="42">
        <f t="shared" si="193"/>
        <v>1487.8235131294482</v>
      </c>
      <c r="AK634" s="42">
        <f t="shared" si="194"/>
        <v>1488.7344722498221</v>
      </c>
      <c r="AL634" s="31">
        <f t="shared" si="195"/>
        <v>87.995525203566345</v>
      </c>
      <c r="AM634" s="53">
        <f t="shared" si="196"/>
        <v>1.4887344722498221</v>
      </c>
      <c r="AN634" s="14"/>
    </row>
    <row r="635" spans="8:40">
      <c r="H635" s="32">
        <f t="shared" si="179"/>
        <v>1758</v>
      </c>
      <c r="I635" s="23">
        <f t="shared" si="180"/>
        <v>1758000</v>
      </c>
      <c r="J635" s="22">
        <f t="shared" si="181"/>
        <v>175000</v>
      </c>
      <c r="K635" s="42" t="s">
        <v>13</v>
      </c>
      <c r="L635" s="42">
        <v>0</v>
      </c>
      <c r="M635" s="32">
        <v>0</v>
      </c>
      <c r="N635" s="30" t="s">
        <v>13</v>
      </c>
      <c r="O635" s="31">
        <f>6.283*I635*E$7</f>
        <v>2319.5579400000001</v>
      </c>
      <c r="P635" s="42">
        <v>0</v>
      </c>
      <c r="Q635" s="23" t="s">
        <v>13</v>
      </c>
      <c r="R635" s="24">
        <f>-1/(6.283*I635*E$8)</f>
        <v>-905.34492102404647</v>
      </c>
      <c r="S635" s="42">
        <f t="shared" si="182"/>
        <v>0</v>
      </c>
      <c r="T635" s="23" t="s">
        <v>13</v>
      </c>
      <c r="U635" s="23">
        <f t="shared" si="183"/>
        <v>405922639.5</v>
      </c>
      <c r="V635" s="23">
        <f t="shared" si="184"/>
        <v>175000</v>
      </c>
      <c r="W635" s="23" t="s">
        <v>13</v>
      </c>
      <c r="X635" s="23">
        <f t="shared" si="185"/>
        <v>2319.5579400000001</v>
      </c>
      <c r="Y635" s="22">
        <f t="shared" si="186"/>
        <v>-30.739451183719442</v>
      </c>
      <c r="Z635" s="23" t="s">
        <v>13</v>
      </c>
      <c r="AA635" s="31">
        <f t="shared" si="187"/>
        <v>2319.1505003539173</v>
      </c>
      <c r="AB635" s="23">
        <f t="shared" si="188"/>
        <v>2099631.1265857951</v>
      </c>
      <c r="AC635" s="42" t="s">
        <v>13</v>
      </c>
      <c r="AD635" s="23">
        <f t="shared" si="189"/>
        <v>27829.80600424701</v>
      </c>
      <c r="AE635" s="42">
        <f t="shared" si="190"/>
        <v>-30.739451183719442</v>
      </c>
      <c r="AF635" s="42" t="s">
        <v>13</v>
      </c>
      <c r="AG635" s="42">
        <f t="shared" si="191"/>
        <v>1413.8055793298709</v>
      </c>
      <c r="AH635" s="32">
        <f t="shared" si="192"/>
        <v>-51.949147069074328</v>
      </c>
      <c r="AI635" s="42" t="s">
        <v>13</v>
      </c>
      <c r="AJ635" s="42">
        <f t="shared" si="193"/>
        <v>1483.9623417739488</v>
      </c>
      <c r="AK635" s="42">
        <f t="shared" si="194"/>
        <v>1484.8713566112137</v>
      </c>
      <c r="AL635" s="31">
        <f t="shared" si="195"/>
        <v>87.995062404623908</v>
      </c>
      <c r="AM635" s="53">
        <f t="shared" si="196"/>
        <v>1.4848713566112137</v>
      </c>
      <c r="AN635" s="14"/>
    </row>
    <row r="636" spans="8:40">
      <c r="H636" s="32">
        <f t="shared" si="179"/>
        <v>1760</v>
      </c>
      <c r="I636" s="23">
        <f t="shared" si="180"/>
        <v>1760000</v>
      </c>
      <c r="J636" s="22">
        <f t="shared" si="181"/>
        <v>175000</v>
      </c>
      <c r="K636" s="42" t="s">
        <v>13</v>
      </c>
      <c r="L636" s="42">
        <v>0</v>
      </c>
      <c r="M636" s="32">
        <v>0</v>
      </c>
      <c r="N636" s="30" t="s">
        <v>13</v>
      </c>
      <c r="O636" s="31">
        <f>6.283*I636*E$7</f>
        <v>2322.1968000000002</v>
      </c>
      <c r="P636" s="42">
        <v>0</v>
      </c>
      <c r="Q636" s="23" t="s">
        <v>13</v>
      </c>
      <c r="R636" s="24">
        <f>-1/(6.283*I636*E$8)</f>
        <v>-904.31611997742823</v>
      </c>
      <c r="S636" s="42">
        <f t="shared" si="182"/>
        <v>0</v>
      </c>
      <c r="T636" s="23" t="s">
        <v>13</v>
      </c>
      <c r="U636" s="23">
        <f t="shared" si="183"/>
        <v>406384440</v>
      </c>
      <c r="V636" s="23">
        <f t="shared" si="184"/>
        <v>175000</v>
      </c>
      <c r="W636" s="23" t="s">
        <v>13</v>
      </c>
      <c r="X636" s="23">
        <f t="shared" si="185"/>
        <v>2322.1968000000002</v>
      </c>
      <c r="Y636" s="22">
        <f t="shared" si="186"/>
        <v>-30.809420516539213</v>
      </c>
      <c r="Z636" s="23" t="s">
        <v>13</v>
      </c>
      <c r="AA636" s="31">
        <f t="shared" si="187"/>
        <v>2321.7879683558094</v>
      </c>
      <c r="AB636" s="23">
        <f t="shared" si="188"/>
        <v>2099630.2869538013</v>
      </c>
      <c r="AC636" s="42" t="s">
        <v>13</v>
      </c>
      <c r="AD636" s="23">
        <f t="shared" si="189"/>
        <v>27861.455620269713</v>
      </c>
      <c r="AE636" s="42">
        <f t="shared" si="190"/>
        <v>-30.809420516539213</v>
      </c>
      <c r="AF636" s="42" t="s">
        <v>13</v>
      </c>
      <c r="AG636" s="42">
        <f t="shared" si="191"/>
        <v>1417.4718483783813</v>
      </c>
      <c r="AH636" s="32">
        <f t="shared" si="192"/>
        <v>-51.826924104366071</v>
      </c>
      <c r="AI636" s="42" t="s">
        <v>13</v>
      </c>
      <c r="AJ636" s="42">
        <f t="shared" si="193"/>
        <v>1480.1235960031145</v>
      </c>
      <c r="AK636" s="42">
        <f t="shared" si="194"/>
        <v>1481.0306848635214</v>
      </c>
      <c r="AL636" s="31">
        <f t="shared" si="195"/>
        <v>87.994592257641784</v>
      </c>
      <c r="AM636" s="53">
        <f t="shared" si="196"/>
        <v>1.4810306848635213</v>
      </c>
      <c r="AN636" s="14"/>
    </row>
    <row r="637" spans="8:40">
      <c r="H637" s="32">
        <f t="shared" si="179"/>
        <v>1762</v>
      </c>
      <c r="I637" s="23">
        <f t="shared" si="180"/>
        <v>1762000</v>
      </c>
      <c r="J637" s="22">
        <f t="shared" si="181"/>
        <v>175000</v>
      </c>
      <c r="K637" s="42" t="s">
        <v>13</v>
      </c>
      <c r="L637" s="42">
        <v>0</v>
      </c>
      <c r="M637" s="32">
        <v>0</v>
      </c>
      <c r="N637" s="30" t="s">
        <v>13</v>
      </c>
      <c r="O637" s="31">
        <f>6.283*I637*E$7</f>
        <v>2324.8356600000002</v>
      </c>
      <c r="P637" s="42">
        <v>0</v>
      </c>
      <c r="Q637" s="23" t="s">
        <v>13</v>
      </c>
      <c r="R637" s="24">
        <f>-1/(6.283*I637*E$8)</f>
        <v>-903.28965446099528</v>
      </c>
      <c r="S637" s="42">
        <f t="shared" si="182"/>
        <v>0</v>
      </c>
      <c r="T637" s="23" t="s">
        <v>13</v>
      </c>
      <c r="U637" s="23">
        <f t="shared" si="183"/>
        <v>406846240.50000006</v>
      </c>
      <c r="V637" s="23">
        <f t="shared" si="184"/>
        <v>175000</v>
      </c>
      <c r="W637" s="23" t="s">
        <v>13</v>
      </c>
      <c r="X637" s="23">
        <f t="shared" si="185"/>
        <v>2324.8356600000002</v>
      </c>
      <c r="Y637" s="22">
        <f t="shared" si="186"/>
        <v>-30.879469349110398</v>
      </c>
      <c r="Z637" s="23" t="s">
        <v>13</v>
      </c>
      <c r="AA637" s="31">
        <f t="shared" si="187"/>
        <v>2324.4254331914021</v>
      </c>
      <c r="AB637" s="23">
        <f t="shared" si="188"/>
        <v>2099629.4463678109</v>
      </c>
      <c r="AC637" s="42" t="s">
        <v>13</v>
      </c>
      <c r="AD637" s="23">
        <f t="shared" si="189"/>
        <v>27893.105198296827</v>
      </c>
      <c r="AE637" s="42">
        <f t="shared" si="190"/>
        <v>-30.879469349110398</v>
      </c>
      <c r="AF637" s="42" t="s">
        <v>13</v>
      </c>
      <c r="AG637" s="42">
        <f t="shared" si="191"/>
        <v>1421.1357787304069</v>
      </c>
      <c r="AH637" s="32">
        <f t="shared" si="192"/>
        <v>-51.705604328508493</v>
      </c>
      <c r="AI637" s="42" t="s">
        <v>13</v>
      </c>
      <c r="AJ637" s="42">
        <f t="shared" si="193"/>
        <v>1476.307075048157</v>
      </c>
      <c r="AK637" s="42">
        <f t="shared" si="194"/>
        <v>1477.2122560269465</v>
      </c>
      <c r="AL637" s="31">
        <f t="shared" si="195"/>
        <v>87.994114828430057</v>
      </c>
      <c r="AM637" s="53">
        <f t="shared" si="196"/>
        <v>1.4772122560269465</v>
      </c>
      <c r="AN637" s="14"/>
    </row>
    <row r="638" spans="8:40">
      <c r="H638" s="32">
        <f t="shared" si="179"/>
        <v>1764</v>
      </c>
      <c r="I638" s="23">
        <f t="shared" si="180"/>
        <v>1764000</v>
      </c>
      <c r="J638" s="22">
        <f t="shared" si="181"/>
        <v>175000</v>
      </c>
      <c r="K638" s="42" t="s">
        <v>13</v>
      </c>
      <c r="L638" s="42">
        <v>0</v>
      </c>
      <c r="M638" s="32">
        <v>0</v>
      </c>
      <c r="N638" s="30" t="s">
        <v>13</v>
      </c>
      <c r="O638" s="31">
        <f>6.283*I638*E$7</f>
        <v>2327.4745200000002</v>
      </c>
      <c r="P638" s="42">
        <v>0</v>
      </c>
      <c r="Q638" s="23" t="s">
        <v>13</v>
      </c>
      <c r="R638" s="24">
        <f>-1/(6.283*I638*E$8)</f>
        <v>-902.2655165307674</v>
      </c>
      <c r="S638" s="42">
        <f t="shared" si="182"/>
        <v>0</v>
      </c>
      <c r="T638" s="23" t="s">
        <v>13</v>
      </c>
      <c r="U638" s="23">
        <f t="shared" si="183"/>
        <v>407308041.00000006</v>
      </c>
      <c r="V638" s="23">
        <f t="shared" si="184"/>
        <v>175000</v>
      </c>
      <c r="W638" s="23" t="s">
        <v>13</v>
      </c>
      <c r="X638" s="23">
        <f t="shared" si="185"/>
        <v>2327.4745200000002</v>
      </c>
      <c r="Y638" s="22">
        <f t="shared" si="186"/>
        <v>-30.949597681241958</v>
      </c>
      <c r="Z638" s="23" t="s">
        <v>13</v>
      </c>
      <c r="AA638" s="31">
        <f t="shared" si="187"/>
        <v>2327.0628948571011</v>
      </c>
      <c r="AB638" s="23">
        <f t="shared" si="188"/>
        <v>2099628.6048278254</v>
      </c>
      <c r="AC638" s="42" t="s">
        <v>13</v>
      </c>
      <c r="AD638" s="23">
        <f t="shared" si="189"/>
        <v>27924.754738285217</v>
      </c>
      <c r="AE638" s="42">
        <f t="shared" si="190"/>
        <v>-30.949597681241958</v>
      </c>
      <c r="AF638" s="42" t="s">
        <v>13</v>
      </c>
      <c r="AG638" s="42">
        <f t="shared" si="191"/>
        <v>1424.7973783263337</v>
      </c>
      <c r="AH638" s="32">
        <f t="shared" si="192"/>
        <v>-51.585178218893603</v>
      </c>
      <c r="AI638" s="42" t="s">
        <v>13</v>
      </c>
      <c r="AJ638" s="42">
        <f t="shared" si="193"/>
        <v>1472.5125805468076</v>
      </c>
      <c r="AK638" s="42">
        <f t="shared" si="194"/>
        <v>1473.415871531352</v>
      </c>
      <c r="AL638" s="31">
        <f t="shared" si="195"/>
        <v>87.993630182008914</v>
      </c>
      <c r="AM638" s="53">
        <f t="shared" si="196"/>
        <v>1.4734158715313519</v>
      </c>
      <c r="AN638" s="14"/>
    </row>
    <row r="639" spans="8:40">
      <c r="H639" s="32">
        <f t="shared" si="179"/>
        <v>1766</v>
      </c>
      <c r="I639" s="23">
        <f t="shared" si="180"/>
        <v>1766000</v>
      </c>
      <c r="J639" s="22">
        <f t="shared" si="181"/>
        <v>175000</v>
      </c>
      <c r="K639" s="42" t="s">
        <v>13</v>
      </c>
      <c r="L639" s="42">
        <v>0</v>
      </c>
      <c r="M639" s="32">
        <v>0</v>
      </c>
      <c r="N639" s="30" t="s">
        <v>13</v>
      </c>
      <c r="O639" s="31">
        <f>6.283*I639*E$7</f>
        <v>2330.1133800000002</v>
      </c>
      <c r="P639" s="42">
        <v>0</v>
      </c>
      <c r="Q639" s="23" t="s">
        <v>13</v>
      </c>
      <c r="R639" s="24">
        <f>-1/(6.283*I639*E$8)</f>
        <v>-901.24369827875057</v>
      </c>
      <c r="S639" s="42">
        <f t="shared" si="182"/>
        <v>0</v>
      </c>
      <c r="T639" s="23" t="s">
        <v>13</v>
      </c>
      <c r="U639" s="23">
        <f t="shared" si="183"/>
        <v>407769841.50000006</v>
      </c>
      <c r="V639" s="23">
        <f t="shared" si="184"/>
        <v>175000</v>
      </c>
      <c r="W639" s="23" t="s">
        <v>13</v>
      </c>
      <c r="X639" s="23">
        <f t="shared" si="185"/>
        <v>2330.1133800000002</v>
      </c>
      <c r="Y639" s="22">
        <f t="shared" si="186"/>
        <v>-31.019805512742646</v>
      </c>
      <c r="Z639" s="23" t="s">
        <v>13</v>
      </c>
      <c r="AA639" s="31">
        <f t="shared" si="187"/>
        <v>2329.7003533493134</v>
      </c>
      <c r="AB639" s="23">
        <f t="shared" si="188"/>
        <v>2099627.7623338471</v>
      </c>
      <c r="AC639" s="42" t="s">
        <v>13</v>
      </c>
      <c r="AD639" s="23">
        <f t="shared" si="189"/>
        <v>27956.404240191758</v>
      </c>
      <c r="AE639" s="42">
        <f t="shared" si="190"/>
        <v>-31.019805512742646</v>
      </c>
      <c r="AF639" s="42" t="s">
        <v>13</v>
      </c>
      <c r="AG639" s="42">
        <f t="shared" si="191"/>
        <v>1428.4566550705629</v>
      </c>
      <c r="AH639" s="32">
        <f t="shared" si="192"/>
        <v>-51.465636383218666</v>
      </c>
      <c r="AI639" s="42" t="s">
        <v>13</v>
      </c>
      <c r="AJ639" s="42">
        <f t="shared" si="193"/>
        <v>1468.7399165073102</v>
      </c>
      <c r="AK639" s="42">
        <f t="shared" si="194"/>
        <v>1469.6413351801964</v>
      </c>
      <c r="AL639" s="31">
        <f t="shared" si="195"/>
        <v>87.993138382621268</v>
      </c>
      <c r="AM639" s="53">
        <f t="shared" si="196"/>
        <v>1.4696413351801965</v>
      </c>
      <c r="AN639" s="14"/>
    </row>
    <row r="640" spans="8:40">
      <c r="H640" s="32">
        <f t="shared" si="179"/>
        <v>1768</v>
      </c>
      <c r="I640" s="23">
        <f t="shared" si="180"/>
        <v>1768000</v>
      </c>
      <c r="J640" s="22">
        <f t="shared" si="181"/>
        <v>175000</v>
      </c>
      <c r="K640" s="42" t="s">
        <v>13</v>
      </c>
      <c r="L640" s="42">
        <v>0</v>
      </c>
      <c r="M640" s="32">
        <v>0</v>
      </c>
      <c r="N640" s="30" t="s">
        <v>13</v>
      </c>
      <c r="O640" s="31">
        <f>6.283*I640*E$7</f>
        <v>2332.7522400000003</v>
      </c>
      <c r="P640" s="42">
        <v>0</v>
      </c>
      <c r="Q640" s="23" t="s">
        <v>13</v>
      </c>
      <c r="R640" s="24">
        <f>-1/(6.283*I640*E$8)</f>
        <v>-900.22419183273394</v>
      </c>
      <c r="S640" s="42">
        <f t="shared" si="182"/>
        <v>0</v>
      </c>
      <c r="T640" s="23" t="s">
        <v>13</v>
      </c>
      <c r="U640" s="23">
        <f t="shared" si="183"/>
        <v>408231642.00000006</v>
      </c>
      <c r="V640" s="23">
        <f t="shared" si="184"/>
        <v>175000</v>
      </c>
      <c r="W640" s="23" t="s">
        <v>13</v>
      </c>
      <c r="X640" s="23">
        <f t="shared" si="185"/>
        <v>2332.7522400000003</v>
      </c>
      <c r="Y640" s="22">
        <f t="shared" si="186"/>
        <v>-31.090092843420997</v>
      </c>
      <c r="Z640" s="23" t="s">
        <v>13</v>
      </c>
      <c r="AA640" s="31">
        <f t="shared" si="187"/>
        <v>2332.3378086644443</v>
      </c>
      <c r="AB640" s="23">
        <f t="shared" si="188"/>
        <v>2099626.9188858792</v>
      </c>
      <c r="AC640" s="42" t="s">
        <v>13</v>
      </c>
      <c r="AD640" s="23">
        <f t="shared" si="189"/>
        <v>27988.053703973332</v>
      </c>
      <c r="AE640" s="42">
        <f t="shared" si="190"/>
        <v>-31.090092843420997</v>
      </c>
      <c r="AF640" s="42" t="s">
        <v>13</v>
      </c>
      <c r="AG640" s="42">
        <f t="shared" si="191"/>
        <v>1432.1136168317103</v>
      </c>
      <c r="AH640" s="32">
        <f t="shared" si="192"/>
        <v>-51.346969557300284</v>
      </c>
      <c r="AI640" s="42" t="s">
        <v>13</v>
      </c>
      <c r="AJ640" s="42">
        <f t="shared" si="193"/>
        <v>1464.9888892730617</v>
      </c>
      <c r="AK640" s="42">
        <f t="shared" si="194"/>
        <v>1465.8884531151193</v>
      </c>
      <c r="AL640" s="31">
        <f t="shared" si="195"/>
        <v>87.992639493745003</v>
      </c>
      <c r="AM640" s="53">
        <f t="shared" si="196"/>
        <v>1.4658884531151193</v>
      </c>
      <c r="AN640" s="14"/>
    </row>
    <row r="641" spans="8:40">
      <c r="H641" s="32">
        <f t="shared" si="179"/>
        <v>1770</v>
      </c>
      <c r="I641" s="23">
        <f t="shared" si="180"/>
        <v>1770000</v>
      </c>
      <c r="J641" s="22">
        <f t="shared" si="181"/>
        <v>175000</v>
      </c>
      <c r="K641" s="42" t="s">
        <v>13</v>
      </c>
      <c r="L641" s="42">
        <v>0</v>
      </c>
      <c r="M641" s="32">
        <v>0</v>
      </c>
      <c r="N641" s="30" t="s">
        <v>13</v>
      </c>
      <c r="O641" s="31">
        <f>6.283*I641*E$7</f>
        <v>2335.3911000000003</v>
      </c>
      <c r="P641" s="42">
        <v>0</v>
      </c>
      <c r="Q641" s="23" t="s">
        <v>13</v>
      </c>
      <c r="R641" s="24">
        <f>-1/(6.283*I641*E$8)</f>
        <v>-899.20698935608686</v>
      </c>
      <c r="S641" s="42">
        <f t="shared" si="182"/>
        <v>0</v>
      </c>
      <c r="T641" s="23" t="s">
        <v>13</v>
      </c>
      <c r="U641" s="23">
        <f t="shared" si="183"/>
        <v>408693442.50000006</v>
      </c>
      <c r="V641" s="23">
        <f t="shared" si="184"/>
        <v>175000</v>
      </c>
      <c r="W641" s="23" t="s">
        <v>13</v>
      </c>
      <c r="X641" s="23">
        <f t="shared" si="185"/>
        <v>2335.3911000000003</v>
      </c>
      <c r="Y641" s="22">
        <f t="shared" si="186"/>
        <v>-31.160459673085331</v>
      </c>
      <c r="Z641" s="23" t="s">
        <v>13</v>
      </c>
      <c r="AA641" s="31">
        <f t="shared" si="187"/>
        <v>2334.9752607989008</v>
      </c>
      <c r="AB641" s="23">
        <f t="shared" si="188"/>
        <v>2099626.0744839231</v>
      </c>
      <c r="AC641" s="42" t="s">
        <v>13</v>
      </c>
      <c r="AD641" s="23">
        <f t="shared" si="189"/>
        <v>28019.703129586815</v>
      </c>
      <c r="AE641" s="42">
        <f t="shared" si="190"/>
        <v>-31.160459673085331</v>
      </c>
      <c r="AF641" s="42" t="s">
        <v>13</v>
      </c>
      <c r="AG641" s="42">
        <f t="shared" si="191"/>
        <v>1435.7682714428138</v>
      </c>
      <c r="AH641" s="32">
        <f t="shared" si="192"/>
        <v>-51.229168602931388</v>
      </c>
      <c r="AI641" s="42" t="s">
        <v>13</v>
      </c>
      <c r="AJ641" s="42">
        <f t="shared" si="193"/>
        <v>1461.2593074878725</v>
      </c>
      <c r="AK641" s="42">
        <f t="shared" si="194"/>
        <v>1462.1570337811477</v>
      </c>
      <c r="AL641" s="31">
        <f t="shared" si="195"/>
        <v>87.992133578103505</v>
      </c>
      <c r="AM641" s="53">
        <f t="shared" si="196"/>
        <v>1.4621570337811476</v>
      </c>
      <c r="AN641" s="14"/>
    </row>
    <row r="642" spans="8:40">
      <c r="H642" s="32">
        <f t="shared" si="179"/>
        <v>1772</v>
      </c>
      <c r="I642" s="23">
        <f t="shared" si="180"/>
        <v>1772000</v>
      </c>
      <c r="J642" s="22">
        <f t="shared" si="181"/>
        <v>175000</v>
      </c>
      <c r="K642" s="42" t="s">
        <v>13</v>
      </c>
      <c r="L642" s="42">
        <v>0</v>
      </c>
      <c r="M642" s="32">
        <v>0</v>
      </c>
      <c r="N642" s="30" t="s">
        <v>13</v>
      </c>
      <c r="O642" s="31">
        <f>6.283*I642*E$7</f>
        <v>2338.0299600000003</v>
      </c>
      <c r="P642" s="42">
        <v>0</v>
      </c>
      <c r="Q642" s="23" t="s">
        <v>13</v>
      </c>
      <c r="R642" s="24">
        <f>-1/(6.283*I642*E$8)</f>
        <v>-898.19208304755853</v>
      </c>
      <c r="S642" s="42">
        <f t="shared" si="182"/>
        <v>0</v>
      </c>
      <c r="T642" s="23" t="s">
        <v>13</v>
      </c>
      <c r="U642" s="23">
        <f t="shared" si="183"/>
        <v>409155243.00000006</v>
      </c>
      <c r="V642" s="23">
        <f t="shared" si="184"/>
        <v>175000</v>
      </c>
      <c r="W642" s="23" t="s">
        <v>13</v>
      </c>
      <c r="X642" s="23">
        <f t="shared" si="185"/>
        <v>2338.0299600000003</v>
      </c>
      <c r="Y642" s="22">
        <f t="shared" si="186"/>
        <v>-31.230906001543737</v>
      </c>
      <c r="Z642" s="23" t="s">
        <v>13</v>
      </c>
      <c r="AA642" s="31">
        <f t="shared" si="187"/>
        <v>2337.6127097490889</v>
      </c>
      <c r="AB642" s="23">
        <f t="shared" si="188"/>
        <v>2099625.2291279822</v>
      </c>
      <c r="AC642" s="42" t="s">
        <v>13</v>
      </c>
      <c r="AD642" s="23">
        <f t="shared" si="189"/>
        <v>28051.352516989067</v>
      </c>
      <c r="AE642" s="42">
        <f t="shared" si="190"/>
        <v>-31.230906001543737</v>
      </c>
      <c r="AF642" s="42" t="s">
        <v>13</v>
      </c>
      <c r="AG642" s="42">
        <f t="shared" si="191"/>
        <v>1439.4206267015304</v>
      </c>
      <c r="AH642" s="32">
        <f t="shared" si="192"/>
        <v>-51.1122245057811</v>
      </c>
      <c r="AI642" s="42" t="s">
        <v>13</v>
      </c>
      <c r="AJ642" s="42">
        <f t="shared" si="193"/>
        <v>1457.5509820618593</v>
      </c>
      <c r="AK642" s="42">
        <f t="shared" si="194"/>
        <v>1458.4468878925347</v>
      </c>
      <c r="AL642" s="31">
        <f t="shared" si="195"/>
        <v>87.991620697676652</v>
      </c>
      <c r="AM642" s="53">
        <f t="shared" si="196"/>
        <v>1.4584468878925347</v>
      </c>
      <c r="AN642" s="14"/>
    </row>
    <row r="643" spans="8:40">
      <c r="H643" s="32">
        <f t="shared" si="179"/>
        <v>1774</v>
      </c>
      <c r="I643" s="23">
        <f t="shared" si="180"/>
        <v>1774000</v>
      </c>
      <c r="J643" s="22">
        <f t="shared" si="181"/>
        <v>175000</v>
      </c>
      <c r="K643" s="42" t="s">
        <v>13</v>
      </c>
      <c r="L643" s="42">
        <v>0</v>
      </c>
      <c r="M643" s="32">
        <v>0</v>
      </c>
      <c r="N643" s="30" t="s">
        <v>13</v>
      </c>
      <c r="O643" s="31">
        <f>6.283*I643*E$7</f>
        <v>2340.6688200000003</v>
      </c>
      <c r="P643" s="42">
        <v>0</v>
      </c>
      <c r="Q643" s="23" t="s">
        <v>13</v>
      </c>
      <c r="R643" s="24">
        <f>-1/(6.283*I643*E$8)</f>
        <v>-897.17946514107882</v>
      </c>
      <c r="S643" s="42">
        <f t="shared" si="182"/>
        <v>0</v>
      </c>
      <c r="T643" s="23" t="s">
        <v>13</v>
      </c>
      <c r="U643" s="23">
        <f t="shared" si="183"/>
        <v>409617043.50000006</v>
      </c>
      <c r="V643" s="23">
        <f t="shared" si="184"/>
        <v>175000</v>
      </c>
      <c r="W643" s="23" t="s">
        <v>13</v>
      </c>
      <c r="X643" s="23">
        <f t="shared" si="185"/>
        <v>2340.6688200000003</v>
      </c>
      <c r="Y643" s="22">
        <f t="shared" si="186"/>
        <v>-31.301431828604109</v>
      </c>
      <c r="Z643" s="23" t="s">
        <v>13</v>
      </c>
      <c r="AA643" s="31">
        <f t="shared" si="187"/>
        <v>2340.2501555114145</v>
      </c>
      <c r="AB643" s="23">
        <f t="shared" si="188"/>
        <v>2099624.3828180572</v>
      </c>
      <c r="AC643" s="42" t="s">
        <v>13</v>
      </c>
      <c r="AD643" s="23">
        <f t="shared" si="189"/>
        <v>28083.001866136976</v>
      </c>
      <c r="AE643" s="42">
        <f t="shared" si="190"/>
        <v>-31.301431828604109</v>
      </c>
      <c r="AF643" s="42" t="s">
        <v>13</v>
      </c>
      <c r="AG643" s="42">
        <f t="shared" si="191"/>
        <v>1443.0706903703358</v>
      </c>
      <c r="AH643" s="32">
        <f t="shared" si="192"/>
        <v>-50.996128373335722</v>
      </c>
      <c r="AI643" s="42" t="s">
        <v>13</v>
      </c>
      <c r="AJ643" s="42">
        <f t="shared" si="193"/>
        <v>1453.8637261379336</v>
      </c>
      <c r="AK643" s="42">
        <f t="shared" si="194"/>
        <v>1454.7578283991966</v>
      </c>
      <c r="AL643" s="31">
        <f t="shared" si="195"/>
        <v>87.991100913712799</v>
      </c>
      <c r="AM643" s="53">
        <f t="shared" si="196"/>
        <v>1.4547578283991967</v>
      </c>
      <c r="AN643" s="14"/>
    </row>
    <row r="644" spans="8:40">
      <c r="H644" s="32">
        <f t="shared" si="179"/>
        <v>1776</v>
      </c>
      <c r="I644" s="23">
        <f t="shared" si="180"/>
        <v>1776000</v>
      </c>
      <c r="J644" s="22">
        <f t="shared" si="181"/>
        <v>175000</v>
      </c>
      <c r="K644" s="42" t="s">
        <v>13</v>
      </c>
      <c r="L644" s="42">
        <v>0</v>
      </c>
      <c r="M644" s="32">
        <v>0</v>
      </c>
      <c r="N644" s="30" t="s">
        <v>13</v>
      </c>
      <c r="O644" s="31">
        <f>6.283*I644*E$7</f>
        <v>2343.3076799999999</v>
      </c>
      <c r="P644" s="42">
        <v>0</v>
      </c>
      <c r="Q644" s="23" t="s">
        <v>13</v>
      </c>
      <c r="R644" s="24">
        <f>-1/(6.283*I644*E$8)</f>
        <v>-896.16912790555955</v>
      </c>
      <c r="S644" s="42">
        <f t="shared" si="182"/>
        <v>0</v>
      </c>
      <c r="T644" s="23" t="s">
        <v>13</v>
      </c>
      <c r="U644" s="23">
        <f t="shared" si="183"/>
        <v>410078844</v>
      </c>
      <c r="V644" s="23">
        <f t="shared" si="184"/>
        <v>175000</v>
      </c>
      <c r="W644" s="23" t="s">
        <v>13</v>
      </c>
      <c r="X644" s="23">
        <f t="shared" si="185"/>
        <v>2343.3076799999999</v>
      </c>
      <c r="Y644" s="22">
        <f t="shared" si="186"/>
        <v>-31.372037154074103</v>
      </c>
      <c r="Z644" s="23" t="s">
        <v>13</v>
      </c>
      <c r="AA644" s="31">
        <f t="shared" si="187"/>
        <v>2342.8875980822836</v>
      </c>
      <c r="AB644" s="23">
        <f t="shared" si="188"/>
        <v>2099623.5355541511</v>
      </c>
      <c r="AC644" s="42" t="s">
        <v>13</v>
      </c>
      <c r="AD644" s="23">
        <f t="shared" si="189"/>
        <v>28114.651176987401</v>
      </c>
      <c r="AE644" s="42">
        <f t="shared" si="190"/>
        <v>-31.372037154074103</v>
      </c>
      <c r="AF644" s="42" t="s">
        <v>13</v>
      </c>
      <c r="AG644" s="42">
        <f t="shared" si="191"/>
        <v>1446.7184701767242</v>
      </c>
      <c r="AH644" s="32">
        <f t="shared" si="192"/>
        <v>-50.880871432880078</v>
      </c>
      <c r="AI644" s="42" t="s">
        <v>13</v>
      </c>
      <c r="AJ644" s="42">
        <f t="shared" si="193"/>
        <v>1450.1973550588889</v>
      </c>
      <c r="AK644" s="42">
        <f t="shared" si="194"/>
        <v>1451.0896704537477</v>
      </c>
      <c r="AL644" s="31">
        <f t="shared" si="195"/>
        <v>87.99057428673936</v>
      </c>
      <c r="AM644" s="53">
        <f t="shared" si="196"/>
        <v>1.4510896704537477</v>
      </c>
      <c r="AN644" s="14"/>
    </row>
    <row r="645" spans="8:40">
      <c r="H645" s="32">
        <f t="shared" si="179"/>
        <v>1778</v>
      </c>
      <c r="I645" s="23">
        <f t="shared" si="180"/>
        <v>1778000</v>
      </c>
      <c r="J645" s="22">
        <f t="shared" si="181"/>
        <v>175000</v>
      </c>
      <c r="K645" s="42" t="s">
        <v>13</v>
      </c>
      <c r="L645" s="42">
        <v>0</v>
      </c>
      <c r="M645" s="32">
        <v>0</v>
      </c>
      <c r="N645" s="30" t="s">
        <v>13</v>
      </c>
      <c r="O645" s="31">
        <f>6.283*I645*E$7</f>
        <v>2345.9465399999999</v>
      </c>
      <c r="P645" s="42">
        <v>0</v>
      </c>
      <c r="Q645" s="23" t="s">
        <v>13</v>
      </c>
      <c r="R645" s="24">
        <f>-1/(6.283*I645*E$8)</f>
        <v>-895.16106364469829</v>
      </c>
      <c r="S645" s="42">
        <f t="shared" si="182"/>
        <v>0</v>
      </c>
      <c r="T645" s="23" t="s">
        <v>13</v>
      </c>
      <c r="U645" s="23">
        <f t="shared" si="183"/>
        <v>410540644.5</v>
      </c>
      <c r="V645" s="23">
        <f t="shared" si="184"/>
        <v>175000</v>
      </c>
      <c r="W645" s="23" t="s">
        <v>13</v>
      </c>
      <c r="X645" s="23">
        <f t="shared" si="185"/>
        <v>2345.9465399999999</v>
      </c>
      <c r="Y645" s="22">
        <f t="shared" si="186"/>
        <v>-31.442721977761188</v>
      </c>
      <c r="Z645" s="23" t="s">
        <v>13</v>
      </c>
      <c r="AA645" s="31">
        <f t="shared" si="187"/>
        <v>2345.5250374581033</v>
      </c>
      <c r="AB645" s="23">
        <f t="shared" si="188"/>
        <v>2099622.6873362665</v>
      </c>
      <c r="AC645" s="42" t="s">
        <v>13</v>
      </c>
      <c r="AD645" s="23">
        <f t="shared" si="189"/>
        <v>28146.300449497237</v>
      </c>
      <c r="AE645" s="42">
        <f t="shared" si="190"/>
        <v>-31.442721977761188</v>
      </c>
      <c r="AF645" s="42" t="s">
        <v>13</v>
      </c>
      <c r="AG645" s="42">
        <f t="shared" si="191"/>
        <v>1450.363973813405</v>
      </c>
      <c r="AH645" s="32">
        <f t="shared" si="192"/>
        <v>-50.766445029518493</v>
      </c>
      <c r="AI645" s="42" t="s">
        <v>13</v>
      </c>
      <c r="AJ645" s="42">
        <f t="shared" si="193"/>
        <v>1446.5516863350629</v>
      </c>
      <c r="AK645" s="42">
        <f t="shared" si="194"/>
        <v>1447.4422313791142</v>
      </c>
      <c r="AL645" s="31">
        <f t="shared" si="195"/>
        <v>87.990040876571513</v>
      </c>
      <c r="AM645" s="53">
        <f t="shared" si="196"/>
        <v>1.4474422313791142</v>
      </c>
      <c r="AN645" s="14"/>
    </row>
    <row r="646" spans="8:40">
      <c r="H646" s="32">
        <f t="shared" si="179"/>
        <v>1780</v>
      </c>
      <c r="I646" s="23">
        <f t="shared" si="180"/>
        <v>1780000</v>
      </c>
      <c r="J646" s="22">
        <f t="shared" si="181"/>
        <v>175000</v>
      </c>
      <c r="K646" s="42" t="s">
        <v>13</v>
      </c>
      <c r="L646" s="42">
        <v>0</v>
      </c>
      <c r="M646" s="32">
        <v>0</v>
      </c>
      <c r="N646" s="30" t="s">
        <v>13</v>
      </c>
      <c r="O646" s="31">
        <f>6.283*I646*E$7</f>
        <v>2348.5853999999999</v>
      </c>
      <c r="P646" s="42">
        <v>0</v>
      </c>
      <c r="Q646" s="23" t="s">
        <v>13</v>
      </c>
      <c r="R646" s="24">
        <f>-1/(6.283*I646*E$8)</f>
        <v>-894.15526469678298</v>
      </c>
      <c r="S646" s="42">
        <f t="shared" si="182"/>
        <v>0</v>
      </c>
      <c r="T646" s="23" t="s">
        <v>13</v>
      </c>
      <c r="U646" s="23">
        <f t="shared" si="183"/>
        <v>411002445</v>
      </c>
      <c r="V646" s="23">
        <f t="shared" si="184"/>
        <v>175000</v>
      </c>
      <c r="W646" s="23" t="s">
        <v>13</v>
      </c>
      <c r="X646" s="23">
        <f t="shared" si="185"/>
        <v>2348.5853999999999</v>
      </c>
      <c r="Y646" s="22">
        <f t="shared" si="186"/>
        <v>-31.513486299472589</v>
      </c>
      <c r="Z646" s="23" t="s">
        <v>13</v>
      </c>
      <c r="AA646" s="31">
        <f t="shared" si="187"/>
        <v>2348.1624736352796</v>
      </c>
      <c r="AB646" s="23">
        <f t="shared" si="188"/>
        <v>2099621.8381644064</v>
      </c>
      <c r="AC646" s="42" t="s">
        <v>13</v>
      </c>
      <c r="AD646" s="23">
        <f t="shared" si="189"/>
        <v>28177.949683623356</v>
      </c>
      <c r="AE646" s="42">
        <f t="shared" si="190"/>
        <v>-31.513486299472589</v>
      </c>
      <c r="AF646" s="42" t="s">
        <v>13</v>
      </c>
      <c r="AG646" s="42">
        <f t="shared" si="191"/>
        <v>1454.0072089384967</v>
      </c>
      <c r="AH646" s="32">
        <f t="shared" si="192"/>
        <v>-50.652840624234486</v>
      </c>
      <c r="AI646" s="42" t="s">
        <v>13</v>
      </c>
      <c r="AJ646" s="42">
        <f t="shared" si="193"/>
        <v>1442.9265396125766</v>
      </c>
      <c r="AK646" s="42">
        <f t="shared" si="194"/>
        <v>1443.8153306367226</v>
      </c>
      <c r="AL646" s="31">
        <f t="shared" si="195"/>
        <v>87.989500742325959</v>
      </c>
      <c r="AM646" s="53">
        <f t="shared" si="196"/>
        <v>1.4438153306367225</v>
      </c>
      <c r="AN646" s="14"/>
    </row>
    <row r="647" spans="8:40">
      <c r="H647" s="32">
        <f t="shared" si="179"/>
        <v>1782</v>
      </c>
      <c r="I647" s="23">
        <f t="shared" si="180"/>
        <v>1782000</v>
      </c>
      <c r="J647" s="22">
        <f t="shared" si="181"/>
        <v>175000</v>
      </c>
      <c r="K647" s="42" t="s">
        <v>13</v>
      </c>
      <c r="L647" s="42">
        <v>0</v>
      </c>
      <c r="M647" s="32">
        <v>0</v>
      </c>
      <c r="N647" s="30" t="s">
        <v>13</v>
      </c>
      <c r="O647" s="31">
        <f>6.283*I647*E$7</f>
        <v>2351.22426</v>
      </c>
      <c r="P647" s="42">
        <v>0</v>
      </c>
      <c r="Q647" s="23" t="s">
        <v>13</v>
      </c>
      <c r="R647" s="24">
        <f>-1/(6.283*I647*E$8)</f>
        <v>-893.15172343449694</v>
      </c>
      <c r="S647" s="42">
        <f t="shared" si="182"/>
        <v>0</v>
      </c>
      <c r="T647" s="23" t="s">
        <v>13</v>
      </c>
      <c r="U647" s="23">
        <f t="shared" si="183"/>
        <v>411464245.5</v>
      </c>
      <c r="V647" s="23">
        <f t="shared" si="184"/>
        <v>175000</v>
      </c>
      <c r="W647" s="23" t="s">
        <v>13</v>
      </c>
      <c r="X647" s="23">
        <f t="shared" si="185"/>
        <v>2351.22426</v>
      </c>
      <c r="Y647" s="22">
        <f t="shared" si="186"/>
        <v>-31.58433011901532</v>
      </c>
      <c r="Z647" s="23" t="s">
        <v>13</v>
      </c>
      <c r="AA647" s="31">
        <f t="shared" si="187"/>
        <v>2350.7999066102188</v>
      </c>
      <c r="AB647" s="23">
        <f t="shared" si="188"/>
        <v>2099620.9880385716</v>
      </c>
      <c r="AC647" s="42" t="s">
        <v>13</v>
      </c>
      <c r="AD647" s="23">
        <f t="shared" si="189"/>
        <v>28209.598879322624</v>
      </c>
      <c r="AE647" s="42">
        <f t="shared" si="190"/>
        <v>-31.58433011901532</v>
      </c>
      <c r="AF647" s="42" t="s">
        <v>13</v>
      </c>
      <c r="AG647" s="42">
        <f t="shared" si="191"/>
        <v>1457.6481831757219</v>
      </c>
      <c r="AH647" s="32">
        <f t="shared" si="192"/>
        <v>-50.540049791987947</v>
      </c>
      <c r="AI647" s="42" t="s">
        <v>13</v>
      </c>
      <c r="AJ647" s="42">
        <f t="shared" si="193"/>
        <v>1439.3217366421193</v>
      </c>
      <c r="AK647" s="42">
        <f t="shared" si="194"/>
        <v>1440.2087897952376</v>
      </c>
      <c r="AL647" s="31">
        <f t="shared" si="195"/>
        <v>87.988953942428367</v>
      </c>
      <c r="AM647" s="53">
        <f t="shared" si="196"/>
        <v>1.4402087897952376</v>
      </c>
      <c r="AN647" s="14"/>
    </row>
    <row r="648" spans="8:40">
      <c r="H648" s="32">
        <f t="shared" ref="H648:H700" si="197">H647+H$4</f>
        <v>1784</v>
      </c>
      <c r="I648" s="23">
        <f t="shared" ref="I648:I700" si="198">H648*1000</f>
        <v>1784000</v>
      </c>
      <c r="J648" s="22">
        <f t="shared" ref="J648:J700" si="199">E$6</f>
        <v>175000</v>
      </c>
      <c r="K648" s="42" t="s">
        <v>13</v>
      </c>
      <c r="L648" s="42">
        <v>0</v>
      </c>
      <c r="M648" s="32">
        <v>0</v>
      </c>
      <c r="N648" s="30" t="s">
        <v>13</v>
      </c>
      <c r="O648" s="31">
        <f>6.283*I648*E$7</f>
        <v>2353.86312</v>
      </c>
      <c r="P648" s="42">
        <v>0</v>
      </c>
      <c r="Q648" s="23" t="s">
        <v>13</v>
      </c>
      <c r="R648" s="24">
        <f>-1/(6.283*I648*E$8)</f>
        <v>-892.15043226472744</v>
      </c>
      <c r="S648" s="42">
        <f t="shared" ref="S648:S700" si="200">(J648*M648-L648*O648)</f>
        <v>0</v>
      </c>
      <c r="T648" s="23" t="s">
        <v>13</v>
      </c>
      <c r="U648" s="23">
        <f t="shared" ref="U648:U700" si="201">(J648*O648+L648*M648)</f>
        <v>411926046</v>
      </c>
      <c r="V648" s="23">
        <f t="shared" ref="V648:V700" si="202">J648+M648</f>
        <v>175000</v>
      </c>
      <c r="W648" s="23" t="s">
        <v>13</v>
      </c>
      <c r="X648" s="23">
        <f t="shared" ref="X648:X700" si="203">L648+O648</f>
        <v>2353.86312</v>
      </c>
      <c r="Y648" s="22">
        <f t="shared" ref="Y648:Y700" si="204">(S648*V648-U648*X648)/(V648^2+X648^2)</f>
        <v>-31.655253436196187</v>
      </c>
      <c r="Z648" s="23" t="s">
        <v>13</v>
      </c>
      <c r="AA648" s="31">
        <f t="shared" ref="AA648:AA700" si="205">(S648*X648+U648*V648)/(V648^2+X648^2)</f>
        <v>2353.4373363793275</v>
      </c>
      <c r="AB648" s="23">
        <f t="shared" ref="AB648:AB700" si="206">(P648*Y648-R648*AA648)</f>
        <v>2099620.1369587658</v>
      </c>
      <c r="AC648" s="42" t="s">
        <v>13</v>
      </c>
      <c r="AD648" s="23">
        <f t="shared" ref="AD648:AD700" si="207">(P648*AA648+R648*Y648)</f>
        <v>28241.248036551926</v>
      </c>
      <c r="AE648" s="42">
        <f t="shared" ref="AE648:AE700" si="208">P648+Y648</f>
        <v>-31.655253436196187</v>
      </c>
      <c r="AF648" s="42" t="s">
        <v>13</v>
      </c>
      <c r="AG648" s="42">
        <f t="shared" ref="AG648:AG700" si="209">R648+AA648</f>
        <v>1461.2869041146</v>
      </c>
      <c r="AH648" s="32">
        <f t="shared" ref="AH648:AH700" si="210">(AB648*AE648-AD648*AG648)/(AE648^2+AG648^2)</f>
        <v>-50.428064219849659</v>
      </c>
      <c r="AI648" s="42" t="s">
        <v>13</v>
      </c>
      <c r="AJ648" s="42">
        <f t="shared" ref="AJ648:AJ700" si="211">(AB648*AG648+AD648*AE648)/(AE648^2+AG648^2)</f>
        <v>1435.7371012482938</v>
      </c>
      <c r="AK648" s="42">
        <f t="shared" ref="AK648:AK700" si="212">SQRT(AH648^2+AJ648^2)</f>
        <v>1436.62243249986</v>
      </c>
      <c r="AL648" s="31">
        <f t="shared" ref="AL648:AL700" si="213">DEGREES(ASIN(AJ648/AK648))</f>
        <v>87.988400534625086</v>
      </c>
      <c r="AM648" s="53">
        <f t="shared" ref="AM648:AM700" si="214">AK648/1000</f>
        <v>1.43662243249986</v>
      </c>
      <c r="AN648" s="14"/>
    </row>
    <row r="649" spans="8:40">
      <c r="H649" s="32">
        <f t="shared" si="197"/>
        <v>1786</v>
      </c>
      <c r="I649" s="23">
        <f t="shared" si="198"/>
        <v>1786000</v>
      </c>
      <c r="J649" s="22">
        <f t="shared" si="199"/>
        <v>175000</v>
      </c>
      <c r="K649" s="42" t="s">
        <v>13</v>
      </c>
      <c r="L649" s="42">
        <v>0</v>
      </c>
      <c r="M649" s="32">
        <v>0</v>
      </c>
      <c r="N649" s="30" t="s">
        <v>13</v>
      </c>
      <c r="O649" s="31">
        <f>6.283*I649*E$7</f>
        <v>2356.50198</v>
      </c>
      <c r="P649" s="42">
        <v>0</v>
      </c>
      <c r="Q649" s="23" t="s">
        <v>13</v>
      </c>
      <c r="R649" s="24">
        <f>-1/(6.283*I649*E$8)</f>
        <v>-891.15138362837274</v>
      </c>
      <c r="S649" s="42">
        <f t="shared" si="200"/>
        <v>0</v>
      </c>
      <c r="T649" s="23" t="s">
        <v>13</v>
      </c>
      <c r="U649" s="23">
        <f t="shared" si="201"/>
        <v>412387846.5</v>
      </c>
      <c r="V649" s="23">
        <f t="shared" si="202"/>
        <v>175000</v>
      </c>
      <c r="W649" s="23" t="s">
        <v>13</v>
      </c>
      <c r="X649" s="23">
        <f t="shared" si="203"/>
        <v>2356.50198</v>
      </c>
      <c r="Y649" s="22">
        <f t="shared" si="204"/>
        <v>-31.72625625082177</v>
      </c>
      <c r="Z649" s="23" t="s">
        <v>13</v>
      </c>
      <c r="AA649" s="31">
        <f t="shared" si="205"/>
        <v>2356.0747629390112</v>
      </c>
      <c r="AB649" s="23">
        <f t="shared" si="206"/>
        <v>2099619.28492499</v>
      </c>
      <c r="AC649" s="42" t="s">
        <v>13</v>
      </c>
      <c r="AD649" s="23">
        <f t="shared" si="207"/>
        <v>28272.897155268129</v>
      </c>
      <c r="AE649" s="42">
        <f t="shared" si="208"/>
        <v>-31.72625625082177</v>
      </c>
      <c r="AF649" s="42" t="s">
        <v>13</v>
      </c>
      <c r="AG649" s="42">
        <f t="shared" si="209"/>
        <v>1464.9233793106384</v>
      </c>
      <c r="AH649" s="32">
        <f t="shared" si="210"/>
        <v>-50.316875705171476</v>
      </c>
      <c r="AI649" s="42" t="s">
        <v>13</v>
      </c>
      <c r="AJ649" s="42">
        <f t="shared" si="211"/>
        <v>1432.1724592994833</v>
      </c>
      <c r="AK649" s="42">
        <f t="shared" si="212"/>
        <v>1433.0560844421477</v>
      </c>
      <c r="AL649" s="31">
        <f t="shared" si="213"/>
        <v>87.987840575991541</v>
      </c>
      <c r="AM649" s="53">
        <f t="shared" si="214"/>
        <v>1.4330560844421478</v>
      </c>
      <c r="AN649" s="14"/>
    </row>
    <row r="650" spans="8:40">
      <c r="H650" s="32">
        <f t="shared" si="197"/>
        <v>1788</v>
      </c>
      <c r="I650" s="23">
        <f t="shared" si="198"/>
        <v>1788000</v>
      </c>
      <c r="J650" s="22">
        <f t="shared" si="199"/>
        <v>175000</v>
      </c>
      <c r="K650" s="42" t="s">
        <v>13</v>
      </c>
      <c r="L650" s="42">
        <v>0</v>
      </c>
      <c r="M650" s="32">
        <v>0</v>
      </c>
      <c r="N650" s="30" t="s">
        <v>13</v>
      </c>
      <c r="O650" s="31">
        <f>6.283*I650*E$7</f>
        <v>2359.14084</v>
      </c>
      <c r="P650" s="42">
        <v>0</v>
      </c>
      <c r="Q650" s="23" t="s">
        <v>13</v>
      </c>
      <c r="R650" s="24">
        <f>-1/(6.283*I650*E$8)</f>
        <v>-890.15457000015306</v>
      </c>
      <c r="S650" s="42">
        <f t="shared" si="200"/>
        <v>0</v>
      </c>
      <c r="T650" s="23" t="s">
        <v>13</v>
      </c>
      <c r="U650" s="23">
        <f t="shared" si="201"/>
        <v>412849647</v>
      </c>
      <c r="V650" s="23">
        <f t="shared" si="202"/>
        <v>175000</v>
      </c>
      <c r="W650" s="23" t="s">
        <v>13</v>
      </c>
      <c r="X650" s="23">
        <f t="shared" si="203"/>
        <v>2359.14084</v>
      </c>
      <c r="Y650" s="22">
        <f t="shared" si="204"/>
        <v>-31.797338562698442</v>
      </c>
      <c r="Z650" s="23" t="s">
        <v>13</v>
      </c>
      <c r="AA650" s="31">
        <f t="shared" si="205"/>
        <v>2358.7121862856766</v>
      </c>
      <c r="AB650" s="23">
        <f t="shared" si="206"/>
        <v>2099618.4319372475</v>
      </c>
      <c r="AC650" s="42" t="s">
        <v>13</v>
      </c>
      <c r="AD650" s="23">
        <f t="shared" si="207"/>
        <v>28304.546235428115</v>
      </c>
      <c r="AE650" s="42">
        <f t="shared" si="208"/>
        <v>-31.797338562698442</v>
      </c>
      <c r="AF650" s="42" t="s">
        <v>13</v>
      </c>
      <c r="AG650" s="42">
        <f t="shared" si="209"/>
        <v>1468.5576162855236</v>
      </c>
      <c r="AH650" s="32">
        <f t="shared" si="210"/>
        <v>-50.206476153792039</v>
      </c>
      <c r="AI650" s="42" t="s">
        <v>13</v>
      </c>
      <c r="AJ650" s="42">
        <f t="shared" si="211"/>
        <v>1428.6276386782488</v>
      </c>
      <c r="AK650" s="42">
        <f t="shared" si="212"/>
        <v>1429.5095733303679</v>
      </c>
      <c r="AL650" s="31">
        <f t="shared" si="213"/>
        <v>87.987274122943589</v>
      </c>
      <c r="AM650" s="53">
        <f t="shared" si="214"/>
        <v>1.4295095733303678</v>
      </c>
      <c r="AN650" s="14"/>
    </row>
    <row r="651" spans="8:40">
      <c r="H651" s="32">
        <f t="shared" si="197"/>
        <v>1790</v>
      </c>
      <c r="I651" s="23">
        <f t="shared" si="198"/>
        <v>1790000</v>
      </c>
      <c r="J651" s="22">
        <f t="shared" si="199"/>
        <v>175000</v>
      </c>
      <c r="K651" s="42" t="s">
        <v>13</v>
      </c>
      <c r="L651" s="42">
        <v>0</v>
      </c>
      <c r="M651" s="32">
        <v>0</v>
      </c>
      <c r="N651" s="30" t="s">
        <v>13</v>
      </c>
      <c r="O651" s="31">
        <f>6.283*I651*E$7</f>
        <v>2361.7797</v>
      </c>
      <c r="P651" s="42">
        <v>0</v>
      </c>
      <c r="Q651" s="23" t="s">
        <v>13</v>
      </c>
      <c r="R651" s="24">
        <f>-1/(6.283*I651*E$8)</f>
        <v>-889.15998388842104</v>
      </c>
      <c r="S651" s="42">
        <f t="shared" si="200"/>
        <v>0</v>
      </c>
      <c r="T651" s="23" t="s">
        <v>13</v>
      </c>
      <c r="U651" s="23">
        <f t="shared" si="201"/>
        <v>413311447.5</v>
      </c>
      <c r="V651" s="23">
        <f t="shared" si="202"/>
        <v>175000</v>
      </c>
      <c r="W651" s="23" t="s">
        <v>13</v>
      </c>
      <c r="X651" s="23">
        <f t="shared" si="203"/>
        <v>2361.7797</v>
      </c>
      <c r="Y651" s="22">
        <f t="shared" si="204"/>
        <v>-31.868500371632351</v>
      </c>
      <c r="Z651" s="23" t="s">
        <v>13</v>
      </c>
      <c r="AA651" s="31">
        <f t="shared" si="205"/>
        <v>2361.3496064157302</v>
      </c>
      <c r="AB651" s="23">
        <f t="shared" si="206"/>
        <v>2099617.5779955401</v>
      </c>
      <c r="AC651" s="42" t="s">
        <v>13</v>
      </c>
      <c r="AD651" s="23">
        <f t="shared" si="207"/>
        <v>28336.195276988761</v>
      </c>
      <c r="AE651" s="42">
        <f t="shared" si="208"/>
        <v>-31.868500371632351</v>
      </c>
      <c r="AF651" s="42" t="s">
        <v>13</v>
      </c>
      <c r="AG651" s="42">
        <f t="shared" si="209"/>
        <v>1472.1896225273092</v>
      </c>
      <c r="AH651" s="32">
        <f t="shared" si="210"/>
        <v>-50.096857578276946</v>
      </c>
      <c r="AI651" s="42" t="s">
        <v>13</v>
      </c>
      <c r="AJ651" s="42">
        <f t="shared" si="211"/>
        <v>1425.1024692522385</v>
      </c>
      <c r="AK651" s="42">
        <f t="shared" si="212"/>
        <v>1425.9827288603624</v>
      </c>
      <c r="AL651" s="31">
        <f t="shared" si="213"/>
        <v>87.986701231245533</v>
      </c>
      <c r="AM651" s="53">
        <f t="shared" si="214"/>
        <v>1.4259827288603624</v>
      </c>
      <c r="AN651" s="14"/>
    </row>
    <row r="652" spans="8:40">
      <c r="H652" s="32">
        <f t="shared" si="197"/>
        <v>1792</v>
      </c>
      <c r="I652" s="23">
        <f t="shared" si="198"/>
        <v>1792000</v>
      </c>
      <c r="J652" s="22">
        <f t="shared" si="199"/>
        <v>175000</v>
      </c>
      <c r="K652" s="42" t="s">
        <v>13</v>
      </c>
      <c r="L652" s="42">
        <v>0</v>
      </c>
      <c r="M652" s="32">
        <v>0</v>
      </c>
      <c r="N652" s="30" t="s">
        <v>13</v>
      </c>
      <c r="O652" s="31">
        <f>6.283*I652*E$7</f>
        <v>2364.4185600000001</v>
      </c>
      <c r="P652" s="42">
        <v>0</v>
      </c>
      <c r="Q652" s="23" t="s">
        <v>13</v>
      </c>
      <c r="R652" s="24">
        <f>-1/(6.283*I652*E$8)</f>
        <v>-888.16761783497418</v>
      </c>
      <c r="S652" s="42">
        <f t="shared" si="200"/>
        <v>0</v>
      </c>
      <c r="T652" s="23" t="s">
        <v>13</v>
      </c>
      <c r="U652" s="23">
        <f t="shared" si="201"/>
        <v>413773248</v>
      </c>
      <c r="V652" s="23">
        <f t="shared" si="202"/>
        <v>175000</v>
      </c>
      <c r="W652" s="23" t="s">
        <v>13</v>
      </c>
      <c r="X652" s="23">
        <f t="shared" si="203"/>
        <v>2364.4185600000001</v>
      </c>
      <c r="Y652" s="22">
        <f t="shared" si="204"/>
        <v>-31.939741677429435</v>
      </c>
      <c r="Z652" s="23" t="s">
        <v>13</v>
      </c>
      <c r="AA652" s="31">
        <f t="shared" si="205"/>
        <v>2363.9870233255788</v>
      </c>
      <c r="AB652" s="23">
        <f t="shared" si="206"/>
        <v>2099616.7230998711</v>
      </c>
      <c r="AC652" s="42" t="s">
        <v>13</v>
      </c>
      <c r="AD652" s="23">
        <f t="shared" si="207"/>
        <v>28367.844279906945</v>
      </c>
      <c r="AE652" s="42">
        <f t="shared" si="208"/>
        <v>-31.939741677429435</v>
      </c>
      <c r="AF652" s="42" t="s">
        <v>13</v>
      </c>
      <c r="AG652" s="42">
        <f t="shared" si="209"/>
        <v>1475.8194054906046</v>
      </c>
      <c r="AH652" s="32">
        <f t="shared" si="210"/>
        <v>-49.988012096192641</v>
      </c>
      <c r="AI652" s="42" t="s">
        <v>13</v>
      </c>
      <c r="AJ652" s="42">
        <f t="shared" si="211"/>
        <v>1421.5967828456005</v>
      </c>
      <c r="AK652" s="42">
        <f t="shared" si="212"/>
        <v>1422.4753826869169</v>
      </c>
      <c r="AL652" s="31">
        <f t="shared" si="213"/>
        <v>87.986121956021009</v>
      </c>
      <c r="AM652" s="53">
        <f t="shared" si="214"/>
        <v>1.422475382686917</v>
      </c>
      <c r="AN652" s="14"/>
    </row>
    <row r="653" spans="8:40">
      <c r="H653" s="32">
        <f t="shared" si="197"/>
        <v>1794</v>
      </c>
      <c r="I653" s="23">
        <f t="shared" si="198"/>
        <v>1794000</v>
      </c>
      <c r="J653" s="22">
        <f t="shared" si="199"/>
        <v>175000</v>
      </c>
      <c r="K653" s="42" t="s">
        <v>13</v>
      </c>
      <c r="L653" s="42">
        <v>0</v>
      </c>
      <c r="M653" s="32">
        <v>0</v>
      </c>
      <c r="N653" s="30" t="s">
        <v>13</v>
      </c>
      <c r="O653" s="31">
        <f>6.283*I653*E$7</f>
        <v>2367.0574200000001</v>
      </c>
      <c r="P653" s="42">
        <v>0</v>
      </c>
      <c r="Q653" s="23" t="s">
        <v>13</v>
      </c>
      <c r="R653" s="24">
        <f>-1/(6.283*I653*E$8)</f>
        <v>-887.17746441486827</v>
      </c>
      <c r="S653" s="42">
        <f t="shared" si="200"/>
        <v>0</v>
      </c>
      <c r="T653" s="23" t="s">
        <v>13</v>
      </c>
      <c r="U653" s="23">
        <f t="shared" si="201"/>
        <v>414235048.5</v>
      </c>
      <c r="V653" s="23">
        <f t="shared" si="202"/>
        <v>175000</v>
      </c>
      <c r="W653" s="23" t="s">
        <v>13</v>
      </c>
      <c r="X653" s="23">
        <f t="shared" si="203"/>
        <v>2367.0574200000001</v>
      </c>
      <c r="Y653" s="22">
        <f t="shared" si="204"/>
        <v>-32.011062479895408</v>
      </c>
      <c r="Z653" s="23" t="s">
        <v>13</v>
      </c>
      <c r="AA653" s="31">
        <f t="shared" si="205"/>
        <v>2366.6244370116278</v>
      </c>
      <c r="AB653" s="23">
        <f t="shared" si="206"/>
        <v>2099615.8672502409</v>
      </c>
      <c r="AC653" s="42" t="s">
        <v>13</v>
      </c>
      <c r="AD653" s="23">
        <f t="shared" si="207"/>
        <v>28399.493244139532</v>
      </c>
      <c r="AE653" s="42">
        <f t="shared" si="208"/>
        <v>-32.011062479895408</v>
      </c>
      <c r="AF653" s="42" t="s">
        <v>13</v>
      </c>
      <c r="AG653" s="42">
        <f t="shared" si="209"/>
        <v>1479.4469725967597</v>
      </c>
      <c r="AH653" s="32">
        <f t="shared" si="210"/>
        <v>-49.879931928413328</v>
      </c>
      <c r="AI653" s="42" t="s">
        <v>13</v>
      </c>
      <c r="AJ653" s="42">
        <f t="shared" si="211"/>
        <v>1418.1104132108878</v>
      </c>
      <c r="AK653" s="42">
        <f t="shared" si="212"/>
        <v>1418.9873683956239</v>
      </c>
      <c r="AL653" s="31">
        <f t="shared" si="213"/>
        <v>87.985536351760814</v>
      </c>
      <c r="AM653" s="53">
        <f t="shared" si="214"/>
        <v>1.4189873683956238</v>
      </c>
      <c r="AN653" s="14"/>
    </row>
    <row r="654" spans="8:40">
      <c r="H654" s="32">
        <f t="shared" si="197"/>
        <v>1796</v>
      </c>
      <c r="I654" s="23">
        <f t="shared" si="198"/>
        <v>1796000</v>
      </c>
      <c r="J654" s="22">
        <f t="shared" si="199"/>
        <v>175000</v>
      </c>
      <c r="K654" s="42" t="s">
        <v>13</v>
      </c>
      <c r="L654" s="42">
        <v>0</v>
      </c>
      <c r="M654" s="32">
        <v>0</v>
      </c>
      <c r="N654" s="30" t="s">
        <v>13</v>
      </c>
      <c r="O654" s="31">
        <f>6.283*I654*E$7</f>
        <v>2369.6962800000001</v>
      </c>
      <c r="P654" s="42">
        <v>0</v>
      </c>
      <c r="Q654" s="23" t="s">
        <v>13</v>
      </c>
      <c r="R654" s="24">
        <f>-1/(6.283*I654*E$8)</f>
        <v>-886.18951623623252</v>
      </c>
      <c r="S654" s="42">
        <f t="shared" si="200"/>
        <v>0</v>
      </c>
      <c r="T654" s="23" t="s">
        <v>13</v>
      </c>
      <c r="U654" s="23">
        <f t="shared" si="201"/>
        <v>414696849</v>
      </c>
      <c r="V654" s="23">
        <f t="shared" si="202"/>
        <v>175000</v>
      </c>
      <c r="W654" s="23" t="s">
        <v>13</v>
      </c>
      <c r="X654" s="23">
        <f t="shared" si="203"/>
        <v>2369.6962800000001</v>
      </c>
      <c r="Y654" s="22">
        <f t="shared" si="204"/>
        <v>-32.082462778835776</v>
      </c>
      <c r="Z654" s="23" t="s">
        <v>13</v>
      </c>
      <c r="AA654" s="31">
        <f t="shared" si="205"/>
        <v>2369.2618474702845</v>
      </c>
      <c r="AB654" s="23">
        <f t="shared" si="206"/>
        <v>2099615.0104466537</v>
      </c>
      <c r="AC654" s="42" t="s">
        <v>13</v>
      </c>
      <c r="AD654" s="23">
        <f t="shared" si="207"/>
        <v>28431.142169643412</v>
      </c>
      <c r="AE654" s="42">
        <f t="shared" si="208"/>
        <v>-32.082462778835776</v>
      </c>
      <c r="AF654" s="42" t="s">
        <v>13</v>
      </c>
      <c r="AG654" s="42">
        <f t="shared" si="209"/>
        <v>1483.0723312340519</v>
      </c>
      <c r="AH654" s="32">
        <f t="shared" si="210"/>
        <v>-49.772609397460137</v>
      </c>
      <c r="AI654" s="42" t="s">
        <v>13</v>
      </c>
      <c r="AJ654" s="42">
        <f t="shared" si="211"/>
        <v>1414.6431960014461</v>
      </c>
      <c r="AK654" s="42">
        <f t="shared" si="212"/>
        <v>1415.5185214752289</v>
      </c>
      <c r="AL654" s="31">
        <f t="shared" si="213"/>
        <v>87.984944472332558</v>
      </c>
      <c r="AM654" s="53">
        <f t="shared" si="214"/>
        <v>1.4155185214752288</v>
      </c>
      <c r="AN654" s="14"/>
    </row>
    <row r="655" spans="8:40">
      <c r="H655" s="32">
        <f t="shared" si="197"/>
        <v>1798</v>
      </c>
      <c r="I655" s="23">
        <f t="shared" si="198"/>
        <v>1798000</v>
      </c>
      <c r="J655" s="22">
        <f t="shared" si="199"/>
        <v>175000</v>
      </c>
      <c r="K655" s="42" t="s">
        <v>13</v>
      </c>
      <c r="L655" s="42">
        <v>0</v>
      </c>
      <c r="M655" s="32">
        <v>0</v>
      </c>
      <c r="N655" s="30" t="s">
        <v>13</v>
      </c>
      <c r="O655" s="31">
        <f>6.283*I655*E$7</f>
        <v>2372.3351400000001</v>
      </c>
      <c r="P655" s="42">
        <v>0</v>
      </c>
      <c r="Q655" s="23" t="s">
        <v>13</v>
      </c>
      <c r="R655" s="24">
        <f>-1/(6.283*I655*E$8)</f>
        <v>-885.20376594008553</v>
      </c>
      <c r="S655" s="42">
        <f t="shared" si="200"/>
        <v>0</v>
      </c>
      <c r="T655" s="23" t="s">
        <v>13</v>
      </c>
      <c r="U655" s="23">
        <f t="shared" si="201"/>
        <v>415158649.5</v>
      </c>
      <c r="V655" s="23">
        <f t="shared" si="202"/>
        <v>175000</v>
      </c>
      <c r="W655" s="23" t="s">
        <v>13</v>
      </c>
      <c r="X655" s="23">
        <f t="shared" si="203"/>
        <v>2372.3351400000001</v>
      </c>
      <c r="Y655" s="22">
        <f t="shared" si="204"/>
        <v>-32.153942574055812</v>
      </c>
      <c r="Z655" s="23" t="s">
        <v>13</v>
      </c>
      <c r="AA655" s="31">
        <f t="shared" si="205"/>
        <v>2371.8992546979543</v>
      </c>
      <c r="AB655" s="23">
        <f t="shared" si="206"/>
        <v>2099614.1526891114</v>
      </c>
      <c r="AC655" s="42" t="s">
        <v>13</v>
      </c>
      <c r="AD655" s="23">
        <f t="shared" si="207"/>
        <v>28462.791056375452</v>
      </c>
      <c r="AE655" s="42">
        <f t="shared" si="208"/>
        <v>-32.153942574055812</v>
      </c>
      <c r="AF655" s="42" t="s">
        <v>13</v>
      </c>
      <c r="AG655" s="42">
        <f t="shared" si="209"/>
        <v>1486.6954887578688</v>
      </c>
      <c r="AH655" s="32">
        <f t="shared" si="210"/>
        <v>-49.666036925871829</v>
      </c>
      <c r="AI655" s="42" t="s">
        <v>13</v>
      </c>
      <c r="AJ655" s="42">
        <f t="shared" si="211"/>
        <v>1411.1949687442757</v>
      </c>
      <c r="AK655" s="42">
        <f t="shared" si="212"/>
        <v>1412.0686792904514</v>
      </c>
      <c r="AL655" s="31">
        <f t="shared" si="213"/>
        <v>87.984346370990039</v>
      </c>
      <c r="AM655" s="53">
        <f t="shared" si="214"/>
        <v>1.4120686792904513</v>
      </c>
      <c r="AN655" s="14"/>
    </row>
    <row r="656" spans="8:40">
      <c r="H656" s="32">
        <f t="shared" si="197"/>
        <v>1800</v>
      </c>
      <c r="I656" s="23">
        <f t="shared" si="198"/>
        <v>1800000</v>
      </c>
      <c r="J656" s="22">
        <f t="shared" si="199"/>
        <v>175000</v>
      </c>
      <c r="K656" s="42" t="s">
        <v>13</v>
      </c>
      <c r="L656" s="42">
        <v>0</v>
      </c>
      <c r="M656" s="32">
        <v>0</v>
      </c>
      <c r="N656" s="30" t="s">
        <v>13</v>
      </c>
      <c r="O656" s="31">
        <f>6.283*I656*E$7</f>
        <v>2374.9740000000002</v>
      </c>
      <c r="P656" s="42">
        <v>0</v>
      </c>
      <c r="Q656" s="23" t="s">
        <v>13</v>
      </c>
      <c r="R656" s="24">
        <f>-1/(6.283*I656*E$8)</f>
        <v>-884.22020620015212</v>
      </c>
      <c r="S656" s="42">
        <f t="shared" si="200"/>
        <v>0</v>
      </c>
      <c r="T656" s="23" t="s">
        <v>13</v>
      </c>
      <c r="U656" s="23">
        <f t="shared" si="201"/>
        <v>415620450</v>
      </c>
      <c r="V656" s="23">
        <f t="shared" si="202"/>
        <v>175000</v>
      </c>
      <c r="W656" s="23" t="s">
        <v>13</v>
      </c>
      <c r="X656" s="23">
        <f t="shared" si="203"/>
        <v>2374.9740000000002</v>
      </c>
      <c r="Y656" s="22">
        <f t="shared" si="204"/>
        <v>-32.225501865360606</v>
      </c>
      <c r="Z656" s="23" t="s">
        <v>13</v>
      </c>
      <c r="AA656" s="31">
        <f t="shared" si="205"/>
        <v>2374.5366586910445</v>
      </c>
      <c r="AB656" s="23">
        <f t="shared" si="206"/>
        <v>2099613.2939776154</v>
      </c>
      <c r="AC656" s="42" t="s">
        <v>13</v>
      </c>
      <c r="AD656" s="23">
        <f t="shared" si="207"/>
        <v>28494.439904292543</v>
      </c>
      <c r="AE656" s="42">
        <f t="shared" si="208"/>
        <v>-32.225501865360606</v>
      </c>
      <c r="AF656" s="42" t="s">
        <v>13</v>
      </c>
      <c r="AG656" s="42">
        <f t="shared" si="209"/>
        <v>1490.3164524908925</v>
      </c>
      <c r="AH656" s="32">
        <f t="shared" si="210"/>
        <v>-49.560207034606357</v>
      </c>
      <c r="AI656" s="42" t="s">
        <v>13</v>
      </c>
      <c r="AJ656" s="42">
        <f t="shared" si="211"/>
        <v>1407.7655708133541</v>
      </c>
      <c r="AK656" s="42">
        <f t="shared" si="212"/>
        <v>1408.6376810552676</v>
      </c>
      <c r="AL656" s="31">
        <f t="shared" si="213"/>
        <v>87.983742100381235</v>
      </c>
      <c r="AM656" s="53">
        <f t="shared" si="214"/>
        <v>1.4086376810552677</v>
      </c>
      <c r="AN656" s="14"/>
    </row>
    <row r="657" spans="8:40">
      <c r="H657" s="32">
        <f t="shared" si="197"/>
        <v>1802</v>
      </c>
      <c r="I657" s="23">
        <f t="shared" si="198"/>
        <v>1802000</v>
      </c>
      <c r="J657" s="22">
        <f t="shared" si="199"/>
        <v>175000</v>
      </c>
      <c r="K657" s="42" t="s">
        <v>13</v>
      </c>
      <c r="L657" s="42">
        <v>0</v>
      </c>
      <c r="M657" s="32">
        <v>0</v>
      </c>
      <c r="N657" s="30" t="s">
        <v>13</v>
      </c>
      <c r="O657" s="31">
        <f>6.283*I657*E$7</f>
        <v>2377.6128600000002</v>
      </c>
      <c r="P657" s="42">
        <v>0</v>
      </c>
      <c r="Q657" s="23" t="s">
        <v>13</v>
      </c>
      <c r="R657" s="24">
        <f>-1/(6.283*I657*E$8)</f>
        <v>-883.23882972268245</v>
      </c>
      <c r="S657" s="42">
        <f t="shared" si="200"/>
        <v>0</v>
      </c>
      <c r="T657" s="23" t="s">
        <v>13</v>
      </c>
      <c r="U657" s="23">
        <f t="shared" si="201"/>
        <v>416082250.50000006</v>
      </c>
      <c r="V657" s="23">
        <f t="shared" si="202"/>
        <v>175000</v>
      </c>
      <c r="W657" s="23" t="s">
        <v>13</v>
      </c>
      <c r="X657" s="23">
        <f t="shared" si="203"/>
        <v>2377.6128600000002</v>
      </c>
      <c r="Y657" s="22">
        <f t="shared" si="204"/>
        <v>-32.297140652554994</v>
      </c>
      <c r="Z657" s="23" t="s">
        <v>13</v>
      </c>
      <c r="AA657" s="31">
        <f t="shared" si="205"/>
        <v>2377.174059445962</v>
      </c>
      <c r="AB657" s="23">
        <f t="shared" si="206"/>
        <v>2099612.4343121699</v>
      </c>
      <c r="AC657" s="42" t="s">
        <v>13</v>
      </c>
      <c r="AD657" s="23">
        <f t="shared" si="207"/>
        <v>28526.088713351546</v>
      </c>
      <c r="AE657" s="42">
        <f t="shared" si="208"/>
        <v>-32.297140652554994</v>
      </c>
      <c r="AF657" s="42" t="s">
        <v>13</v>
      </c>
      <c r="AG657" s="42">
        <f t="shared" si="209"/>
        <v>1493.9352297232795</v>
      </c>
      <c r="AH657" s="32">
        <f t="shared" si="210"/>
        <v>-49.455112341472741</v>
      </c>
      <c r="AI657" s="42" t="s">
        <v>13</v>
      </c>
      <c r="AJ657" s="42">
        <f t="shared" si="211"/>
        <v>1404.3548434034208</v>
      </c>
      <c r="AK657" s="42">
        <f t="shared" si="212"/>
        <v>1405.2253678066568</v>
      </c>
      <c r="AL657" s="31">
        <f t="shared" si="213"/>
        <v>87.98313171255721</v>
      </c>
      <c r="AM657" s="53">
        <f t="shared" si="214"/>
        <v>1.4052253678066569</v>
      </c>
      <c r="AN657" s="14"/>
    </row>
    <row r="658" spans="8:40">
      <c r="H658" s="32">
        <f t="shared" si="197"/>
        <v>1804</v>
      </c>
      <c r="I658" s="23">
        <f t="shared" si="198"/>
        <v>1804000</v>
      </c>
      <c r="J658" s="22">
        <f t="shared" si="199"/>
        <v>175000</v>
      </c>
      <c r="K658" s="42" t="s">
        <v>13</v>
      </c>
      <c r="L658" s="42">
        <v>0</v>
      </c>
      <c r="M658" s="32">
        <v>0</v>
      </c>
      <c r="N658" s="30" t="s">
        <v>13</v>
      </c>
      <c r="O658" s="31">
        <f>6.283*I658*E$7</f>
        <v>2380.2517200000002</v>
      </c>
      <c r="P658" s="42">
        <v>0</v>
      </c>
      <c r="Q658" s="23" t="s">
        <v>13</v>
      </c>
      <c r="R658" s="24">
        <f>-1/(6.283*I658*E$8)</f>
        <v>-882.2596292462714</v>
      </c>
      <c r="S658" s="42">
        <f t="shared" si="200"/>
        <v>0</v>
      </c>
      <c r="T658" s="23" t="s">
        <v>13</v>
      </c>
      <c r="U658" s="23">
        <f t="shared" si="201"/>
        <v>416544051.00000006</v>
      </c>
      <c r="V658" s="23">
        <f t="shared" si="202"/>
        <v>175000</v>
      </c>
      <c r="W658" s="23" t="s">
        <v>13</v>
      </c>
      <c r="X658" s="23">
        <f t="shared" si="203"/>
        <v>2380.2517200000002</v>
      </c>
      <c r="Y658" s="22">
        <f t="shared" si="204"/>
        <v>-32.368858935443612</v>
      </c>
      <c r="Z658" s="23" t="s">
        <v>13</v>
      </c>
      <c r="AA658" s="31">
        <f t="shared" si="205"/>
        <v>2379.8114569591116</v>
      </c>
      <c r="AB658" s="23">
        <f t="shared" si="206"/>
        <v>2099611.5736927749</v>
      </c>
      <c r="AC658" s="42" t="s">
        <v>13</v>
      </c>
      <c r="AD658" s="23">
        <f t="shared" si="207"/>
        <v>28557.73748350934</v>
      </c>
      <c r="AE658" s="42">
        <f t="shared" si="208"/>
        <v>-32.368858935443612</v>
      </c>
      <c r="AF658" s="42" t="s">
        <v>13</v>
      </c>
      <c r="AG658" s="42">
        <f t="shared" si="209"/>
        <v>1497.5518277128403</v>
      </c>
      <c r="AH658" s="32">
        <f t="shared" si="210"/>
        <v>-49.35074555959234</v>
      </c>
      <c r="AI658" s="42" t="s">
        <v>13</v>
      </c>
      <c r="AJ658" s="42">
        <f t="shared" si="211"/>
        <v>1400.9626295041971</v>
      </c>
      <c r="AK658" s="42">
        <f t="shared" si="212"/>
        <v>1401.8315823787827</v>
      </c>
      <c r="AL658" s="31">
        <f t="shared" si="213"/>
        <v>87.982515258979859</v>
      </c>
      <c r="AM658" s="53">
        <f t="shared" si="214"/>
        <v>1.4018315823787828</v>
      </c>
      <c r="AN658" s="14"/>
    </row>
    <row r="659" spans="8:40">
      <c r="H659" s="32">
        <f t="shared" si="197"/>
        <v>1806</v>
      </c>
      <c r="I659" s="23">
        <f t="shared" si="198"/>
        <v>1806000</v>
      </c>
      <c r="J659" s="22">
        <f t="shared" si="199"/>
        <v>175000</v>
      </c>
      <c r="K659" s="42" t="s">
        <v>13</v>
      </c>
      <c r="L659" s="42">
        <v>0</v>
      </c>
      <c r="M659" s="32">
        <v>0</v>
      </c>
      <c r="N659" s="30" t="s">
        <v>13</v>
      </c>
      <c r="O659" s="31">
        <f>6.283*I659*E$7</f>
        <v>2382.8905800000002</v>
      </c>
      <c r="P659" s="42">
        <v>0</v>
      </c>
      <c r="Q659" s="23" t="s">
        <v>13</v>
      </c>
      <c r="R659" s="24">
        <f>-1/(6.283*I659*E$8)</f>
        <v>-881.28259754167971</v>
      </c>
      <c r="S659" s="42">
        <f t="shared" si="200"/>
        <v>0</v>
      </c>
      <c r="T659" s="23" t="s">
        <v>13</v>
      </c>
      <c r="U659" s="23">
        <f t="shared" si="201"/>
        <v>417005851.50000006</v>
      </c>
      <c r="V659" s="23">
        <f t="shared" si="202"/>
        <v>175000</v>
      </c>
      <c r="W659" s="23" t="s">
        <v>13</v>
      </c>
      <c r="X659" s="23">
        <f t="shared" si="203"/>
        <v>2382.8905800000002</v>
      </c>
      <c r="Y659" s="22">
        <f t="shared" si="204"/>
        <v>-32.440656713830883</v>
      </c>
      <c r="Z659" s="23" t="s">
        <v>13</v>
      </c>
      <c r="AA659" s="31">
        <f t="shared" si="205"/>
        <v>2382.4488512269008</v>
      </c>
      <c r="AB659" s="23">
        <f t="shared" si="206"/>
        <v>2099610.712119434</v>
      </c>
      <c r="AC659" s="42" t="s">
        <v>13</v>
      </c>
      <c r="AD659" s="23">
        <f t="shared" si="207"/>
        <v>28589.38621472281</v>
      </c>
      <c r="AE659" s="42">
        <f t="shared" si="208"/>
        <v>-32.440656713830883</v>
      </c>
      <c r="AF659" s="42" t="s">
        <v>13</v>
      </c>
      <c r="AG659" s="42">
        <f t="shared" si="209"/>
        <v>1501.1662536852211</v>
      </c>
      <c r="AH659" s="32">
        <f t="shared" si="210"/>
        <v>-49.247099495889145</v>
      </c>
      <c r="AI659" s="42" t="s">
        <v>13</v>
      </c>
      <c r="AJ659" s="42">
        <f t="shared" si="211"/>
        <v>1397.5887738750537</v>
      </c>
      <c r="AK659" s="42">
        <f t="shared" si="212"/>
        <v>1398.4561693776227</v>
      </c>
      <c r="AL659" s="31">
        <f t="shared" si="213"/>
        <v>87.981892790532044</v>
      </c>
      <c r="AM659" s="53">
        <f t="shared" si="214"/>
        <v>1.3984561693776227</v>
      </c>
      <c r="AN659" s="14"/>
    </row>
    <row r="660" spans="8:40">
      <c r="H660" s="32">
        <f t="shared" si="197"/>
        <v>1808</v>
      </c>
      <c r="I660" s="23">
        <f t="shared" si="198"/>
        <v>1808000</v>
      </c>
      <c r="J660" s="22">
        <f t="shared" si="199"/>
        <v>175000</v>
      </c>
      <c r="K660" s="42" t="s">
        <v>13</v>
      </c>
      <c r="L660" s="42">
        <v>0</v>
      </c>
      <c r="M660" s="32">
        <v>0</v>
      </c>
      <c r="N660" s="30" t="s">
        <v>13</v>
      </c>
      <c r="O660" s="31">
        <f>6.283*I660*E$7</f>
        <v>2385.5294400000002</v>
      </c>
      <c r="P660" s="42">
        <v>0</v>
      </c>
      <c r="Q660" s="23" t="s">
        <v>13</v>
      </c>
      <c r="R660" s="24">
        <f>-1/(6.283*I660*E$8)</f>
        <v>-880.30772741165572</v>
      </c>
      <c r="S660" s="42">
        <f t="shared" si="200"/>
        <v>0</v>
      </c>
      <c r="T660" s="23" t="s">
        <v>13</v>
      </c>
      <c r="U660" s="23">
        <f t="shared" si="201"/>
        <v>417467652.00000006</v>
      </c>
      <c r="V660" s="23">
        <f t="shared" si="202"/>
        <v>175000</v>
      </c>
      <c r="W660" s="23" t="s">
        <v>13</v>
      </c>
      <c r="X660" s="23">
        <f t="shared" si="203"/>
        <v>2385.5294400000002</v>
      </c>
      <c r="Y660" s="22">
        <f t="shared" si="204"/>
        <v>-32.51253398752101</v>
      </c>
      <c r="Z660" s="23" t="s">
        <v>13</v>
      </c>
      <c r="AA660" s="31">
        <f t="shared" si="205"/>
        <v>2385.0862422457362</v>
      </c>
      <c r="AB660" s="23">
        <f t="shared" si="206"/>
        <v>2099609.8495921497</v>
      </c>
      <c r="AC660" s="42" t="s">
        <v>13</v>
      </c>
      <c r="AD660" s="23">
        <f t="shared" si="207"/>
        <v>28621.034906948837</v>
      </c>
      <c r="AE660" s="42">
        <f t="shared" si="208"/>
        <v>-32.51253398752101</v>
      </c>
      <c r="AF660" s="42" t="s">
        <v>13</v>
      </c>
      <c r="AG660" s="42">
        <f t="shared" si="209"/>
        <v>1504.7785148340804</v>
      </c>
      <c r="AH660" s="32">
        <f t="shared" si="210"/>
        <v>-49.144167049608129</v>
      </c>
      <c r="AI660" s="42" t="s">
        <v>13</v>
      </c>
      <c r="AJ660" s="42">
        <f t="shared" si="211"/>
        <v>1394.2331230200957</v>
      </c>
      <c r="AK660" s="42">
        <f t="shared" si="212"/>
        <v>1395.0989751560171</v>
      </c>
      <c r="AL660" s="31">
        <f t="shared" si="213"/>
        <v>87.98126435752431</v>
      </c>
      <c r="AM660" s="53">
        <f t="shared" si="214"/>
        <v>1.395098975156017</v>
      </c>
      <c r="AN660" s="14"/>
    </row>
    <row r="661" spans="8:40">
      <c r="H661" s="32">
        <f t="shared" si="197"/>
        <v>1810</v>
      </c>
      <c r="I661" s="23">
        <f t="shared" si="198"/>
        <v>1810000</v>
      </c>
      <c r="J661" s="22">
        <f t="shared" si="199"/>
        <v>175000</v>
      </c>
      <c r="K661" s="42" t="s">
        <v>13</v>
      </c>
      <c r="L661" s="42">
        <v>0</v>
      </c>
      <c r="M661" s="32">
        <v>0</v>
      </c>
      <c r="N661" s="30" t="s">
        <v>13</v>
      </c>
      <c r="O661" s="31">
        <f>6.283*I661*E$7</f>
        <v>2388.1683000000003</v>
      </c>
      <c r="P661" s="42">
        <v>0</v>
      </c>
      <c r="Q661" s="23" t="s">
        <v>13</v>
      </c>
      <c r="R661" s="24">
        <f>-1/(6.283*I661*E$8)</f>
        <v>-879.33501169075885</v>
      </c>
      <c r="S661" s="42">
        <f t="shared" si="200"/>
        <v>0</v>
      </c>
      <c r="T661" s="23" t="s">
        <v>13</v>
      </c>
      <c r="U661" s="23">
        <f t="shared" si="201"/>
        <v>417929452.50000006</v>
      </c>
      <c r="V661" s="23">
        <f t="shared" si="202"/>
        <v>175000</v>
      </c>
      <c r="W661" s="23" t="s">
        <v>13</v>
      </c>
      <c r="X661" s="23">
        <f t="shared" si="203"/>
        <v>2388.1683000000003</v>
      </c>
      <c r="Y661" s="22">
        <f t="shared" si="204"/>
        <v>-32.584490756317969</v>
      </c>
      <c r="Z661" s="23" t="s">
        <v>13</v>
      </c>
      <c r="AA661" s="31">
        <f t="shared" si="205"/>
        <v>2387.7236300120239</v>
      </c>
      <c r="AB661" s="23">
        <f t="shared" si="206"/>
        <v>2099608.9861109243</v>
      </c>
      <c r="AC661" s="42" t="s">
        <v>13</v>
      </c>
      <c r="AD661" s="23">
        <f t="shared" si="207"/>
        <v>28652.683560144284</v>
      </c>
      <c r="AE661" s="42">
        <f t="shared" si="208"/>
        <v>-32.584490756317969</v>
      </c>
      <c r="AF661" s="42" t="s">
        <v>13</v>
      </c>
      <c r="AG661" s="42">
        <f t="shared" si="209"/>
        <v>1508.3886183212651</v>
      </c>
      <c r="AH661" s="32">
        <f t="shared" si="210"/>
        <v>-49.041941210861502</v>
      </c>
      <c r="AI661" s="42" t="s">
        <v>13</v>
      </c>
      <c r="AJ661" s="42">
        <f t="shared" si="211"/>
        <v>1390.8955251636755</v>
      </c>
      <c r="AK661" s="42">
        <f t="shared" si="212"/>
        <v>1391.7598477891459</v>
      </c>
      <c r="AL661" s="31">
        <f t="shared" si="213"/>
        <v>87.980630009702836</v>
      </c>
      <c r="AM661" s="53">
        <f t="shared" si="214"/>
        <v>1.3917598477891457</v>
      </c>
      <c r="AN661" s="14"/>
    </row>
    <row r="662" spans="8:40">
      <c r="H662" s="32">
        <f t="shared" si="197"/>
        <v>1812</v>
      </c>
      <c r="I662" s="23">
        <f t="shared" si="198"/>
        <v>1812000</v>
      </c>
      <c r="J662" s="22">
        <f t="shared" si="199"/>
        <v>175000</v>
      </c>
      <c r="K662" s="42" t="s">
        <v>13</v>
      </c>
      <c r="L662" s="42">
        <v>0</v>
      </c>
      <c r="M662" s="32">
        <v>0</v>
      </c>
      <c r="N662" s="30" t="s">
        <v>13</v>
      </c>
      <c r="O662" s="31">
        <f>6.283*I662*E$7</f>
        <v>2390.8071600000003</v>
      </c>
      <c r="P662" s="42">
        <v>0</v>
      </c>
      <c r="Q662" s="23" t="s">
        <v>13</v>
      </c>
      <c r="R662" s="24">
        <f>-1/(6.283*I662*E$8)</f>
        <v>-878.36444324518425</v>
      </c>
      <c r="S662" s="42">
        <f t="shared" si="200"/>
        <v>0</v>
      </c>
      <c r="T662" s="23" t="s">
        <v>13</v>
      </c>
      <c r="U662" s="23">
        <f t="shared" si="201"/>
        <v>418391253.00000006</v>
      </c>
      <c r="V662" s="23">
        <f t="shared" si="202"/>
        <v>175000</v>
      </c>
      <c r="W662" s="23" t="s">
        <v>13</v>
      </c>
      <c r="X662" s="23">
        <f t="shared" si="203"/>
        <v>2390.8071600000003</v>
      </c>
      <c r="Y662" s="22">
        <f t="shared" si="204"/>
        <v>-32.656527020025543</v>
      </c>
      <c r="Z662" s="23" t="s">
        <v>13</v>
      </c>
      <c r="AA662" s="31">
        <f t="shared" si="205"/>
        <v>2390.3610145221705</v>
      </c>
      <c r="AB662" s="23">
        <f t="shared" si="206"/>
        <v>2099608.12167576</v>
      </c>
      <c r="AC662" s="42" t="s">
        <v>13</v>
      </c>
      <c r="AD662" s="23">
        <f t="shared" si="207"/>
        <v>28684.332174266052</v>
      </c>
      <c r="AE662" s="42">
        <f t="shared" si="208"/>
        <v>-32.656527020025543</v>
      </c>
      <c r="AF662" s="42" t="s">
        <v>13</v>
      </c>
      <c r="AG662" s="42">
        <f t="shared" si="209"/>
        <v>1511.9965712769863</v>
      </c>
      <c r="AH662" s="32">
        <f t="shared" si="210"/>
        <v>-48.940415059202088</v>
      </c>
      <c r="AI662" s="42" t="s">
        <v>13</v>
      </c>
      <c r="AJ662" s="42">
        <f t="shared" si="211"/>
        <v>1387.5758302263164</v>
      </c>
      <c r="AK662" s="42">
        <f t="shared" si="212"/>
        <v>1388.4386370504164</v>
      </c>
      <c r="AL662" s="31">
        <f t="shared" si="213"/>
        <v>87.979989796257627</v>
      </c>
      <c r="AM662" s="53">
        <f t="shared" si="214"/>
        <v>1.3884386370504165</v>
      </c>
      <c r="AN662" s="14"/>
    </row>
    <row r="663" spans="8:40">
      <c r="H663" s="32">
        <f t="shared" si="197"/>
        <v>1814</v>
      </c>
      <c r="I663" s="23">
        <f t="shared" si="198"/>
        <v>1814000</v>
      </c>
      <c r="J663" s="22">
        <f t="shared" si="199"/>
        <v>175000</v>
      </c>
      <c r="K663" s="42" t="s">
        <v>13</v>
      </c>
      <c r="L663" s="42">
        <v>0</v>
      </c>
      <c r="M663" s="32">
        <v>0</v>
      </c>
      <c r="N663" s="30" t="s">
        <v>13</v>
      </c>
      <c r="O663" s="31">
        <f>6.283*I663*E$7</f>
        <v>2393.4460200000003</v>
      </c>
      <c r="P663" s="42">
        <v>0</v>
      </c>
      <c r="Q663" s="23" t="s">
        <v>13</v>
      </c>
      <c r="R663" s="24">
        <f>-1/(6.283*I663*E$8)</f>
        <v>-877.39601497258752</v>
      </c>
      <c r="S663" s="42">
        <f t="shared" si="200"/>
        <v>0</v>
      </c>
      <c r="T663" s="23" t="s">
        <v>13</v>
      </c>
      <c r="U663" s="23">
        <f t="shared" si="201"/>
        <v>418853053.50000006</v>
      </c>
      <c r="V663" s="23">
        <f t="shared" si="202"/>
        <v>175000</v>
      </c>
      <c r="W663" s="23" t="s">
        <v>13</v>
      </c>
      <c r="X663" s="23">
        <f t="shared" si="203"/>
        <v>2393.4460200000003</v>
      </c>
      <c r="Y663" s="22">
        <f t="shared" si="204"/>
        <v>-32.728642778447281</v>
      </c>
      <c r="Z663" s="23" t="s">
        <v>13</v>
      </c>
      <c r="AA663" s="31">
        <f t="shared" si="205"/>
        <v>2392.9983957725831</v>
      </c>
      <c r="AB663" s="23">
        <f t="shared" si="206"/>
        <v>2099607.2562866593</v>
      </c>
      <c r="AC663" s="42" t="s">
        <v>13</v>
      </c>
      <c r="AD663" s="23">
        <f t="shared" si="207"/>
        <v>28715.980749270999</v>
      </c>
      <c r="AE663" s="42">
        <f t="shared" si="208"/>
        <v>-32.728642778447281</v>
      </c>
      <c r="AF663" s="42" t="s">
        <v>13</v>
      </c>
      <c r="AG663" s="42">
        <f t="shared" si="209"/>
        <v>1515.6023807999954</v>
      </c>
      <c r="AH663" s="32">
        <f t="shared" si="210"/>
        <v>-48.83958176222265</v>
      </c>
      <c r="AI663" s="42" t="s">
        <v>13</v>
      </c>
      <c r="AJ663" s="42">
        <f t="shared" si="211"/>
        <v>1384.2738898010321</v>
      </c>
      <c r="AK663" s="42">
        <f t="shared" si="212"/>
        <v>1385.1351943877496</v>
      </c>
      <c r="AL663" s="31">
        <f t="shared" si="213"/>
        <v>87.97934376583089</v>
      </c>
      <c r="AM663" s="53">
        <f t="shared" si="214"/>
        <v>1.3851351943877497</v>
      </c>
      <c r="AN663" s="14"/>
    </row>
    <row r="664" spans="8:40">
      <c r="H664" s="32">
        <f t="shared" si="197"/>
        <v>1816</v>
      </c>
      <c r="I664" s="23">
        <f t="shared" si="198"/>
        <v>1816000</v>
      </c>
      <c r="J664" s="22">
        <f t="shared" si="199"/>
        <v>175000</v>
      </c>
      <c r="K664" s="42" t="s">
        <v>13</v>
      </c>
      <c r="L664" s="42">
        <v>0</v>
      </c>
      <c r="M664" s="32">
        <v>0</v>
      </c>
      <c r="N664" s="30" t="s">
        <v>13</v>
      </c>
      <c r="O664" s="31">
        <f>6.283*I664*E$7</f>
        <v>2396.0848799999999</v>
      </c>
      <c r="P664" s="42">
        <v>0</v>
      </c>
      <c r="Q664" s="23" t="s">
        <v>13</v>
      </c>
      <c r="R664" s="24">
        <f>-1/(6.283*I664*E$8)</f>
        <v>-876.42971980191282</v>
      </c>
      <c r="S664" s="42">
        <f t="shared" si="200"/>
        <v>0</v>
      </c>
      <c r="T664" s="23" t="s">
        <v>13</v>
      </c>
      <c r="U664" s="23">
        <f t="shared" si="201"/>
        <v>419314854</v>
      </c>
      <c r="V664" s="23">
        <f t="shared" si="202"/>
        <v>175000</v>
      </c>
      <c r="W664" s="23" t="s">
        <v>13</v>
      </c>
      <c r="X664" s="23">
        <f t="shared" si="203"/>
        <v>2396.0848799999999</v>
      </c>
      <c r="Y664" s="22">
        <f t="shared" si="204"/>
        <v>-32.800838031386505</v>
      </c>
      <c r="Z664" s="23" t="s">
        <v>13</v>
      </c>
      <c r="AA664" s="31">
        <f t="shared" si="205"/>
        <v>2395.6357737596668</v>
      </c>
      <c r="AB664" s="23">
        <f t="shared" si="206"/>
        <v>2099606.3899436234</v>
      </c>
      <c r="AC664" s="42" t="s">
        <v>13</v>
      </c>
      <c r="AD664" s="23">
        <f t="shared" si="207"/>
        <v>28747.629285116</v>
      </c>
      <c r="AE664" s="42">
        <f t="shared" si="208"/>
        <v>-32.800838031386505</v>
      </c>
      <c r="AF664" s="42" t="s">
        <v>13</v>
      </c>
      <c r="AG664" s="42">
        <f t="shared" si="209"/>
        <v>1519.206053957754</v>
      </c>
      <c r="AH664" s="32">
        <f t="shared" si="210"/>
        <v>-48.739434574181928</v>
      </c>
      <c r="AI664" s="42" t="s">
        <v>13</v>
      </c>
      <c r="AJ664" s="42">
        <f t="shared" si="211"/>
        <v>1380.9895571300531</v>
      </c>
      <c r="AK664" s="42">
        <f t="shared" si="212"/>
        <v>1381.8493729002705</v>
      </c>
      <c r="AL664" s="31">
        <f t="shared" si="213"/>
        <v>87.978691966524252</v>
      </c>
      <c r="AM664" s="53">
        <f t="shared" si="214"/>
        <v>1.3818493729002705</v>
      </c>
      <c r="AN664" s="14"/>
    </row>
    <row r="665" spans="8:40">
      <c r="H665" s="32">
        <f t="shared" si="197"/>
        <v>1818</v>
      </c>
      <c r="I665" s="23">
        <f t="shared" si="198"/>
        <v>1818000</v>
      </c>
      <c r="J665" s="22">
        <f t="shared" si="199"/>
        <v>175000</v>
      </c>
      <c r="K665" s="42" t="s">
        <v>13</v>
      </c>
      <c r="L665" s="42">
        <v>0</v>
      </c>
      <c r="M665" s="32">
        <v>0</v>
      </c>
      <c r="N665" s="30" t="s">
        <v>13</v>
      </c>
      <c r="O665" s="31">
        <f>6.283*I665*E$7</f>
        <v>2398.7237399999999</v>
      </c>
      <c r="P665" s="42">
        <v>0</v>
      </c>
      <c r="Q665" s="23" t="s">
        <v>13</v>
      </c>
      <c r="R665" s="24">
        <f>-1/(6.283*I665*E$8)</f>
        <v>-875.46555069321983</v>
      </c>
      <c r="S665" s="42">
        <f t="shared" si="200"/>
        <v>0</v>
      </c>
      <c r="T665" s="23" t="s">
        <v>13</v>
      </c>
      <c r="U665" s="23">
        <f t="shared" si="201"/>
        <v>419776654.5</v>
      </c>
      <c r="V665" s="23">
        <f t="shared" si="202"/>
        <v>175000</v>
      </c>
      <c r="W665" s="23" t="s">
        <v>13</v>
      </c>
      <c r="X665" s="23">
        <f t="shared" si="203"/>
        <v>2398.7237399999999</v>
      </c>
      <c r="Y665" s="22">
        <f t="shared" si="204"/>
        <v>-32.873112778646352</v>
      </c>
      <c r="Z665" s="23" t="s">
        <v>13</v>
      </c>
      <c r="AA665" s="31">
        <f t="shared" si="205"/>
        <v>2398.2731484798296</v>
      </c>
      <c r="AB665" s="23">
        <f t="shared" si="206"/>
        <v>2099605.5226466563</v>
      </c>
      <c r="AC665" s="42" t="s">
        <v>13</v>
      </c>
      <c r="AD665" s="23">
        <f t="shared" si="207"/>
        <v>28779.277781757952</v>
      </c>
      <c r="AE665" s="42">
        <f t="shared" si="208"/>
        <v>-32.873112778646352</v>
      </c>
      <c r="AF665" s="42" t="s">
        <v>13</v>
      </c>
      <c r="AG665" s="42">
        <f t="shared" si="209"/>
        <v>1522.8075977866097</v>
      </c>
      <c r="AH665" s="32">
        <f t="shared" si="210"/>
        <v>-48.639966834655446</v>
      </c>
      <c r="AI665" s="42" t="s">
        <v>13</v>
      </c>
      <c r="AJ665" s="42">
        <f t="shared" si="211"/>
        <v>1377.7226870819327</v>
      </c>
      <c r="AK665" s="42">
        <f t="shared" si="212"/>
        <v>1378.5810273153832</v>
      </c>
      <c r="AL665" s="31">
        <f t="shared" si="213"/>
        <v>87.978034445905166</v>
      </c>
      <c r="AM665" s="53">
        <f t="shared" si="214"/>
        <v>1.3785810273153831</v>
      </c>
      <c r="AN665" s="14"/>
    </row>
    <row r="666" spans="8:40">
      <c r="H666" s="32">
        <f t="shared" si="197"/>
        <v>1820</v>
      </c>
      <c r="I666" s="23">
        <f t="shared" si="198"/>
        <v>1820000</v>
      </c>
      <c r="J666" s="22">
        <f t="shared" si="199"/>
        <v>175000</v>
      </c>
      <c r="K666" s="42" t="s">
        <v>13</v>
      </c>
      <c r="L666" s="42">
        <v>0</v>
      </c>
      <c r="M666" s="32">
        <v>0</v>
      </c>
      <c r="N666" s="30" t="s">
        <v>13</v>
      </c>
      <c r="O666" s="31">
        <f>6.283*I666*E$7</f>
        <v>2401.3625999999999</v>
      </c>
      <c r="P666" s="42">
        <v>0</v>
      </c>
      <c r="Q666" s="23" t="s">
        <v>13</v>
      </c>
      <c r="R666" s="24">
        <f>-1/(6.283*I666*E$8)</f>
        <v>-874.50350063751296</v>
      </c>
      <c r="S666" s="42">
        <f t="shared" si="200"/>
        <v>0</v>
      </c>
      <c r="T666" s="23" t="s">
        <v>13</v>
      </c>
      <c r="U666" s="23">
        <f t="shared" si="201"/>
        <v>420238455</v>
      </c>
      <c r="V666" s="23">
        <f t="shared" si="202"/>
        <v>175000</v>
      </c>
      <c r="W666" s="23" t="s">
        <v>13</v>
      </c>
      <c r="X666" s="23">
        <f t="shared" si="203"/>
        <v>2401.3625999999999</v>
      </c>
      <c r="Y666" s="22">
        <f t="shared" si="204"/>
        <v>-32.945467020029724</v>
      </c>
      <c r="Z666" s="23" t="s">
        <v>13</v>
      </c>
      <c r="AA666" s="31">
        <f t="shared" si="205"/>
        <v>2400.9105199294777</v>
      </c>
      <c r="AB666" s="23">
        <f t="shared" si="206"/>
        <v>2099604.6543957596</v>
      </c>
      <c r="AC666" s="42" t="s">
        <v>13</v>
      </c>
      <c r="AD666" s="23">
        <f t="shared" si="207"/>
        <v>28810.926239153727</v>
      </c>
      <c r="AE666" s="42">
        <f t="shared" si="208"/>
        <v>-32.945467020029724</v>
      </c>
      <c r="AF666" s="42" t="s">
        <v>13</v>
      </c>
      <c r="AG666" s="42">
        <f t="shared" si="209"/>
        <v>1526.4070192919648</v>
      </c>
      <c r="AH666" s="32">
        <f t="shared" si="210"/>
        <v>-48.541171967211298</v>
      </c>
      <c r="AI666" s="42" t="s">
        <v>13</v>
      </c>
      <c r="AJ666" s="42">
        <f t="shared" si="211"/>
        <v>1374.4731361290355</v>
      </c>
      <c r="AK666" s="42">
        <f t="shared" si="212"/>
        <v>1375.3300139662249</v>
      </c>
      <c r="AL666" s="31">
        <f t="shared" si="213"/>
        <v>87.977371251016095</v>
      </c>
      <c r="AM666" s="53">
        <f t="shared" si="214"/>
        <v>1.375330013966225</v>
      </c>
      <c r="AN666" s="14"/>
    </row>
    <row r="667" spans="8:40">
      <c r="H667" s="32">
        <f t="shared" si="197"/>
        <v>1822</v>
      </c>
      <c r="I667" s="23">
        <f t="shared" si="198"/>
        <v>1822000</v>
      </c>
      <c r="J667" s="22">
        <f t="shared" si="199"/>
        <v>175000</v>
      </c>
      <c r="K667" s="42" t="s">
        <v>13</v>
      </c>
      <c r="L667" s="42">
        <v>0</v>
      </c>
      <c r="M667" s="32">
        <v>0</v>
      </c>
      <c r="N667" s="30" t="s">
        <v>13</v>
      </c>
      <c r="O667" s="31">
        <f>6.283*I667*E$7</f>
        <v>2404.00146</v>
      </c>
      <c r="P667" s="42">
        <v>0</v>
      </c>
      <c r="Q667" s="23" t="s">
        <v>13</v>
      </c>
      <c r="R667" s="24">
        <f>-1/(6.283*I667*E$8)</f>
        <v>-873.54356265657168</v>
      </c>
      <c r="S667" s="42">
        <f t="shared" si="200"/>
        <v>0</v>
      </c>
      <c r="T667" s="23" t="s">
        <v>13</v>
      </c>
      <c r="U667" s="23">
        <f t="shared" si="201"/>
        <v>420700255.5</v>
      </c>
      <c r="V667" s="23">
        <f t="shared" si="202"/>
        <v>175000</v>
      </c>
      <c r="W667" s="23" t="s">
        <v>13</v>
      </c>
      <c r="X667" s="23">
        <f t="shared" si="203"/>
        <v>2404.00146</v>
      </c>
      <c r="Y667" s="22">
        <f t="shared" si="204"/>
        <v>-33.017900755339305</v>
      </c>
      <c r="Z667" s="23" t="s">
        <v>13</v>
      </c>
      <c r="AA667" s="31">
        <f t="shared" si="205"/>
        <v>2403.5478881050171</v>
      </c>
      <c r="AB667" s="23">
        <f t="shared" si="206"/>
        <v>2099603.7851909357</v>
      </c>
      <c r="AC667" s="42" t="s">
        <v>13</v>
      </c>
      <c r="AD667" s="23">
        <f t="shared" si="207"/>
        <v>28842.574657260204</v>
      </c>
      <c r="AE667" s="42">
        <f t="shared" si="208"/>
        <v>-33.017900755339305</v>
      </c>
      <c r="AF667" s="42" t="s">
        <v>13</v>
      </c>
      <c r="AG667" s="42">
        <f t="shared" si="209"/>
        <v>1530.0043254484453</v>
      </c>
      <c r="AH667" s="32">
        <f t="shared" si="210"/>
        <v>-48.443043478110482</v>
      </c>
      <c r="AI667" s="42" t="s">
        <v>13</v>
      </c>
      <c r="AJ667" s="42">
        <f t="shared" si="211"/>
        <v>1371.2407623254021</v>
      </c>
      <c r="AK667" s="42">
        <f t="shared" si="212"/>
        <v>1372.0961907695</v>
      </c>
      <c r="AL667" s="31">
        <f t="shared" si="213"/>
        <v>87.976702428381017</v>
      </c>
      <c r="AM667" s="53">
        <f t="shared" si="214"/>
        <v>1.3720961907695</v>
      </c>
      <c r="AN667" s="14"/>
    </row>
    <row r="668" spans="8:40">
      <c r="H668" s="32">
        <f t="shared" si="197"/>
        <v>1824</v>
      </c>
      <c r="I668" s="23">
        <f t="shared" si="198"/>
        <v>1824000</v>
      </c>
      <c r="J668" s="22">
        <f t="shared" si="199"/>
        <v>175000</v>
      </c>
      <c r="K668" s="42" t="s">
        <v>13</v>
      </c>
      <c r="L668" s="42">
        <v>0</v>
      </c>
      <c r="M668" s="32">
        <v>0</v>
      </c>
      <c r="N668" s="30" t="s">
        <v>13</v>
      </c>
      <c r="O668" s="31">
        <f>6.283*I668*E$7</f>
        <v>2406.64032</v>
      </c>
      <c r="P668" s="42">
        <v>0</v>
      </c>
      <c r="Q668" s="23" t="s">
        <v>13</v>
      </c>
      <c r="R668" s="24">
        <f>-1/(6.283*I668*E$8)</f>
        <v>-872.58572980278154</v>
      </c>
      <c r="S668" s="42">
        <f t="shared" si="200"/>
        <v>0</v>
      </c>
      <c r="T668" s="23" t="s">
        <v>13</v>
      </c>
      <c r="U668" s="23">
        <f t="shared" si="201"/>
        <v>421162056</v>
      </c>
      <c r="V668" s="23">
        <f t="shared" si="202"/>
        <v>175000</v>
      </c>
      <c r="W668" s="23" t="s">
        <v>13</v>
      </c>
      <c r="X668" s="23">
        <f t="shared" si="203"/>
        <v>2406.64032</v>
      </c>
      <c r="Y668" s="22">
        <f t="shared" si="204"/>
        <v>-33.090413984377562</v>
      </c>
      <c r="Z668" s="23" t="s">
        <v>13</v>
      </c>
      <c r="AA668" s="31">
        <f t="shared" si="205"/>
        <v>2406.1852530028555</v>
      </c>
      <c r="AB668" s="23">
        <f t="shared" si="206"/>
        <v>2099602.915032187</v>
      </c>
      <c r="AC668" s="42" t="s">
        <v>13</v>
      </c>
      <c r="AD668" s="23">
        <f t="shared" si="207"/>
        <v>28874.223036034262</v>
      </c>
      <c r="AE668" s="42">
        <f t="shared" si="208"/>
        <v>-33.090413984377562</v>
      </c>
      <c r="AF668" s="42" t="s">
        <v>13</v>
      </c>
      <c r="AG668" s="42">
        <f t="shared" si="209"/>
        <v>1533.5995232000739</v>
      </c>
      <c r="AH668" s="32">
        <f t="shared" si="210"/>
        <v>-48.345574955030486</v>
      </c>
      <c r="AI668" s="42" t="s">
        <v>13</v>
      </c>
      <c r="AJ668" s="42">
        <f t="shared" si="211"/>
        <v>1368.0254252849727</v>
      </c>
      <c r="AK668" s="42">
        <f t="shared" si="212"/>
        <v>1368.8794172036714</v>
      </c>
      <c r="AL668" s="31">
        <f t="shared" si="213"/>
        <v>87.976028024012194</v>
      </c>
      <c r="AM668" s="53">
        <f t="shared" si="214"/>
        <v>1.3688794172036713</v>
      </c>
      <c r="AN668" s="14"/>
    </row>
    <row r="669" spans="8:40">
      <c r="H669" s="32">
        <f t="shared" si="197"/>
        <v>1826</v>
      </c>
      <c r="I669" s="23">
        <f t="shared" si="198"/>
        <v>1826000</v>
      </c>
      <c r="J669" s="22">
        <f t="shared" si="199"/>
        <v>175000</v>
      </c>
      <c r="K669" s="42" t="s">
        <v>13</v>
      </c>
      <c r="L669" s="42">
        <v>0</v>
      </c>
      <c r="M669" s="32">
        <v>0</v>
      </c>
      <c r="N669" s="30" t="s">
        <v>13</v>
      </c>
      <c r="O669" s="31">
        <f>6.283*I669*E$7</f>
        <v>2409.27918</v>
      </c>
      <c r="P669" s="42">
        <v>0</v>
      </c>
      <c r="Q669" s="23" t="s">
        <v>13</v>
      </c>
      <c r="R669" s="24">
        <f>-1/(6.283*I669*E$8)</f>
        <v>-871.62999515896706</v>
      </c>
      <c r="S669" s="42">
        <f t="shared" si="200"/>
        <v>0</v>
      </c>
      <c r="T669" s="23" t="s">
        <v>13</v>
      </c>
      <c r="U669" s="23">
        <f t="shared" si="201"/>
        <v>421623856.5</v>
      </c>
      <c r="V669" s="23">
        <f t="shared" si="202"/>
        <v>175000</v>
      </c>
      <c r="W669" s="23" t="s">
        <v>13</v>
      </c>
      <c r="X669" s="23">
        <f t="shared" si="203"/>
        <v>2409.27918</v>
      </c>
      <c r="Y669" s="22">
        <f t="shared" si="204"/>
        <v>-33.163006706946746</v>
      </c>
      <c r="Z669" s="23" t="s">
        <v>13</v>
      </c>
      <c r="AA669" s="31">
        <f t="shared" si="205"/>
        <v>2408.8226146193983</v>
      </c>
      <c r="AB669" s="23">
        <f t="shared" si="206"/>
        <v>2099602.0439195167</v>
      </c>
      <c r="AC669" s="42" t="s">
        <v>13</v>
      </c>
      <c r="AD669" s="23">
        <f t="shared" si="207"/>
        <v>28905.871375432784</v>
      </c>
      <c r="AE669" s="42">
        <f t="shared" si="208"/>
        <v>-33.163006706946746</v>
      </c>
      <c r="AF669" s="42" t="s">
        <v>13</v>
      </c>
      <c r="AG669" s="42">
        <f t="shared" si="209"/>
        <v>1537.1926194604312</v>
      </c>
      <c r="AH669" s="32">
        <f t="shared" si="210"/>
        <v>-48.248760065812874</v>
      </c>
      <c r="AI669" s="42" t="s">
        <v>13</v>
      </c>
      <c r="AJ669" s="42">
        <f t="shared" si="211"/>
        <v>1364.8269861601798</v>
      </c>
      <c r="AK669" s="42">
        <f t="shared" si="212"/>
        <v>1365.6795542875232</v>
      </c>
      <c r="AL669" s="31">
        <f t="shared" si="213"/>
        <v>87.975348083418083</v>
      </c>
      <c r="AM669" s="53">
        <f t="shared" si="214"/>
        <v>1.3656795542875231</v>
      </c>
      <c r="AN669" s="14"/>
    </row>
    <row r="670" spans="8:40">
      <c r="H670" s="32">
        <f t="shared" si="197"/>
        <v>1828</v>
      </c>
      <c r="I670" s="23">
        <f t="shared" si="198"/>
        <v>1828000</v>
      </c>
      <c r="J670" s="22">
        <f t="shared" si="199"/>
        <v>175000</v>
      </c>
      <c r="K670" s="42" t="s">
        <v>13</v>
      </c>
      <c r="L670" s="42">
        <v>0</v>
      </c>
      <c r="M670" s="32">
        <v>0</v>
      </c>
      <c r="N670" s="30" t="s">
        <v>13</v>
      </c>
      <c r="O670" s="31">
        <f>6.283*I670*E$7</f>
        <v>2411.91804</v>
      </c>
      <c r="P670" s="42">
        <v>0</v>
      </c>
      <c r="Q670" s="23" t="s">
        <v>13</v>
      </c>
      <c r="R670" s="24">
        <f>-1/(6.283*I670*E$8)</f>
        <v>-870.67635183822415</v>
      </c>
      <c r="S670" s="42">
        <f t="shared" si="200"/>
        <v>0</v>
      </c>
      <c r="T670" s="23" t="s">
        <v>13</v>
      </c>
      <c r="U670" s="23">
        <f t="shared" si="201"/>
        <v>422085657</v>
      </c>
      <c r="V670" s="23">
        <f t="shared" si="202"/>
        <v>175000</v>
      </c>
      <c r="W670" s="23" t="s">
        <v>13</v>
      </c>
      <c r="X670" s="23">
        <f t="shared" si="203"/>
        <v>2411.91804</v>
      </c>
      <c r="Y670" s="22">
        <f t="shared" si="204"/>
        <v>-33.235678922848898</v>
      </c>
      <c r="Z670" s="23" t="s">
        <v>13</v>
      </c>
      <c r="AA670" s="31">
        <f t="shared" si="205"/>
        <v>2411.4599729510533</v>
      </c>
      <c r="AB670" s="23">
        <f t="shared" si="206"/>
        <v>2099601.1718529258</v>
      </c>
      <c r="AC670" s="42" t="s">
        <v>13</v>
      </c>
      <c r="AD670" s="23">
        <f t="shared" si="207"/>
        <v>28937.519675412637</v>
      </c>
      <c r="AE670" s="42">
        <f t="shared" si="208"/>
        <v>-33.235678922848898</v>
      </c>
      <c r="AF670" s="42" t="s">
        <v>13</v>
      </c>
      <c r="AG670" s="42">
        <f t="shared" si="209"/>
        <v>1540.7836211128292</v>
      </c>
      <c r="AH670" s="32">
        <f t="shared" si="210"/>
        <v>-48.152592557232914</v>
      </c>
      <c r="AI670" s="42" t="s">
        <v>13</v>
      </c>
      <c r="AJ670" s="42">
        <f t="shared" si="211"/>
        <v>1361.6453076208793</v>
      </c>
      <c r="AK670" s="42">
        <f t="shared" si="212"/>
        <v>1362.4964645590615</v>
      </c>
      <c r="AL670" s="31">
        <f t="shared" si="213"/>
        <v>87.974662651608483</v>
      </c>
      <c r="AM670" s="53">
        <f t="shared" si="214"/>
        <v>1.3624964645590614</v>
      </c>
      <c r="AN670" s="14"/>
    </row>
    <row r="671" spans="8:40">
      <c r="H671" s="32">
        <f t="shared" si="197"/>
        <v>1830</v>
      </c>
      <c r="I671" s="23">
        <f t="shared" si="198"/>
        <v>1830000</v>
      </c>
      <c r="J671" s="22">
        <f t="shared" si="199"/>
        <v>175000</v>
      </c>
      <c r="K671" s="42" t="s">
        <v>13</v>
      </c>
      <c r="L671" s="42">
        <v>0</v>
      </c>
      <c r="M671" s="32">
        <v>0</v>
      </c>
      <c r="N671" s="30" t="s">
        <v>13</v>
      </c>
      <c r="O671" s="31">
        <f>6.283*I671*E$7</f>
        <v>2414.5569</v>
      </c>
      <c r="P671" s="42">
        <v>0</v>
      </c>
      <c r="Q671" s="23" t="s">
        <v>13</v>
      </c>
      <c r="R671" s="24">
        <f>-1/(6.283*I671*E$8)</f>
        <v>-869.72479298375617</v>
      </c>
      <c r="S671" s="42">
        <f t="shared" si="200"/>
        <v>0</v>
      </c>
      <c r="T671" s="23" t="s">
        <v>13</v>
      </c>
      <c r="U671" s="23">
        <f t="shared" si="201"/>
        <v>422547457.5</v>
      </c>
      <c r="V671" s="23">
        <f t="shared" si="202"/>
        <v>175000</v>
      </c>
      <c r="W671" s="23" t="s">
        <v>13</v>
      </c>
      <c r="X671" s="23">
        <f t="shared" si="203"/>
        <v>2414.5569</v>
      </c>
      <c r="Y671" s="22">
        <f t="shared" si="204"/>
        <v>-33.308430631885841</v>
      </c>
      <c r="Z671" s="23" t="s">
        <v>13</v>
      </c>
      <c r="AA671" s="31">
        <f t="shared" si="205"/>
        <v>2414.0973279942264</v>
      </c>
      <c r="AB671" s="23">
        <f t="shared" si="206"/>
        <v>2099600.2988324175</v>
      </c>
      <c r="AC671" s="42" t="s">
        <v>13</v>
      </c>
      <c r="AD671" s="23">
        <f t="shared" si="207"/>
        <v>28969.167935930716</v>
      </c>
      <c r="AE671" s="42">
        <f t="shared" si="208"/>
        <v>-33.308430631885841</v>
      </c>
      <c r="AF671" s="42" t="s">
        <v>13</v>
      </c>
      <c r="AG671" s="42">
        <f t="shared" si="209"/>
        <v>1544.3725350104701</v>
      </c>
      <c r="AH671" s="32">
        <f t="shared" si="210"/>
        <v>-48.057066253792279</v>
      </c>
      <c r="AI671" s="42" t="s">
        <v>13</v>
      </c>
      <c r="AJ671" s="42">
        <f t="shared" si="211"/>
        <v>1358.4802538336432</v>
      </c>
      <c r="AK671" s="42">
        <f t="shared" si="212"/>
        <v>1359.3300120547774</v>
      </c>
      <c r="AL671" s="31">
        <f t="shared" si="213"/>
        <v>87.973971773103571</v>
      </c>
      <c r="AM671" s="53">
        <f t="shared" si="214"/>
        <v>1.3593300120547773</v>
      </c>
      <c r="AN671" s="14"/>
    </row>
    <row r="672" spans="8:40">
      <c r="H672" s="32">
        <f t="shared" si="197"/>
        <v>1832</v>
      </c>
      <c r="I672" s="23">
        <f t="shared" si="198"/>
        <v>1832000</v>
      </c>
      <c r="J672" s="22">
        <f t="shared" si="199"/>
        <v>175000</v>
      </c>
      <c r="K672" s="42" t="s">
        <v>13</v>
      </c>
      <c r="L672" s="42">
        <v>0</v>
      </c>
      <c r="M672" s="32">
        <v>0</v>
      </c>
      <c r="N672" s="30" t="s">
        <v>13</v>
      </c>
      <c r="O672" s="31">
        <f>6.283*I672*E$7</f>
        <v>2417.1957600000001</v>
      </c>
      <c r="P672" s="42">
        <v>0</v>
      </c>
      <c r="Q672" s="23" t="s">
        <v>13</v>
      </c>
      <c r="R672" s="24">
        <f>-1/(6.283*I672*E$8)</f>
        <v>-868.77531176870832</v>
      </c>
      <c r="S672" s="42">
        <f t="shared" si="200"/>
        <v>0</v>
      </c>
      <c r="T672" s="23" t="s">
        <v>13</v>
      </c>
      <c r="U672" s="23">
        <f t="shared" si="201"/>
        <v>423009258</v>
      </c>
      <c r="V672" s="23">
        <f t="shared" si="202"/>
        <v>175000</v>
      </c>
      <c r="W672" s="23" t="s">
        <v>13</v>
      </c>
      <c r="X672" s="23">
        <f t="shared" si="203"/>
        <v>2417.1957600000001</v>
      </c>
      <c r="Y672" s="22">
        <f t="shared" si="204"/>
        <v>-33.38126183385917</v>
      </c>
      <c r="Z672" s="23" t="s">
        <v>13</v>
      </c>
      <c r="AA672" s="31">
        <f t="shared" si="205"/>
        <v>2416.7346797453242</v>
      </c>
      <c r="AB672" s="23">
        <f t="shared" si="206"/>
        <v>2099599.4248579936</v>
      </c>
      <c r="AC672" s="42" t="s">
        <v>13</v>
      </c>
      <c r="AD672" s="23">
        <f t="shared" si="207"/>
        <v>29000.816156943885</v>
      </c>
      <c r="AE672" s="42">
        <f t="shared" si="208"/>
        <v>-33.38126183385917</v>
      </c>
      <c r="AF672" s="42" t="s">
        <v>13</v>
      </c>
      <c r="AG672" s="42">
        <f t="shared" si="209"/>
        <v>1547.9593679766158</v>
      </c>
      <c r="AH672" s="32">
        <f t="shared" si="210"/>
        <v>-47.962175056532857</v>
      </c>
      <c r="AI672" s="42" t="s">
        <v>13</v>
      </c>
      <c r="AJ672" s="42">
        <f t="shared" si="211"/>
        <v>1355.3316904413757</v>
      </c>
      <c r="AK672" s="42">
        <f t="shared" si="212"/>
        <v>1356.180062289234</v>
      </c>
      <c r="AL672" s="31">
        <f t="shared" si="213"/>
        <v>87.973275491939347</v>
      </c>
      <c r="AM672" s="53">
        <f t="shared" si="214"/>
        <v>1.3561800622892339</v>
      </c>
      <c r="AN672" s="14"/>
    </row>
    <row r="673" spans="8:40">
      <c r="H673" s="32">
        <f t="shared" si="197"/>
        <v>1834</v>
      </c>
      <c r="I673" s="23">
        <f t="shared" si="198"/>
        <v>1834000</v>
      </c>
      <c r="J673" s="22">
        <f t="shared" si="199"/>
        <v>175000</v>
      </c>
      <c r="K673" s="42" t="s">
        <v>13</v>
      </c>
      <c r="L673" s="42">
        <v>0</v>
      </c>
      <c r="M673" s="32">
        <v>0</v>
      </c>
      <c r="N673" s="30" t="s">
        <v>13</v>
      </c>
      <c r="O673" s="31">
        <f>6.283*I673*E$7</f>
        <v>2419.8346200000001</v>
      </c>
      <c r="P673" s="42">
        <v>0</v>
      </c>
      <c r="Q673" s="23" t="s">
        <v>13</v>
      </c>
      <c r="R673" s="24">
        <f>-1/(6.283*I673*E$8)</f>
        <v>-867.82790139600525</v>
      </c>
      <c r="S673" s="42">
        <f t="shared" si="200"/>
        <v>0</v>
      </c>
      <c r="T673" s="23" t="s">
        <v>13</v>
      </c>
      <c r="U673" s="23">
        <f t="shared" si="201"/>
        <v>423471058.5</v>
      </c>
      <c r="V673" s="23">
        <f t="shared" si="202"/>
        <v>175000</v>
      </c>
      <c r="W673" s="23" t="s">
        <v>13</v>
      </c>
      <c r="X673" s="23">
        <f t="shared" si="203"/>
        <v>2419.8346200000001</v>
      </c>
      <c r="Y673" s="22">
        <f t="shared" si="204"/>
        <v>-33.45417252857029</v>
      </c>
      <c r="Z673" s="23" t="s">
        <v>13</v>
      </c>
      <c r="AA673" s="31">
        <f t="shared" si="205"/>
        <v>2419.3720282007539</v>
      </c>
      <c r="AB673" s="23">
        <f t="shared" si="206"/>
        <v>2099598.549929657</v>
      </c>
      <c r="AC673" s="42" t="s">
        <v>13</v>
      </c>
      <c r="AD673" s="23">
        <f t="shared" si="207"/>
        <v>29032.464338409045</v>
      </c>
      <c r="AE673" s="42">
        <f t="shared" si="208"/>
        <v>-33.45417252857029</v>
      </c>
      <c r="AF673" s="42" t="s">
        <v>13</v>
      </c>
      <c r="AG673" s="42">
        <f t="shared" si="209"/>
        <v>1551.5441268047487</v>
      </c>
      <c r="AH673" s="32">
        <f t="shared" si="210"/>
        <v>-47.867912941872554</v>
      </c>
      <c r="AI673" s="42" t="s">
        <v>13</v>
      </c>
      <c r="AJ673" s="42">
        <f t="shared" si="211"/>
        <v>1352.1994845432689</v>
      </c>
      <c r="AK673" s="42">
        <f t="shared" si="212"/>
        <v>1353.0464822349943</v>
      </c>
      <c r="AL673" s="31">
        <f t="shared" si="213"/>
        <v>87.972573851674383</v>
      </c>
      <c r="AM673" s="53">
        <f t="shared" si="214"/>
        <v>1.3530464822349944</v>
      </c>
      <c r="AN673" s="14"/>
    </row>
    <row r="674" spans="8:40">
      <c r="H674" s="32">
        <f t="shared" si="197"/>
        <v>1836</v>
      </c>
      <c r="I674" s="23">
        <f t="shared" si="198"/>
        <v>1836000</v>
      </c>
      <c r="J674" s="22">
        <f t="shared" si="199"/>
        <v>175000</v>
      </c>
      <c r="K674" s="42" t="s">
        <v>13</v>
      </c>
      <c r="L674" s="42">
        <v>0</v>
      </c>
      <c r="M674" s="32">
        <v>0</v>
      </c>
      <c r="N674" s="30" t="s">
        <v>13</v>
      </c>
      <c r="O674" s="31">
        <f>6.283*I674*E$7</f>
        <v>2422.4734800000001</v>
      </c>
      <c r="P674" s="42">
        <v>0</v>
      </c>
      <c r="Q674" s="23" t="s">
        <v>13</v>
      </c>
      <c r="R674" s="24">
        <f>-1/(6.283*I674*E$8)</f>
        <v>-866.88255509818828</v>
      </c>
      <c r="S674" s="42">
        <f t="shared" si="200"/>
        <v>0</v>
      </c>
      <c r="T674" s="23" t="s">
        <v>13</v>
      </c>
      <c r="U674" s="23">
        <f t="shared" si="201"/>
        <v>423932859</v>
      </c>
      <c r="V674" s="23">
        <f t="shared" si="202"/>
        <v>175000</v>
      </c>
      <c r="W674" s="23" t="s">
        <v>13</v>
      </c>
      <c r="X674" s="23">
        <f t="shared" si="203"/>
        <v>2422.4734800000001</v>
      </c>
      <c r="Y674" s="22">
        <f t="shared" si="204"/>
        <v>-33.527162715820353</v>
      </c>
      <c r="Z674" s="23" t="s">
        <v>13</v>
      </c>
      <c r="AA674" s="31">
        <f t="shared" si="205"/>
        <v>2422.0093733569215</v>
      </c>
      <c r="AB674" s="23">
        <f t="shared" si="206"/>
        <v>2099597.67404741</v>
      </c>
      <c r="AC674" s="42" t="s">
        <v>13</v>
      </c>
      <c r="AD674" s="23">
        <f t="shared" si="207"/>
        <v>29064.11248028306</v>
      </c>
      <c r="AE674" s="42">
        <f t="shared" si="208"/>
        <v>-33.527162715820353</v>
      </c>
      <c r="AF674" s="42" t="s">
        <v>13</v>
      </c>
      <c r="AG674" s="42">
        <f t="shared" si="209"/>
        <v>1555.1268182587332</v>
      </c>
      <c r="AH674" s="32">
        <f t="shared" si="210"/>
        <v>-47.774273960461699</v>
      </c>
      <c r="AI674" s="42" t="s">
        <v>13</v>
      </c>
      <c r="AJ674" s="42">
        <f t="shared" si="211"/>
        <v>1349.083504675086</v>
      </c>
      <c r="AK674" s="42">
        <f t="shared" si="212"/>
        <v>1349.929140302876</v>
      </c>
      <c r="AL674" s="31">
        <f t="shared" si="213"/>
        <v>87.971866895395749</v>
      </c>
      <c r="AM674" s="53">
        <f t="shared" si="214"/>
        <v>1.3499291403028759</v>
      </c>
      <c r="AN674" s="14"/>
    </row>
    <row r="675" spans="8:40">
      <c r="H675" s="32">
        <f t="shared" si="197"/>
        <v>1838</v>
      </c>
      <c r="I675" s="23">
        <f t="shared" si="198"/>
        <v>1838000</v>
      </c>
      <c r="J675" s="22">
        <f t="shared" si="199"/>
        <v>175000</v>
      </c>
      <c r="K675" s="42" t="s">
        <v>13</v>
      </c>
      <c r="L675" s="42">
        <v>0</v>
      </c>
      <c r="M675" s="32">
        <v>0</v>
      </c>
      <c r="N675" s="30" t="s">
        <v>13</v>
      </c>
      <c r="O675" s="31">
        <f>6.283*I675*E$7</f>
        <v>2425.1123400000001</v>
      </c>
      <c r="P675" s="42">
        <v>0</v>
      </c>
      <c r="Q675" s="23" t="s">
        <v>13</v>
      </c>
      <c r="R675" s="24">
        <f>-1/(6.283*I675*E$8)</f>
        <v>-865.93926613725444</v>
      </c>
      <c r="S675" s="42">
        <f t="shared" si="200"/>
        <v>0</v>
      </c>
      <c r="T675" s="23" t="s">
        <v>13</v>
      </c>
      <c r="U675" s="23">
        <f t="shared" si="201"/>
        <v>424394659.5</v>
      </c>
      <c r="V675" s="23">
        <f t="shared" si="202"/>
        <v>175000</v>
      </c>
      <c r="W675" s="23" t="s">
        <v>13</v>
      </c>
      <c r="X675" s="23">
        <f t="shared" si="203"/>
        <v>2425.1123400000001</v>
      </c>
      <c r="Y675" s="22">
        <f t="shared" si="204"/>
        <v>-33.600232395410316</v>
      </c>
      <c r="Z675" s="23" t="s">
        <v>13</v>
      </c>
      <c r="AA675" s="31">
        <f t="shared" si="205"/>
        <v>2424.6467152102341</v>
      </c>
      <c r="AB675" s="23">
        <f t="shared" si="206"/>
        <v>2099596.7972112545</v>
      </c>
      <c r="AC675" s="42" t="s">
        <v>13</v>
      </c>
      <c r="AD675" s="23">
        <f t="shared" si="207"/>
        <v>29095.760582522813</v>
      </c>
      <c r="AE675" s="42">
        <f t="shared" si="208"/>
        <v>-33.600232395410316</v>
      </c>
      <c r="AF675" s="42" t="s">
        <v>13</v>
      </c>
      <c r="AG675" s="42">
        <f t="shared" si="209"/>
        <v>1558.7074490729797</v>
      </c>
      <c r="AH675" s="32">
        <f t="shared" si="210"/>
        <v>-47.681252236060104</v>
      </c>
      <c r="AI675" s="42" t="s">
        <v>13</v>
      </c>
      <c r="AJ675" s="42">
        <f t="shared" si="211"/>
        <v>1345.9836207897592</v>
      </c>
      <c r="AK675" s="42">
        <f t="shared" si="212"/>
        <v>1346.8279063225223</v>
      </c>
      <c r="AL675" s="31">
        <f t="shared" si="213"/>
        <v>87.971154665726786</v>
      </c>
      <c r="AM675" s="53">
        <f t="shared" si="214"/>
        <v>1.3468279063225224</v>
      </c>
      <c r="AN675" s="14"/>
    </row>
    <row r="676" spans="8:40">
      <c r="H676" s="32">
        <f t="shared" si="197"/>
        <v>1840</v>
      </c>
      <c r="I676" s="23">
        <f t="shared" si="198"/>
        <v>1840000</v>
      </c>
      <c r="J676" s="22">
        <f t="shared" si="199"/>
        <v>175000</v>
      </c>
      <c r="K676" s="42" t="s">
        <v>13</v>
      </c>
      <c r="L676" s="42">
        <v>0</v>
      </c>
      <c r="M676" s="32">
        <v>0</v>
      </c>
      <c r="N676" s="30" t="s">
        <v>13</v>
      </c>
      <c r="O676" s="31">
        <f>6.283*I676*E$7</f>
        <v>2427.7512000000002</v>
      </c>
      <c r="P676" s="42">
        <v>0</v>
      </c>
      <c r="Q676" s="23" t="s">
        <v>13</v>
      </c>
      <c r="R676" s="24">
        <f>-1/(6.283*I676*E$8)</f>
        <v>-864.99802780449659</v>
      </c>
      <c r="S676" s="42">
        <f t="shared" si="200"/>
        <v>0</v>
      </c>
      <c r="T676" s="23" t="s">
        <v>13</v>
      </c>
      <c r="U676" s="23">
        <f t="shared" si="201"/>
        <v>424856460</v>
      </c>
      <c r="V676" s="23">
        <f t="shared" si="202"/>
        <v>175000</v>
      </c>
      <c r="W676" s="23" t="s">
        <v>13</v>
      </c>
      <c r="X676" s="23">
        <f t="shared" si="203"/>
        <v>2427.7512000000002</v>
      </c>
      <c r="Y676" s="22">
        <f t="shared" si="204"/>
        <v>-33.673381567140922</v>
      </c>
      <c r="Z676" s="23" t="s">
        <v>13</v>
      </c>
      <c r="AA676" s="31">
        <f t="shared" si="205"/>
        <v>2427.2840537570987</v>
      </c>
      <c r="AB676" s="23">
        <f t="shared" si="206"/>
        <v>2099595.9194211941</v>
      </c>
      <c r="AC676" s="42" t="s">
        <v>13</v>
      </c>
      <c r="AD676" s="23">
        <f t="shared" si="207"/>
        <v>29127.408645085186</v>
      </c>
      <c r="AE676" s="42">
        <f t="shared" si="208"/>
        <v>-33.673381567140922</v>
      </c>
      <c r="AF676" s="42" t="s">
        <v>13</v>
      </c>
      <c r="AG676" s="42">
        <f t="shared" si="209"/>
        <v>1562.2860259526021</v>
      </c>
      <c r="AH676" s="32">
        <f t="shared" si="210"/>
        <v>-47.588841964434209</v>
      </c>
      <c r="AI676" s="42" t="s">
        <v>13</v>
      </c>
      <c r="AJ676" s="42">
        <f t="shared" si="211"/>
        <v>1342.8997042383057</v>
      </c>
      <c r="AK676" s="42">
        <f t="shared" si="212"/>
        <v>1343.742651523291</v>
      </c>
      <c r="AL676" s="31">
        <f t="shared" si="213"/>
        <v>87.970437204831811</v>
      </c>
      <c r="AM676" s="53">
        <f t="shared" si="214"/>
        <v>1.3437426515232911</v>
      </c>
      <c r="AN676" s="14"/>
    </row>
    <row r="677" spans="8:40">
      <c r="H677" s="32">
        <f t="shared" si="197"/>
        <v>1842</v>
      </c>
      <c r="I677" s="23">
        <f t="shared" si="198"/>
        <v>1842000</v>
      </c>
      <c r="J677" s="22">
        <f t="shared" si="199"/>
        <v>175000</v>
      </c>
      <c r="K677" s="42" t="s">
        <v>13</v>
      </c>
      <c r="L677" s="42">
        <v>0</v>
      </c>
      <c r="M677" s="32">
        <v>0</v>
      </c>
      <c r="N677" s="30" t="s">
        <v>13</v>
      </c>
      <c r="O677" s="31">
        <f>6.283*I677*E$7</f>
        <v>2430.3900600000002</v>
      </c>
      <c r="P677" s="42">
        <v>0</v>
      </c>
      <c r="Q677" s="23" t="s">
        <v>13</v>
      </c>
      <c r="R677" s="24">
        <f>-1/(6.283*I677*E$8)</f>
        <v>-864.05883342034406</v>
      </c>
      <c r="S677" s="42">
        <f t="shared" si="200"/>
        <v>0</v>
      </c>
      <c r="T677" s="23" t="s">
        <v>13</v>
      </c>
      <c r="U677" s="23">
        <f t="shared" si="201"/>
        <v>425318260.50000006</v>
      </c>
      <c r="V677" s="23">
        <f t="shared" si="202"/>
        <v>175000</v>
      </c>
      <c r="W677" s="23" t="s">
        <v>13</v>
      </c>
      <c r="X677" s="23">
        <f t="shared" si="203"/>
        <v>2430.3900600000002</v>
      </c>
      <c r="Y677" s="22">
        <f t="shared" si="204"/>
        <v>-33.746610230812699</v>
      </c>
      <c r="Z677" s="23" t="s">
        <v>13</v>
      </c>
      <c r="AA677" s="31">
        <f t="shared" si="205"/>
        <v>2429.9213889939224</v>
      </c>
      <c r="AB677" s="23">
        <f t="shared" si="206"/>
        <v>2099595.0406772308</v>
      </c>
      <c r="AC677" s="42" t="s">
        <v>13</v>
      </c>
      <c r="AD677" s="23">
        <f t="shared" si="207"/>
        <v>29159.056667927067</v>
      </c>
      <c r="AE677" s="42">
        <f t="shared" si="208"/>
        <v>-33.746610230812699</v>
      </c>
      <c r="AF677" s="42" t="s">
        <v>13</v>
      </c>
      <c r="AG677" s="42">
        <f t="shared" si="209"/>
        <v>1565.8625555735784</v>
      </c>
      <c r="AH677" s="32">
        <f t="shared" si="210"/>
        <v>-47.497037412273819</v>
      </c>
      <c r="AI677" s="42" t="s">
        <v>13</v>
      </c>
      <c r="AJ677" s="42">
        <f t="shared" si="211"/>
        <v>1339.8316277510462</v>
      </c>
      <c r="AK677" s="42">
        <f t="shared" si="212"/>
        <v>1340.6732485154469</v>
      </c>
      <c r="AL677" s="31">
        <f t="shared" si="213"/>
        <v>87.969714554423092</v>
      </c>
      <c r="AM677" s="53">
        <f t="shared" si="214"/>
        <v>1.3406732485154469</v>
      </c>
      <c r="AN677" s="14"/>
    </row>
    <row r="678" spans="8:40">
      <c r="H678" s="32">
        <f t="shared" si="197"/>
        <v>1844</v>
      </c>
      <c r="I678" s="23">
        <f t="shared" si="198"/>
        <v>1844000</v>
      </c>
      <c r="J678" s="22">
        <f t="shared" si="199"/>
        <v>175000</v>
      </c>
      <c r="K678" s="42" t="s">
        <v>13</v>
      </c>
      <c r="L678" s="42">
        <v>0</v>
      </c>
      <c r="M678" s="32">
        <v>0</v>
      </c>
      <c r="N678" s="30" t="s">
        <v>13</v>
      </c>
      <c r="O678" s="31">
        <f>6.283*I678*E$7</f>
        <v>2433.0289200000002</v>
      </c>
      <c r="P678" s="42">
        <v>0</v>
      </c>
      <c r="Q678" s="23" t="s">
        <v>13</v>
      </c>
      <c r="R678" s="24">
        <f>-1/(6.283*I678*E$8)</f>
        <v>-863.12167633420484</v>
      </c>
      <c r="S678" s="42">
        <f t="shared" si="200"/>
        <v>0</v>
      </c>
      <c r="T678" s="23" t="s">
        <v>13</v>
      </c>
      <c r="U678" s="23">
        <f t="shared" si="201"/>
        <v>425780061.00000006</v>
      </c>
      <c r="V678" s="23">
        <f t="shared" si="202"/>
        <v>175000</v>
      </c>
      <c r="W678" s="23" t="s">
        <v>13</v>
      </c>
      <c r="X678" s="23">
        <f t="shared" si="203"/>
        <v>2433.0289200000002</v>
      </c>
      <c r="Y678" s="22">
        <f t="shared" si="204"/>
        <v>-33.819918386225943</v>
      </c>
      <c r="Z678" s="23" t="s">
        <v>13</v>
      </c>
      <c r="AA678" s="31">
        <f t="shared" si="205"/>
        <v>2432.5587209171108</v>
      </c>
      <c r="AB678" s="23">
        <f t="shared" si="206"/>
        <v>2099594.1609793659</v>
      </c>
      <c r="AC678" s="42" t="s">
        <v>13</v>
      </c>
      <c r="AD678" s="23">
        <f t="shared" si="207"/>
        <v>29190.704651005333</v>
      </c>
      <c r="AE678" s="42">
        <f t="shared" si="208"/>
        <v>-33.819918386225943</v>
      </c>
      <c r="AF678" s="42" t="s">
        <v>13</v>
      </c>
      <c r="AG678" s="42">
        <f t="shared" si="209"/>
        <v>1569.4370445829059</v>
      </c>
      <c r="AH678" s="32">
        <f t="shared" si="210"/>
        <v>-47.405832916128325</v>
      </c>
      <c r="AI678" s="42" t="s">
        <v>13</v>
      </c>
      <c r="AJ678" s="42">
        <f t="shared" si="211"/>
        <v>1336.7792654191328</v>
      </c>
      <c r="AK678" s="42">
        <f t="shared" si="212"/>
        <v>1337.6195712716633</v>
      </c>
      <c r="AL678" s="31">
        <f t="shared" si="213"/>
        <v>87.968986755767403</v>
      </c>
      <c r="AM678" s="53">
        <f t="shared" si="214"/>
        <v>1.3376195712716632</v>
      </c>
      <c r="AN678" s="14"/>
    </row>
    <row r="679" spans="8:40">
      <c r="H679" s="32">
        <f t="shared" si="197"/>
        <v>1846</v>
      </c>
      <c r="I679" s="23">
        <f t="shared" si="198"/>
        <v>1846000</v>
      </c>
      <c r="J679" s="22">
        <f t="shared" si="199"/>
        <v>175000</v>
      </c>
      <c r="K679" s="42" t="s">
        <v>13</v>
      </c>
      <c r="L679" s="42">
        <v>0</v>
      </c>
      <c r="M679" s="32">
        <v>0</v>
      </c>
      <c r="N679" s="30" t="s">
        <v>13</v>
      </c>
      <c r="O679" s="31">
        <f>6.283*I679*E$7</f>
        <v>2435.6677800000002</v>
      </c>
      <c r="P679" s="42">
        <v>0</v>
      </c>
      <c r="Q679" s="23" t="s">
        <v>13</v>
      </c>
      <c r="R679" s="24">
        <f>-1/(6.283*I679*E$8)</f>
        <v>-862.18654992430857</v>
      </c>
      <c r="S679" s="42">
        <f t="shared" si="200"/>
        <v>0</v>
      </c>
      <c r="T679" s="23" t="s">
        <v>13</v>
      </c>
      <c r="U679" s="23">
        <f t="shared" si="201"/>
        <v>426241861.50000006</v>
      </c>
      <c r="V679" s="23">
        <f t="shared" si="202"/>
        <v>175000</v>
      </c>
      <c r="W679" s="23" t="s">
        <v>13</v>
      </c>
      <c r="X679" s="23">
        <f t="shared" si="203"/>
        <v>2435.6677800000002</v>
      </c>
      <c r="Y679" s="22">
        <f t="shared" si="204"/>
        <v>-33.893306033180728</v>
      </c>
      <c r="Z679" s="23" t="s">
        <v>13</v>
      </c>
      <c r="AA679" s="31">
        <f t="shared" si="205"/>
        <v>2435.1960495230705</v>
      </c>
      <c r="AB679" s="23">
        <f t="shared" si="206"/>
        <v>2099593.2803276018</v>
      </c>
      <c r="AC679" s="42" t="s">
        <v>13</v>
      </c>
      <c r="AD679" s="23">
        <f t="shared" si="207"/>
        <v>29222.352594276847</v>
      </c>
      <c r="AE679" s="42">
        <f t="shared" si="208"/>
        <v>-33.893306033180728</v>
      </c>
      <c r="AF679" s="42" t="s">
        <v>13</v>
      </c>
      <c r="AG679" s="42">
        <f t="shared" si="209"/>
        <v>1573.009499598762</v>
      </c>
      <c r="AH679" s="32">
        <f t="shared" si="210"/>
        <v>-47.315222881361414</v>
      </c>
      <c r="AI679" s="42" t="s">
        <v>13</v>
      </c>
      <c r="AJ679" s="42">
        <f t="shared" si="211"/>
        <v>1333.7424926763658</v>
      </c>
      <c r="AK679" s="42">
        <f t="shared" si="212"/>
        <v>1334.5814951088146</v>
      </c>
      <c r="AL679" s="31">
        <f t="shared" si="213"/>
        <v>87.968253849690484</v>
      </c>
      <c r="AM679" s="53">
        <f t="shared" si="214"/>
        <v>1.3345814951088146</v>
      </c>
      <c r="AN679" s="14"/>
    </row>
    <row r="680" spans="8:40">
      <c r="H680" s="32">
        <f t="shared" si="197"/>
        <v>1848</v>
      </c>
      <c r="I680" s="23">
        <f t="shared" si="198"/>
        <v>1848000</v>
      </c>
      <c r="J680" s="22">
        <f t="shared" si="199"/>
        <v>175000</v>
      </c>
      <c r="K680" s="42" t="s">
        <v>13</v>
      </c>
      <c r="L680" s="42">
        <v>0</v>
      </c>
      <c r="M680" s="32">
        <v>0</v>
      </c>
      <c r="N680" s="30" t="s">
        <v>13</v>
      </c>
      <c r="O680" s="31">
        <f>6.283*I680*E$7</f>
        <v>2438.3066400000002</v>
      </c>
      <c r="P680" s="42">
        <v>0</v>
      </c>
      <c r="Q680" s="23" t="s">
        <v>13</v>
      </c>
      <c r="R680" s="24">
        <f>-1/(6.283*I680*E$8)</f>
        <v>-861.25344759755069</v>
      </c>
      <c r="S680" s="42">
        <f t="shared" si="200"/>
        <v>0</v>
      </c>
      <c r="T680" s="23" t="s">
        <v>13</v>
      </c>
      <c r="U680" s="23">
        <f t="shared" si="201"/>
        <v>426703662.00000006</v>
      </c>
      <c r="V680" s="23">
        <f t="shared" si="202"/>
        <v>175000</v>
      </c>
      <c r="W680" s="23" t="s">
        <v>13</v>
      </c>
      <c r="X680" s="23">
        <f t="shared" si="203"/>
        <v>2438.3066400000002</v>
      </c>
      <c r="Y680" s="22">
        <f t="shared" si="204"/>
        <v>-33.966773171476952</v>
      </c>
      <c r="Z680" s="23" t="s">
        <v>13</v>
      </c>
      <c r="AA680" s="31">
        <f t="shared" si="205"/>
        <v>2437.8333748082096</v>
      </c>
      <c r="AB680" s="23">
        <f t="shared" si="206"/>
        <v>2099592.3987219427</v>
      </c>
      <c r="AC680" s="42" t="s">
        <v>13</v>
      </c>
      <c r="AD680" s="23">
        <f t="shared" si="207"/>
        <v>29254.000497698515</v>
      </c>
      <c r="AE680" s="42">
        <f t="shared" si="208"/>
        <v>-33.966773171476952</v>
      </c>
      <c r="AF680" s="42" t="s">
        <v>13</v>
      </c>
      <c r="AG680" s="42">
        <f t="shared" si="209"/>
        <v>1576.5799272106588</v>
      </c>
      <c r="AH680" s="32">
        <f t="shared" si="210"/>
        <v>-47.225201781124817</v>
      </c>
      <c r="AI680" s="42" t="s">
        <v>13</v>
      </c>
      <c r="AJ680" s="42">
        <f t="shared" si="211"/>
        <v>1330.7211862813078</v>
      </c>
      <c r="AK680" s="42">
        <f t="shared" si="212"/>
        <v>1331.5588966700643</v>
      </c>
      <c r="AL680" s="31">
        <f t="shared" si="213"/>
        <v>87.967515876584656</v>
      </c>
      <c r="AM680" s="53">
        <f t="shared" si="214"/>
        <v>1.3315588966700642</v>
      </c>
      <c r="AN680" s="14"/>
    </row>
    <row r="681" spans="8:40">
      <c r="H681" s="32">
        <f t="shared" si="197"/>
        <v>1850</v>
      </c>
      <c r="I681" s="23">
        <f t="shared" si="198"/>
        <v>1850000</v>
      </c>
      <c r="J681" s="22">
        <f t="shared" si="199"/>
        <v>175000</v>
      </c>
      <c r="K681" s="42" t="s">
        <v>13</v>
      </c>
      <c r="L681" s="42">
        <v>0</v>
      </c>
      <c r="M681" s="32">
        <v>0</v>
      </c>
      <c r="N681" s="30" t="s">
        <v>13</v>
      </c>
      <c r="O681" s="31">
        <f>6.283*I681*E$7</f>
        <v>2440.9455000000003</v>
      </c>
      <c r="P681" s="42">
        <v>0</v>
      </c>
      <c r="Q681" s="23" t="s">
        <v>13</v>
      </c>
      <c r="R681" s="24">
        <f>-1/(6.283*I681*E$8)</f>
        <v>-860.32236278933703</v>
      </c>
      <c r="S681" s="42">
        <f t="shared" si="200"/>
        <v>0</v>
      </c>
      <c r="T681" s="23" t="s">
        <v>13</v>
      </c>
      <c r="U681" s="23">
        <f t="shared" si="201"/>
        <v>427165462.50000006</v>
      </c>
      <c r="V681" s="23">
        <f t="shared" si="202"/>
        <v>175000</v>
      </c>
      <c r="W681" s="23" t="s">
        <v>13</v>
      </c>
      <c r="X681" s="23">
        <f t="shared" si="203"/>
        <v>2440.9455000000003</v>
      </c>
      <c r="Y681" s="22">
        <f t="shared" si="204"/>
        <v>-34.040319800914254</v>
      </c>
      <c r="Z681" s="23" t="s">
        <v>13</v>
      </c>
      <c r="AA681" s="31">
        <f t="shared" si="205"/>
        <v>2440.470696768934</v>
      </c>
      <c r="AB681" s="23">
        <f t="shared" si="206"/>
        <v>2099591.516162389</v>
      </c>
      <c r="AC681" s="42" t="s">
        <v>13</v>
      </c>
      <c r="AD681" s="23">
        <f t="shared" si="207"/>
        <v>29285.648361227206</v>
      </c>
      <c r="AE681" s="42">
        <f t="shared" si="208"/>
        <v>-34.040319800914254</v>
      </c>
      <c r="AF681" s="42" t="s">
        <v>13</v>
      </c>
      <c r="AG681" s="42">
        <f t="shared" si="209"/>
        <v>1580.1483339795968</v>
      </c>
      <c r="AH681" s="32">
        <f t="shared" si="210"/>
        <v>-47.135764155349555</v>
      </c>
      <c r="AI681" s="42" t="s">
        <v>13</v>
      </c>
      <c r="AJ681" s="42">
        <f t="shared" si="211"/>
        <v>1327.7152242996765</v>
      </c>
      <c r="AK681" s="42">
        <f t="shared" si="212"/>
        <v>1328.5516539072348</v>
      </c>
      <c r="AL681" s="31">
        <f t="shared" si="213"/>
        <v>87.966772876412875</v>
      </c>
      <c r="AM681" s="53">
        <f t="shared" si="214"/>
        <v>1.3285516539072348</v>
      </c>
      <c r="AN681" s="14"/>
    </row>
    <row r="682" spans="8:40">
      <c r="H682" s="32">
        <f t="shared" si="197"/>
        <v>1852</v>
      </c>
      <c r="I682" s="23">
        <f t="shared" si="198"/>
        <v>1852000</v>
      </c>
      <c r="J682" s="22">
        <f t="shared" si="199"/>
        <v>175000</v>
      </c>
      <c r="K682" s="42" t="s">
        <v>13</v>
      </c>
      <c r="L682" s="42">
        <v>0</v>
      </c>
      <c r="M682" s="32">
        <v>0</v>
      </c>
      <c r="N682" s="30" t="s">
        <v>13</v>
      </c>
      <c r="O682" s="31">
        <f>6.283*I682*E$7</f>
        <v>2443.5843600000003</v>
      </c>
      <c r="P682" s="42">
        <v>0</v>
      </c>
      <c r="Q682" s="23" t="s">
        <v>13</v>
      </c>
      <c r="R682" s="24">
        <f>-1/(6.283*I682*E$8)</f>
        <v>-859.39328896343068</v>
      </c>
      <c r="S682" s="42">
        <f t="shared" si="200"/>
        <v>0</v>
      </c>
      <c r="T682" s="23" t="s">
        <v>13</v>
      </c>
      <c r="U682" s="23">
        <f t="shared" si="201"/>
        <v>427627263.00000006</v>
      </c>
      <c r="V682" s="23">
        <f t="shared" si="202"/>
        <v>175000</v>
      </c>
      <c r="W682" s="23" t="s">
        <v>13</v>
      </c>
      <c r="X682" s="23">
        <f t="shared" si="203"/>
        <v>2443.5843600000003</v>
      </c>
      <c r="Y682" s="22">
        <f t="shared" si="204"/>
        <v>-34.113945921292078</v>
      </c>
      <c r="Z682" s="23" t="s">
        <v>13</v>
      </c>
      <c r="AA682" s="31">
        <f t="shared" si="205"/>
        <v>2443.1080154016508</v>
      </c>
      <c r="AB682" s="23">
        <f t="shared" si="206"/>
        <v>2099590.6326489444</v>
      </c>
      <c r="AC682" s="42" t="s">
        <v>13</v>
      </c>
      <c r="AD682" s="23">
        <f t="shared" si="207"/>
        <v>29317.29618481981</v>
      </c>
      <c r="AE682" s="42">
        <f t="shared" si="208"/>
        <v>-34.113945921292078</v>
      </c>
      <c r="AF682" s="42" t="s">
        <v>13</v>
      </c>
      <c r="AG682" s="42">
        <f t="shared" si="209"/>
        <v>1583.7147264382202</v>
      </c>
      <c r="AH682" s="32">
        <f t="shared" si="210"/>
        <v>-47.046904609755515</v>
      </c>
      <c r="AI682" s="42" t="s">
        <v>13</v>
      </c>
      <c r="AJ682" s="42">
        <f t="shared" si="211"/>
        <v>1324.7244860870239</v>
      </c>
      <c r="AK682" s="42">
        <f t="shared" si="212"/>
        <v>1325.5596460634615</v>
      </c>
      <c r="AL682" s="31">
        <f t="shared" si="213"/>
        <v>87.96602488871558</v>
      </c>
      <c r="AM682" s="53">
        <f t="shared" si="214"/>
        <v>1.3255596460634615</v>
      </c>
      <c r="AN682" s="14"/>
    </row>
    <row r="683" spans="8:40">
      <c r="H683" s="32">
        <f t="shared" si="197"/>
        <v>1854</v>
      </c>
      <c r="I683" s="23">
        <f t="shared" si="198"/>
        <v>1854000</v>
      </c>
      <c r="J683" s="22">
        <f t="shared" si="199"/>
        <v>175000</v>
      </c>
      <c r="K683" s="42" t="s">
        <v>13</v>
      </c>
      <c r="L683" s="42">
        <v>0</v>
      </c>
      <c r="M683" s="32">
        <v>0</v>
      </c>
      <c r="N683" s="30" t="s">
        <v>13</v>
      </c>
      <c r="O683" s="31">
        <f>6.283*I683*E$7</f>
        <v>2446.2232200000003</v>
      </c>
      <c r="P683" s="42">
        <v>0</v>
      </c>
      <c r="Q683" s="23" t="s">
        <v>13</v>
      </c>
      <c r="R683" s="24">
        <f>-1/(6.283*I683*E$8)</f>
        <v>-858.46621961179812</v>
      </c>
      <c r="S683" s="42">
        <f t="shared" si="200"/>
        <v>0</v>
      </c>
      <c r="T683" s="23" t="s">
        <v>13</v>
      </c>
      <c r="U683" s="23">
        <f t="shared" si="201"/>
        <v>428089063.50000006</v>
      </c>
      <c r="V683" s="23">
        <f t="shared" si="202"/>
        <v>175000</v>
      </c>
      <c r="W683" s="23" t="s">
        <v>13</v>
      </c>
      <c r="X683" s="23">
        <f t="shared" si="203"/>
        <v>2446.2232200000003</v>
      </c>
      <c r="Y683" s="22">
        <f t="shared" si="204"/>
        <v>-34.187651532409646</v>
      </c>
      <c r="Z683" s="23" t="s">
        <v>13</v>
      </c>
      <c r="AA683" s="31">
        <f t="shared" si="205"/>
        <v>2445.7453307027672</v>
      </c>
      <c r="AB683" s="23">
        <f t="shared" si="206"/>
        <v>2099589.7481816118</v>
      </c>
      <c r="AC683" s="42" t="s">
        <v>13</v>
      </c>
      <c r="AD683" s="23">
        <f t="shared" si="207"/>
        <v>29348.943968433206</v>
      </c>
      <c r="AE683" s="42">
        <f t="shared" si="208"/>
        <v>-34.187651532409646</v>
      </c>
      <c r="AF683" s="42" t="s">
        <v>13</v>
      </c>
      <c r="AG683" s="42">
        <f t="shared" si="209"/>
        <v>1587.2791110909691</v>
      </c>
      <c r="AH683" s="32">
        <f t="shared" si="210"/>
        <v>-46.958617814877982</v>
      </c>
      <c r="AI683" s="42" t="s">
        <v>13</v>
      </c>
      <c r="AJ683" s="42">
        <f t="shared" si="211"/>
        <v>1321.7488522716878</v>
      </c>
      <c r="AK683" s="42">
        <f t="shared" si="212"/>
        <v>1322.582753656121</v>
      </c>
      <c r="AL683" s="31">
        <f t="shared" si="213"/>
        <v>87.965271952616661</v>
      </c>
      <c r="AM683" s="53">
        <f t="shared" si="214"/>
        <v>1.322582753656121</v>
      </c>
      <c r="AN683" s="14"/>
    </row>
    <row r="684" spans="8:40">
      <c r="H684" s="32">
        <f t="shared" si="197"/>
        <v>1856</v>
      </c>
      <c r="I684" s="23">
        <f t="shared" si="198"/>
        <v>1856000</v>
      </c>
      <c r="J684" s="22">
        <f t="shared" si="199"/>
        <v>175000</v>
      </c>
      <c r="K684" s="42" t="s">
        <v>13</v>
      </c>
      <c r="L684" s="42">
        <v>0</v>
      </c>
      <c r="M684" s="32">
        <v>0</v>
      </c>
      <c r="N684" s="30" t="s">
        <v>13</v>
      </c>
      <c r="O684" s="31">
        <f>6.283*I684*E$7</f>
        <v>2448.8620799999999</v>
      </c>
      <c r="P684" s="42">
        <v>0</v>
      </c>
      <c r="Q684" s="23" t="s">
        <v>13</v>
      </c>
      <c r="R684" s="24">
        <f>-1/(6.283*I684*E$8)</f>
        <v>-857.54114825445788</v>
      </c>
      <c r="S684" s="42">
        <f t="shared" si="200"/>
        <v>0</v>
      </c>
      <c r="T684" s="23" t="s">
        <v>13</v>
      </c>
      <c r="U684" s="23">
        <f t="shared" si="201"/>
        <v>428550864</v>
      </c>
      <c r="V684" s="23">
        <f t="shared" si="202"/>
        <v>175000</v>
      </c>
      <c r="W684" s="23" t="s">
        <v>13</v>
      </c>
      <c r="X684" s="23">
        <f t="shared" si="203"/>
        <v>2448.8620799999999</v>
      </c>
      <c r="Y684" s="22">
        <f t="shared" si="204"/>
        <v>-34.261436634065952</v>
      </c>
      <c r="Z684" s="23" t="s">
        <v>13</v>
      </c>
      <c r="AA684" s="31">
        <f t="shared" si="205"/>
        <v>2448.3826426686887</v>
      </c>
      <c r="AB684" s="23">
        <f t="shared" si="206"/>
        <v>2099588.8627603916</v>
      </c>
      <c r="AC684" s="42" t="s">
        <v>13</v>
      </c>
      <c r="AD684" s="23">
        <f t="shared" si="207"/>
        <v>29380.591712024263</v>
      </c>
      <c r="AE684" s="42">
        <f t="shared" si="208"/>
        <v>-34.261436634065952</v>
      </c>
      <c r="AF684" s="42" t="s">
        <v>13</v>
      </c>
      <c r="AG684" s="42">
        <f t="shared" si="209"/>
        <v>1590.841494414231</v>
      </c>
      <c r="AH684" s="32">
        <f t="shared" si="210"/>
        <v>-46.870898505111406</v>
      </c>
      <c r="AI684" s="42" t="s">
        <v>13</v>
      </c>
      <c r="AJ684" s="42">
        <f t="shared" si="211"/>
        <v>1318.7882047380101</v>
      </c>
      <c r="AK684" s="42">
        <f t="shared" si="212"/>
        <v>1319.6208584600276</v>
      </c>
      <c r="AL684" s="31">
        <f t="shared" si="213"/>
        <v>87.964514106826783</v>
      </c>
      <c r="AM684" s="53">
        <f t="shared" si="214"/>
        <v>1.3196208584600277</v>
      </c>
      <c r="AN684" s="14"/>
    </row>
    <row r="685" spans="8:40">
      <c r="H685" s="32">
        <f t="shared" si="197"/>
        <v>1858</v>
      </c>
      <c r="I685" s="23">
        <f t="shared" si="198"/>
        <v>1858000</v>
      </c>
      <c r="J685" s="22">
        <f t="shared" si="199"/>
        <v>175000</v>
      </c>
      <c r="K685" s="42" t="s">
        <v>13</v>
      </c>
      <c r="L685" s="42">
        <v>0</v>
      </c>
      <c r="M685" s="32">
        <v>0</v>
      </c>
      <c r="N685" s="30" t="s">
        <v>13</v>
      </c>
      <c r="O685" s="31">
        <f>6.283*I685*E$7</f>
        <v>2451.5009399999999</v>
      </c>
      <c r="P685" s="42">
        <v>0</v>
      </c>
      <c r="Q685" s="23" t="s">
        <v>13</v>
      </c>
      <c r="R685" s="24">
        <f>-1/(6.283*I685*E$8)</f>
        <v>-856.61806843932925</v>
      </c>
      <c r="S685" s="42">
        <f t="shared" si="200"/>
        <v>0</v>
      </c>
      <c r="T685" s="23" t="s">
        <v>13</v>
      </c>
      <c r="U685" s="23">
        <f t="shared" si="201"/>
        <v>429012664.5</v>
      </c>
      <c r="V685" s="23">
        <f t="shared" si="202"/>
        <v>175000</v>
      </c>
      <c r="W685" s="23" t="s">
        <v>13</v>
      </c>
      <c r="X685" s="23">
        <f t="shared" si="203"/>
        <v>2451.5009399999999</v>
      </c>
      <c r="Y685" s="22">
        <f t="shared" si="204"/>
        <v>-34.335301226059798</v>
      </c>
      <c r="Z685" s="23" t="s">
        <v>13</v>
      </c>
      <c r="AA685" s="31">
        <f t="shared" si="205"/>
        <v>2451.0199512958234</v>
      </c>
      <c r="AB685" s="23">
        <f t="shared" si="206"/>
        <v>2099587.976385287</v>
      </c>
      <c r="AC685" s="42" t="s">
        <v>13</v>
      </c>
      <c r="AD685" s="23">
        <f t="shared" si="207"/>
        <v>29412.239415549877</v>
      </c>
      <c r="AE685" s="42">
        <f t="shared" si="208"/>
        <v>-34.335301226059798</v>
      </c>
      <c r="AF685" s="42" t="s">
        <v>13</v>
      </c>
      <c r="AG685" s="42">
        <f t="shared" si="209"/>
        <v>1594.401882856494</v>
      </c>
      <c r="AH685" s="32">
        <f t="shared" si="210"/>
        <v>-46.78374147776988</v>
      </c>
      <c r="AI685" s="42" t="s">
        <v>13</v>
      </c>
      <c r="AJ685" s="42">
        <f t="shared" si="211"/>
        <v>1315.8424266098266</v>
      </c>
      <c r="AK685" s="42">
        <f t="shared" si="212"/>
        <v>1316.6738434908987</v>
      </c>
      <c r="AL685" s="31">
        <f t="shared" si="213"/>
        <v>87.96375138965189</v>
      </c>
      <c r="AM685" s="53">
        <f t="shared" si="214"/>
        <v>1.3166738434908987</v>
      </c>
      <c r="AN685" s="14"/>
    </row>
    <row r="686" spans="8:40">
      <c r="H686" s="32">
        <f t="shared" si="197"/>
        <v>1860</v>
      </c>
      <c r="I686" s="23">
        <f t="shared" si="198"/>
        <v>1860000</v>
      </c>
      <c r="J686" s="22">
        <f t="shared" si="199"/>
        <v>175000</v>
      </c>
      <c r="K686" s="42" t="s">
        <v>13</v>
      </c>
      <c r="L686" s="42">
        <v>0</v>
      </c>
      <c r="M686" s="32">
        <v>0</v>
      </c>
      <c r="N686" s="30" t="s">
        <v>13</v>
      </c>
      <c r="O686" s="31">
        <f>6.283*I686*E$7</f>
        <v>2454.1397999999999</v>
      </c>
      <c r="P686" s="42">
        <v>0</v>
      </c>
      <c r="Q686" s="23" t="s">
        <v>13</v>
      </c>
      <c r="R686" s="24">
        <f>-1/(6.283*I686*E$8)</f>
        <v>-855.6969737420826</v>
      </c>
      <c r="S686" s="42">
        <f t="shared" si="200"/>
        <v>0</v>
      </c>
      <c r="T686" s="23" t="s">
        <v>13</v>
      </c>
      <c r="U686" s="23">
        <f t="shared" si="201"/>
        <v>429474465</v>
      </c>
      <c r="V686" s="23">
        <f t="shared" si="202"/>
        <v>175000</v>
      </c>
      <c r="W686" s="23" t="s">
        <v>13</v>
      </c>
      <c r="X686" s="23">
        <f t="shared" si="203"/>
        <v>2454.1397999999999</v>
      </c>
      <c r="Y686" s="22">
        <f t="shared" si="204"/>
        <v>-34.409245308189767</v>
      </c>
      <c r="Z686" s="23" t="s">
        <v>13</v>
      </c>
      <c r="AA686" s="31">
        <f t="shared" si="205"/>
        <v>2453.6572565805782</v>
      </c>
      <c r="AB686" s="23">
        <f t="shared" si="206"/>
        <v>2099587.0890563014</v>
      </c>
      <c r="AC686" s="42" t="s">
        <v>13</v>
      </c>
      <c r="AD686" s="23">
        <f t="shared" si="207"/>
        <v>29443.887078966938</v>
      </c>
      <c r="AE686" s="42">
        <f t="shared" si="208"/>
        <v>-34.409245308189767</v>
      </c>
      <c r="AF686" s="42" t="s">
        <v>13</v>
      </c>
      <c r="AG686" s="42">
        <f t="shared" si="209"/>
        <v>1597.9602828384955</v>
      </c>
      <c r="AH686" s="32">
        <f t="shared" si="210"/>
        <v>-46.697141592163781</v>
      </c>
      <c r="AI686" s="42" t="s">
        <v>13</v>
      </c>
      <c r="AJ686" s="42">
        <f t="shared" si="211"/>
        <v>1312.911402234211</v>
      </c>
      <c r="AK686" s="42">
        <f t="shared" si="212"/>
        <v>1313.7415929890781</v>
      </c>
      <c r="AL686" s="31">
        <f t="shared" si="213"/>
        <v>87.962983838995953</v>
      </c>
      <c r="AM686" s="53">
        <f t="shared" si="214"/>
        <v>1.3137415929890781</v>
      </c>
      <c r="AN686" s="14"/>
    </row>
    <row r="687" spans="8:40">
      <c r="H687" s="32">
        <f t="shared" si="197"/>
        <v>1862</v>
      </c>
      <c r="I687" s="23">
        <f t="shared" si="198"/>
        <v>1862000</v>
      </c>
      <c r="J687" s="22">
        <f t="shared" si="199"/>
        <v>175000</v>
      </c>
      <c r="K687" s="42" t="s">
        <v>13</v>
      </c>
      <c r="L687" s="42">
        <v>0</v>
      </c>
      <c r="M687" s="32">
        <v>0</v>
      </c>
      <c r="N687" s="30" t="s">
        <v>13</v>
      </c>
      <c r="O687" s="31">
        <f>6.283*I687*E$7</f>
        <v>2456.7786599999999</v>
      </c>
      <c r="P687" s="42">
        <v>0</v>
      </c>
      <c r="Q687" s="23" t="s">
        <v>13</v>
      </c>
      <c r="R687" s="24">
        <f>-1/(6.283*I687*E$8)</f>
        <v>-854.77785776599012</v>
      </c>
      <c r="S687" s="42">
        <f t="shared" si="200"/>
        <v>0</v>
      </c>
      <c r="T687" s="23" t="s">
        <v>13</v>
      </c>
      <c r="U687" s="23">
        <f t="shared" si="201"/>
        <v>429936265.5</v>
      </c>
      <c r="V687" s="23">
        <f t="shared" si="202"/>
        <v>175000</v>
      </c>
      <c r="W687" s="23" t="s">
        <v>13</v>
      </c>
      <c r="X687" s="23">
        <f t="shared" si="203"/>
        <v>2456.7786599999999</v>
      </c>
      <c r="Y687" s="22">
        <f t="shared" si="204"/>
        <v>-34.483268880254194</v>
      </c>
      <c r="Z687" s="23" t="s">
        <v>13</v>
      </c>
      <c r="AA687" s="31">
        <f t="shared" si="205"/>
        <v>2456.2945585193597</v>
      </c>
      <c r="AB687" s="23">
        <f t="shared" si="206"/>
        <v>2099586.2007734366</v>
      </c>
      <c r="AC687" s="42" t="s">
        <v>13</v>
      </c>
      <c r="AD687" s="23">
        <f t="shared" si="207"/>
        <v>29475.534702232311</v>
      </c>
      <c r="AE687" s="42">
        <f t="shared" si="208"/>
        <v>-34.483268880254194</v>
      </c>
      <c r="AF687" s="42" t="s">
        <v>13</v>
      </c>
      <c r="AG687" s="42">
        <f t="shared" si="209"/>
        <v>1601.5167007533696</v>
      </c>
      <c r="AH687" s="32">
        <f t="shared" si="210"/>
        <v>-46.611093768692683</v>
      </c>
      <c r="AI687" s="42" t="s">
        <v>13</v>
      </c>
      <c r="AJ687" s="42">
        <f t="shared" si="211"/>
        <v>1309.9950171654766</v>
      </c>
      <c r="AK687" s="42">
        <f t="shared" si="212"/>
        <v>1310.8239924035154</v>
      </c>
      <c r="AL687" s="31">
        <f t="shared" si="213"/>
        <v>87.962211492366905</v>
      </c>
      <c r="AM687" s="53">
        <f t="shared" si="214"/>
        <v>1.3108239924035154</v>
      </c>
      <c r="AN687" s="14"/>
    </row>
    <row r="688" spans="8:40">
      <c r="H688" s="32">
        <f t="shared" si="197"/>
        <v>1864</v>
      </c>
      <c r="I688" s="23">
        <f t="shared" si="198"/>
        <v>1864000</v>
      </c>
      <c r="J688" s="22">
        <f t="shared" si="199"/>
        <v>175000</v>
      </c>
      <c r="K688" s="42" t="s">
        <v>13</v>
      </c>
      <c r="L688" s="42">
        <v>0</v>
      </c>
      <c r="M688" s="32">
        <v>0</v>
      </c>
      <c r="N688" s="30" t="s">
        <v>13</v>
      </c>
      <c r="O688" s="31">
        <f>6.283*I688*E$7</f>
        <v>2459.41752</v>
      </c>
      <c r="P688" s="42">
        <v>0</v>
      </c>
      <c r="Q688" s="23" t="s">
        <v>13</v>
      </c>
      <c r="R688" s="24">
        <f>-1/(6.283*I688*E$8)</f>
        <v>-853.86071414177763</v>
      </c>
      <c r="S688" s="42">
        <f t="shared" si="200"/>
        <v>0</v>
      </c>
      <c r="T688" s="23" t="s">
        <v>13</v>
      </c>
      <c r="U688" s="23">
        <f t="shared" si="201"/>
        <v>430398066</v>
      </c>
      <c r="V688" s="23">
        <f t="shared" si="202"/>
        <v>175000</v>
      </c>
      <c r="W688" s="23" t="s">
        <v>13</v>
      </c>
      <c r="X688" s="23">
        <f t="shared" si="203"/>
        <v>2459.41752</v>
      </c>
      <c r="Y688" s="22">
        <f t="shared" si="204"/>
        <v>-34.557371942051233</v>
      </c>
      <c r="Z688" s="23" t="s">
        <v>13</v>
      </c>
      <c r="AA688" s="31">
        <f t="shared" si="205"/>
        <v>2458.9318571085746</v>
      </c>
      <c r="AB688" s="23">
        <f t="shared" si="206"/>
        <v>2099585.3115366949</v>
      </c>
      <c r="AC688" s="42" t="s">
        <v>13</v>
      </c>
      <c r="AD688" s="23">
        <f t="shared" si="207"/>
        <v>29507.182285302893</v>
      </c>
      <c r="AE688" s="42">
        <f t="shared" si="208"/>
        <v>-34.557371942051233</v>
      </c>
      <c r="AF688" s="42" t="s">
        <v>13</v>
      </c>
      <c r="AG688" s="42">
        <f t="shared" si="209"/>
        <v>1605.071142966797</v>
      </c>
      <c r="AH688" s="32">
        <f t="shared" si="210"/>
        <v>-46.525592987953878</v>
      </c>
      <c r="AI688" s="42" t="s">
        <v>13</v>
      </c>
      <c r="AJ688" s="42">
        <f t="shared" si="211"/>
        <v>1307.0931581494299</v>
      </c>
      <c r="AK688" s="42">
        <f t="shared" si="212"/>
        <v>1307.9209283759974</v>
      </c>
      <c r="AL688" s="31">
        <f t="shared" si="213"/>
        <v>87.96143438688361</v>
      </c>
      <c r="AM688" s="53">
        <f t="shared" si="214"/>
        <v>1.3079209283759974</v>
      </c>
      <c r="AN688" s="14"/>
    </row>
    <row r="689" spans="8:40">
      <c r="H689" s="32">
        <f t="shared" si="197"/>
        <v>1866</v>
      </c>
      <c r="I689" s="23">
        <f t="shared" si="198"/>
        <v>1866000</v>
      </c>
      <c r="J689" s="22">
        <f t="shared" si="199"/>
        <v>175000</v>
      </c>
      <c r="K689" s="42" t="s">
        <v>13</v>
      </c>
      <c r="L689" s="42">
        <v>0</v>
      </c>
      <c r="M689" s="32">
        <v>0</v>
      </c>
      <c r="N689" s="30" t="s">
        <v>13</v>
      </c>
      <c r="O689" s="31">
        <f>6.283*I689*E$7</f>
        <v>2462.05638</v>
      </c>
      <c r="P689" s="42">
        <v>0</v>
      </c>
      <c r="Q689" s="23" t="s">
        <v>13</v>
      </c>
      <c r="R689" s="24">
        <f>-1/(6.283*I689*E$8)</f>
        <v>-852.94553652747777</v>
      </c>
      <c r="S689" s="42">
        <f t="shared" si="200"/>
        <v>0</v>
      </c>
      <c r="T689" s="23" t="s">
        <v>13</v>
      </c>
      <c r="U689" s="23">
        <f t="shared" si="201"/>
        <v>430859866.5</v>
      </c>
      <c r="V689" s="23">
        <f t="shared" si="202"/>
        <v>175000</v>
      </c>
      <c r="W689" s="23" t="s">
        <v>13</v>
      </c>
      <c r="X689" s="23">
        <f t="shared" si="203"/>
        <v>2462.05638</v>
      </c>
      <c r="Y689" s="22">
        <f t="shared" si="204"/>
        <v>-34.631554493378793</v>
      </c>
      <c r="Z689" s="23" t="s">
        <v>13</v>
      </c>
      <c r="AA689" s="31">
        <f t="shared" si="205"/>
        <v>2461.5691523446303</v>
      </c>
      <c r="AB689" s="23">
        <f t="shared" si="206"/>
        <v>2099584.4213460796</v>
      </c>
      <c r="AC689" s="42" t="s">
        <v>13</v>
      </c>
      <c r="AD689" s="23">
        <f t="shared" si="207"/>
        <v>29538.82982813556</v>
      </c>
      <c r="AE689" s="42">
        <f t="shared" si="208"/>
        <v>-34.631554493378793</v>
      </c>
      <c r="AF689" s="42" t="s">
        <v>13</v>
      </c>
      <c r="AG689" s="42">
        <f t="shared" si="209"/>
        <v>1608.6236158171525</v>
      </c>
      <c r="AH689" s="32">
        <f t="shared" si="210"/>
        <v>-46.440634289866175</v>
      </c>
      <c r="AI689" s="42" t="s">
        <v>13</v>
      </c>
      <c r="AJ689" s="42">
        <f t="shared" si="211"/>
        <v>1304.2057131078657</v>
      </c>
      <c r="AK689" s="42">
        <f t="shared" si="212"/>
        <v>1305.0322887256245</v>
      </c>
      <c r="AL689" s="31">
        <f t="shared" si="213"/>
        <v>87.960652559277378</v>
      </c>
      <c r="AM689" s="53">
        <f t="shared" si="214"/>
        <v>1.3050322887256245</v>
      </c>
      <c r="AN689" s="14"/>
    </row>
    <row r="690" spans="8:40">
      <c r="H690" s="32">
        <f t="shared" si="197"/>
        <v>1868</v>
      </c>
      <c r="I690" s="23">
        <f t="shared" si="198"/>
        <v>1868000</v>
      </c>
      <c r="J690" s="22">
        <f t="shared" si="199"/>
        <v>175000</v>
      </c>
      <c r="K690" s="42" t="s">
        <v>13</v>
      </c>
      <c r="L690" s="42">
        <v>0</v>
      </c>
      <c r="M690" s="32">
        <v>0</v>
      </c>
      <c r="N690" s="30" t="s">
        <v>13</v>
      </c>
      <c r="O690" s="31">
        <f>6.283*I690*E$7</f>
        <v>2464.69524</v>
      </c>
      <c r="P690" s="42">
        <v>0</v>
      </c>
      <c r="Q690" s="23" t="s">
        <v>13</v>
      </c>
      <c r="R690" s="24">
        <f>-1/(6.283*I690*E$8)</f>
        <v>-852.03231860828362</v>
      </c>
      <c r="S690" s="42">
        <f t="shared" si="200"/>
        <v>0</v>
      </c>
      <c r="T690" s="23" t="s">
        <v>13</v>
      </c>
      <c r="U690" s="23">
        <f t="shared" si="201"/>
        <v>431321667</v>
      </c>
      <c r="V690" s="23">
        <f t="shared" si="202"/>
        <v>175000</v>
      </c>
      <c r="W690" s="23" t="s">
        <v>13</v>
      </c>
      <c r="X690" s="23">
        <f t="shared" si="203"/>
        <v>2464.69524</v>
      </c>
      <c r="Y690" s="22">
        <f t="shared" si="204"/>
        <v>-34.705816534034589</v>
      </c>
      <c r="Z690" s="23" t="s">
        <v>13</v>
      </c>
      <c r="AA690" s="31">
        <f t="shared" si="205"/>
        <v>2464.206444223933</v>
      </c>
      <c r="AB690" s="23">
        <f t="shared" si="206"/>
        <v>2099583.5302015916</v>
      </c>
      <c r="AC690" s="42" t="s">
        <v>13</v>
      </c>
      <c r="AD690" s="23">
        <f t="shared" si="207"/>
        <v>29570.477330687198</v>
      </c>
      <c r="AE690" s="42">
        <f t="shared" si="208"/>
        <v>-34.705816534034589</v>
      </c>
      <c r="AF690" s="42" t="s">
        <v>13</v>
      </c>
      <c r="AG690" s="42">
        <f t="shared" si="209"/>
        <v>1612.1741256156492</v>
      </c>
      <c r="AH690" s="32">
        <f t="shared" si="210"/>
        <v>-46.356212772808966</v>
      </c>
      <c r="AI690" s="42" t="s">
        <v>13</v>
      </c>
      <c r="AJ690" s="42">
        <f t="shared" si="211"/>
        <v>1301.332571123309</v>
      </c>
      <c r="AK690" s="42">
        <f t="shared" si="212"/>
        <v>1302.1579624335291</v>
      </c>
      <c r="AL690" s="31">
        <f t="shared" si="213"/>
        <v>87.95986604590081</v>
      </c>
      <c r="AM690" s="53">
        <f t="shared" si="214"/>
        <v>1.3021579624335291</v>
      </c>
      <c r="AN690" s="14"/>
    </row>
    <row r="691" spans="8:40">
      <c r="H691" s="32">
        <f t="shared" si="197"/>
        <v>1870</v>
      </c>
      <c r="I691" s="23">
        <f t="shared" si="198"/>
        <v>1870000</v>
      </c>
      <c r="J691" s="22">
        <f t="shared" si="199"/>
        <v>175000</v>
      </c>
      <c r="K691" s="42" t="s">
        <v>13</v>
      </c>
      <c r="L691" s="42">
        <v>0</v>
      </c>
      <c r="M691" s="32">
        <v>0</v>
      </c>
      <c r="N691" s="30" t="s">
        <v>13</v>
      </c>
      <c r="O691" s="31">
        <f>6.283*I691*E$7</f>
        <v>2467.3341</v>
      </c>
      <c r="P691" s="42">
        <v>0</v>
      </c>
      <c r="Q691" s="23" t="s">
        <v>13</v>
      </c>
      <c r="R691" s="24">
        <f>-1/(6.283*I691*E$8)</f>
        <v>-851.1210540964031</v>
      </c>
      <c r="S691" s="42">
        <f t="shared" si="200"/>
        <v>0</v>
      </c>
      <c r="T691" s="23" t="s">
        <v>13</v>
      </c>
      <c r="U691" s="23">
        <f t="shared" si="201"/>
        <v>431783467.5</v>
      </c>
      <c r="V691" s="23">
        <f t="shared" si="202"/>
        <v>175000</v>
      </c>
      <c r="W691" s="23" t="s">
        <v>13</v>
      </c>
      <c r="X691" s="23">
        <f t="shared" si="203"/>
        <v>2467.3341</v>
      </c>
      <c r="Y691" s="22">
        <f t="shared" si="204"/>
        <v>-34.78015806381611</v>
      </c>
      <c r="Z691" s="23" t="s">
        <v>13</v>
      </c>
      <c r="AA691" s="31">
        <f t="shared" si="205"/>
        <v>2466.8437327428901</v>
      </c>
      <c r="AB691" s="23">
        <f t="shared" si="206"/>
        <v>2099582.6381032341</v>
      </c>
      <c r="AC691" s="42" t="s">
        <v>13</v>
      </c>
      <c r="AD691" s="23">
        <f t="shared" si="207"/>
        <v>29602.124792914681</v>
      </c>
      <c r="AE691" s="42">
        <f t="shared" si="208"/>
        <v>-34.78015806381611</v>
      </c>
      <c r="AF691" s="42" t="s">
        <v>13</v>
      </c>
      <c r="AG691" s="42">
        <f t="shared" si="209"/>
        <v>1615.7226786464871</v>
      </c>
      <c r="AH691" s="32">
        <f t="shared" si="210"/>
        <v>-46.272323592775919</v>
      </c>
      <c r="AI691" s="42" t="s">
        <v>13</v>
      </c>
      <c r="AJ691" s="42">
        <f t="shared" si="211"/>
        <v>1298.4736224239905</v>
      </c>
      <c r="AK691" s="42">
        <f t="shared" si="212"/>
        <v>1299.2978396278331</v>
      </c>
      <c r="AL691" s="31">
        <f t="shared" si="213"/>
        <v>87.959074882730121</v>
      </c>
      <c r="AM691" s="53">
        <f t="shared" si="214"/>
        <v>1.2992978396278332</v>
      </c>
      <c r="AN691" s="14"/>
    </row>
    <row r="692" spans="8:40">
      <c r="H692" s="32">
        <f t="shared" si="197"/>
        <v>1872</v>
      </c>
      <c r="I692" s="23">
        <f t="shared" si="198"/>
        <v>1872000</v>
      </c>
      <c r="J692" s="22">
        <f t="shared" si="199"/>
        <v>175000</v>
      </c>
      <c r="K692" s="42" t="s">
        <v>13</v>
      </c>
      <c r="L692" s="42">
        <v>0</v>
      </c>
      <c r="M692" s="32">
        <v>0</v>
      </c>
      <c r="N692" s="30" t="s">
        <v>13</v>
      </c>
      <c r="O692" s="31">
        <f>6.283*I692*E$7</f>
        <v>2469.9729600000001</v>
      </c>
      <c r="P692" s="42">
        <v>0</v>
      </c>
      <c r="Q692" s="23" t="s">
        <v>13</v>
      </c>
      <c r="R692" s="24">
        <f>-1/(6.283*I692*E$8)</f>
        <v>-850.2117367309155</v>
      </c>
      <c r="S692" s="42">
        <f t="shared" si="200"/>
        <v>0</v>
      </c>
      <c r="T692" s="23" t="s">
        <v>13</v>
      </c>
      <c r="U692" s="23">
        <f t="shared" si="201"/>
        <v>432245268</v>
      </c>
      <c r="V692" s="23">
        <f t="shared" si="202"/>
        <v>175000</v>
      </c>
      <c r="W692" s="23" t="s">
        <v>13</v>
      </c>
      <c r="X692" s="23">
        <f t="shared" si="203"/>
        <v>2469.9729600000001</v>
      </c>
      <c r="Y692" s="22">
        <f t="shared" si="204"/>
        <v>-34.85457908252063</v>
      </c>
      <c r="Z692" s="23" t="s">
        <v>13</v>
      </c>
      <c r="AA692" s="31">
        <f t="shared" si="205"/>
        <v>2469.4810178979087</v>
      </c>
      <c r="AB692" s="23">
        <f t="shared" si="206"/>
        <v>2099581.74505101</v>
      </c>
      <c r="AC692" s="42" t="s">
        <v>13</v>
      </c>
      <c r="AD692" s="23">
        <f t="shared" si="207"/>
        <v>29633.772214774905</v>
      </c>
      <c r="AE692" s="42">
        <f t="shared" si="208"/>
        <v>-34.85457908252063</v>
      </c>
      <c r="AF692" s="42" t="s">
        <v>13</v>
      </c>
      <c r="AG692" s="42">
        <f t="shared" si="209"/>
        <v>1619.2692811669931</v>
      </c>
      <c r="AH692" s="32">
        <f t="shared" si="210"/>
        <v>-46.188961962543388</v>
      </c>
      <c r="AI692" s="42" t="s">
        <v>13</v>
      </c>
      <c r="AJ692" s="42">
        <f t="shared" si="211"/>
        <v>1295.6287583690573</v>
      </c>
      <c r="AK692" s="42">
        <f t="shared" si="212"/>
        <v>1296.4518115688381</v>
      </c>
      <c r="AL692" s="31">
        <f t="shared" si="213"/>
        <v>87.95827910537075</v>
      </c>
      <c r="AM692" s="53">
        <f t="shared" si="214"/>
        <v>1.2964518115688382</v>
      </c>
      <c r="AN692" s="14"/>
    </row>
    <row r="693" spans="8:40">
      <c r="H693" s="32">
        <f t="shared" si="197"/>
        <v>1874</v>
      </c>
      <c r="I693" s="23">
        <f t="shared" si="198"/>
        <v>1874000</v>
      </c>
      <c r="J693" s="22">
        <f t="shared" si="199"/>
        <v>175000</v>
      </c>
      <c r="K693" s="42" t="s">
        <v>13</v>
      </c>
      <c r="L693" s="42">
        <v>0</v>
      </c>
      <c r="M693" s="32">
        <v>0</v>
      </c>
      <c r="N693" s="30" t="s">
        <v>13</v>
      </c>
      <c r="O693" s="31">
        <f>6.283*I693*E$7</f>
        <v>2472.6118200000001</v>
      </c>
      <c r="P693" s="42">
        <v>0</v>
      </c>
      <c r="Q693" s="23" t="s">
        <v>13</v>
      </c>
      <c r="R693" s="24">
        <f>-1/(6.283*I693*E$8)</f>
        <v>-849.30436027762732</v>
      </c>
      <c r="S693" s="42">
        <f t="shared" si="200"/>
        <v>0</v>
      </c>
      <c r="T693" s="23" t="s">
        <v>13</v>
      </c>
      <c r="U693" s="23">
        <f t="shared" si="201"/>
        <v>432707068.5</v>
      </c>
      <c r="V693" s="23">
        <f t="shared" si="202"/>
        <v>175000</v>
      </c>
      <c r="W693" s="23" t="s">
        <v>13</v>
      </c>
      <c r="X693" s="23">
        <f t="shared" si="203"/>
        <v>2472.6118200000001</v>
      </c>
      <c r="Y693" s="22">
        <f t="shared" si="204"/>
        <v>-34.929079589945204</v>
      </c>
      <c r="Z693" s="23" t="s">
        <v>13</v>
      </c>
      <c r="AA693" s="31">
        <f t="shared" si="205"/>
        <v>2472.1182996853954</v>
      </c>
      <c r="AB693" s="23">
        <f t="shared" si="206"/>
        <v>2099580.8510449207</v>
      </c>
      <c r="AC693" s="42" t="s">
        <v>13</v>
      </c>
      <c r="AD693" s="23">
        <f t="shared" si="207"/>
        <v>29665.41959622474</v>
      </c>
      <c r="AE693" s="42">
        <f t="shared" si="208"/>
        <v>-34.929079589945204</v>
      </c>
      <c r="AF693" s="42" t="s">
        <v>13</v>
      </c>
      <c r="AG693" s="42">
        <f t="shared" si="209"/>
        <v>1622.813939407768</v>
      </c>
      <c r="AH693" s="32">
        <f t="shared" si="210"/>
        <v>-46.10612315085271</v>
      </c>
      <c r="AI693" s="42" t="s">
        <v>13</v>
      </c>
      <c r="AJ693" s="42">
        <f t="shared" si="211"/>
        <v>1292.7978714340088</v>
      </c>
      <c r="AK693" s="42">
        <f t="shared" si="212"/>
        <v>1293.6197706344417</v>
      </c>
      <c r="AL693" s="31">
        <f t="shared" si="213"/>
        <v>87.957478749062176</v>
      </c>
      <c r="AM693" s="53">
        <f t="shared" si="214"/>
        <v>1.2936197706344417</v>
      </c>
      <c r="AN693" s="14"/>
    </row>
    <row r="694" spans="8:40">
      <c r="H694" s="32">
        <f t="shared" si="197"/>
        <v>1876</v>
      </c>
      <c r="I694" s="23">
        <f t="shared" si="198"/>
        <v>1876000</v>
      </c>
      <c r="J694" s="22">
        <f t="shared" si="199"/>
        <v>175000</v>
      </c>
      <c r="K694" s="42" t="s">
        <v>13</v>
      </c>
      <c r="L694" s="42">
        <v>0</v>
      </c>
      <c r="M694" s="32">
        <v>0</v>
      </c>
      <c r="N694" s="30" t="s">
        <v>13</v>
      </c>
      <c r="O694" s="31">
        <f>6.283*I694*E$7</f>
        <v>2475.2506800000001</v>
      </c>
      <c r="P694" s="42">
        <v>0</v>
      </c>
      <c r="Q694" s="23" t="s">
        <v>13</v>
      </c>
      <c r="R694" s="24">
        <f>-1/(6.283*I694*E$8)</f>
        <v>-848.39891852893049</v>
      </c>
      <c r="S694" s="42">
        <f t="shared" si="200"/>
        <v>0</v>
      </c>
      <c r="T694" s="23" t="s">
        <v>13</v>
      </c>
      <c r="U694" s="23">
        <f t="shared" si="201"/>
        <v>433168869</v>
      </c>
      <c r="V694" s="23">
        <f t="shared" si="202"/>
        <v>175000</v>
      </c>
      <c r="W694" s="23" t="s">
        <v>13</v>
      </c>
      <c r="X694" s="23">
        <f t="shared" si="203"/>
        <v>2475.2506800000001</v>
      </c>
      <c r="Y694" s="22">
        <f t="shared" si="204"/>
        <v>-35.003659585886673</v>
      </c>
      <c r="Z694" s="23" t="s">
        <v>13</v>
      </c>
      <c r="AA694" s="31">
        <f t="shared" si="205"/>
        <v>2474.7555781017572</v>
      </c>
      <c r="AB694" s="23">
        <f t="shared" si="206"/>
        <v>2099579.956084969</v>
      </c>
      <c r="AC694" s="42" t="s">
        <v>13</v>
      </c>
      <c r="AD694" s="23">
        <f t="shared" si="207"/>
        <v>29697.066937221083</v>
      </c>
      <c r="AE694" s="42">
        <f t="shared" si="208"/>
        <v>-35.003659585886673</v>
      </c>
      <c r="AF694" s="42" t="s">
        <v>13</v>
      </c>
      <c r="AG694" s="42">
        <f t="shared" si="209"/>
        <v>1626.3566595728266</v>
      </c>
      <c r="AH694" s="32">
        <f t="shared" si="210"/>
        <v>-46.023802481606751</v>
      </c>
      <c r="AI694" s="42" t="s">
        <v>13</v>
      </c>
      <c r="AJ694" s="42">
        <f t="shared" si="211"/>
        <v>1289.9808551963627</v>
      </c>
      <c r="AK694" s="42">
        <f t="shared" si="212"/>
        <v>1290.8016103057842</v>
      </c>
      <c r="AL694" s="31">
        <f t="shared" si="213"/>
        <v>87.956673848682769</v>
      </c>
      <c r="AM694" s="53">
        <f t="shared" si="214"/>
        <v>1.2908016103057842</v>
      </c>
      <c r="AN694" s="14"/>
    </row>
    <row r="695" spans="8:40">
      <c r="H695" s="32">
        <f t="shared" si="197"/>
        <v>1878</v>
      </c>
      <c r="I695" s="23">
        <f t="shared" si="198"/>
        <v>1878000</v>
      </c>
      <c r="J695" s="22">
        <f t="shared" si="199"/>
        <v>175000</v>
      </c>
      <c r="K695" s="42" t="s">
        <v>13</v>
      </c>
      <c r="L695" s="42">
        <v>0</v>
      </c>
      <c r="M695" s="32">
        <v>0</v>
      </c>
      <c r="N695" s="30" t="s">
        <v>13</v>
      </c>
      <c r="O695" s="31">
        <f>6.283*I695*E$7</f>
        <v>2477.8895400000001</v>
      </c>
      <c r="P695" s="42">
        <v>0</v>
      </c>
      <c r="Q695" s="23" t="s">
        <v>13</v>
      </c>
      <c r="R695" s="24">
        <f>-1/(6.283*I695*E$8)</f>
        <v>-847.49540530366005</v>
      </c>
      <c r="S695" s="42">
        <f t="shared" si="200"/>
        <v>0</v>
      </c>
      <c r="T695" s="23" t="s">
        <v>13</v>
      </c>
      <c r="U695" s="23">
        <f t="shared" si="201"/>
        <v>433630669.5</v>
      </c>
      <c r="V695" s="23">
        <f t="shared" si="202"/>
        <v>175000</v>
      </c>
      <c r="W695" s="23" t="s">
        <v>13</v>
      </c>
      <c r="X695" s="23">
        <f t="shared" si="203"/>
        <v>2477.8895400000001</v>
      </c>
      <c r="Y695" s="22">
        <f t="shared" si="204"/>
        <v>-35.078319070141667</v>
      </c>
      <c r="Z695" s="23" t="s">
        <v>13</v>
      </c>
      <c r="AA695" s="31">
        <f t="shared" si="205"/>
        <v>2477.3928531434017</v>
      </c>
      <c r="AB695" s="23">
        <f t="shared" si="206"/>
        <v>2099579.0601711581</v>
      </c>
      <c r="AC695" s="42" t="s">
        <v>13</v>
      </c>
      <c r="AD695" s="23">
        <f t="shared" si="207"/>
        <v>29728.714237720818</v>
      </c>
      <c r="AE695" s="42">
        <f t="shared" si="208"/>
        <v>-35.078319070141667</v>
      </c>
      <c r="AF695" s="42" t="s">
        <v>13</v>
      </c>
      <c r="AG695" s="42">
        <f t="shared" si="209"/>
        <v>1629.8974478397417</v>
      </c>
      <c r="AH695" s="32">
        <f t="shared" si="210"/>
        <v>-45.941995333079888</v>
      </c>
      <c r="AI695" s="42" t="s">
        <v>13</v>
      </c>
      <c r="AJ695" s="42">
        <f t="shared" si="211"/>
        <v>1287.1776043215364</v>
      </c>
      <c r="AK695" s="42">
        <f t="shared" si="212"/>
        <v>1287.9972251531112</v>
      </c>
      <c r="AL695" s="31">
        <f t="shared" si="213"/>
        <v>87.95586443875473</v>
      </c>
      <c r="AM695" s="53">
        <f t="shared" si="214"/>
        <v>1.2879972251531113</v>
      </c>
      <c r="AN695" s="14"/>
    </row>
    <row r="696" spans="8:40">
      <c r="H696" s="32">
        <f t="shared" si="197"/>
        <v>1880</v>
      </c>
      <c r="I696" s="23">
        <f t="shared" si="198"/>
        <v>1880000</v>
      </c>
      <c r="J696" s="22">
        <f t="shared" si="199"/>
        <v>175000</v>
      </c>
      <c r="K696" s="42" t="s">
        <v>13</v>
      </c>
      <c r="L696" s="42">
        <v>0</v>
      </c>
      <c r="M696" s="32">
        <v>0</v>
      </c>
      <c r="N696" s="30" t="s">
        <v>13</v>
      </c>
      <c r="O696" s="31">
        <f>6.283*I696*E$7</f>
        <v>2480.5284000000001</v>
      </c>
      <c r="P696" s="42">
        <v>0</v>
      </c>
      <c r="Q696" s="23" t="s">
        <v>13</v>
      </c>
      <c r="R696" s="24">
        <f>-1/(6.283*I696*E$8)</f>
        <v>-846.59381444695418</v>
      </c>
      <c r="S696" s="42">
        <f t="shared" si="200"/>
        <v>0</v>
      </c>
      <c r="T696" s="23" t="s">
        <v>13</v>
      </c>
      <c r="U696" s="23">
        <f t="shared" si="201"/>
        <v>434092470</v>
      </c>
      <c r="V696" s="23">
        <f t="shared" si="202"/>
        <v>175000</v>
      </c>
      <c r="W696" s="23" t="s">
        <v>13</v>
      </c>
      <c r="X696" s="23">
        <f t="shared" si="203"/>
        <v>2480.5284000000001</v>
      </c>
      <c r="Y696" s="22">
        <f t="shared" si="204"/>
        <v>-35.153058042506586</v>
      </c>
      <c r="Z696" s="23" t="s">
        <v>13</v>
      </c>
      <c r="AA696" s="31">
        <f t="shared" si="205"/>
        <v>2480.0301248067353</v>
      </c>
      <c r="AB696" s="23">
        <f t="shared" si="206"/>
        <v>2099578.1633034898</v>
      </c>
      <c r="AC696" s="42" t="s">
        <v>13</v>
      </c>
      <c r="AD696" s="23">
        <f t="shared" si="207"/>
        <v>29760.361497680831</v>
      </c>
      <c r="AE696" s="42">
        <f t="shared" si="208"/>
        <v>-35.153058042506586</v>
      </c>
      <c r="AF696" s="42" t="s">
        <v>13</v>
      </c>
      <c r="AG696" s="42">
        <f t="shared" si="209"/>
        <v>1633.4363103597811</v>
      </c>
      <c r="AH696" s="32">
        <f t="shared" si="210"/>
        <v>-45.860697137141493</v>
      </c>
      <c r="AI696" s="42" t="s">
        <v>13</v>
      </c>
      <c r="AJ696" s="42">
        <f t="shared" si="211"/>
        <v>1284.3880145489477</v>
      </c>
      <c r="AK696" s="42">
        <f t="shared" si="212"/>
        <v>1285.2065108218571</v>
      </c>
      <c r="AL696" s="31">
        <f t="shared" si="213"/>
        <v>87.955050553447364</v>
      </c>
      <c r="AM696" s="53">
        <f t="shared" si="214"/>
        <v>1.2852065108218571</v>
      </c>
      <c r="AN696" s="14"/>
    </row>
    <row r="697" spans="8:40">
      <c r="H697" s="32">
        <f t="shared" si="197"/>
        <v>1882</v>
      </c>
      <c r="I697" s="23">
        <f t="shared" si="198"/>
        <v>1882000</v>
      </c>
      <c r="J697" s="22">
        <f t="shared" si="199"/>
        <v>175000</v>
      </c>
      <c r="K697" s="42" t="s">
        <v>13</v>
      </c>
      <c r="L697" s="42">
        <v>0</v>
      </c>
      <c r="M697" s="32">
        <v>0</v>
      </c>
      <c r="N697" s="30" t="s">
        <v>13</v>
      </c>
      <c r="O697" s="31">
        <f>6.283*I697*E$7</f>
        <v>2483.1672600000002</v>
      </c>
      <c r="P697" s="42">
        <v>0</v>
      </c>
      <c r="Q697" s="23" t="s">
        <v>13</v>
      </c>
      <c r="R697" s="24">
        <f>-1/(6.283*I697*E$8)</f>
        <v>-845.69413983011361</v>
      </c>
      <c r="S697" s="42">
        <f t="shared" si="200"/>
        <v>0</v>
      </c>
      <c r="T697" s="23" t="s">
        <v>13</v>
      </c>
      <c r="U697" s="23">
        <f t="shared" si="201"/>
        <v>434554270.5</v>
      </c>
      <c r="V697" s="23">
        <f t="shared" si="202"/>
        <v>175000</v>
      </c>
      <c r="W697" s="23" t="s">
        <v>13</v>
      </c>
      <c r="X697" s="23">
        <f t="shared" si="203"/>
        <v>2483.1672600000002</v>
      </c>
      <c r="Y697" s="22">
        <f t="shared" si="204"/>
        <v>-35.227876502777619</v>
      </c>
      <c r="Z697" s="23" t="s">
        <v>13</v>
      </c>
      <c r="AA697" s="31">
        <f t="shared" si="205"/>
        <v>2482.6673930881657</v>
      </c>
      <c r="AB697" s="23">
        <f t="shared" si="206"/>
        <v>2099577.265481967</v>
      </c>
      <c r="AC697" s="42" t="s">
        <v>13</v>
      </c>
      <c r="AD697" s="23">
        <f t="shared" si="207"/>
        <v>29792.00871705799</v>
      </c>
      <c r="AE697" s="42">
        <f t="shared" si="208"/>
        <v>-35.227876502777619</v>
      </c>
      <c r="AF697" s="42" t="s">
        <v>13</v>
      </c>
      <c r="AG697" s="42">
        <f t="shared" si="209"/>
        <v>1636.973253258052</v>
      </c>
      <c r="AH697" s="32">
        <f t="shared" si="210"/>
        <v>-45.779903378492413</v>
      </c>
      <c r="AI697" s="42" t="s">
        <v>13</v>
      </c>
      <c r="AJ697" s="42">
        <f t="shared" si="211"/>
        <v>1281.6119826783254</v>
      </c>
      <c r="AK697" s="42">
        <f t="shared" si="212"/>
        <v>1282.4293640189358</v>
      </c>
      <c r="AL697" s="31">
        <f t="shared" si="213"/>
        <v>87.954232226582846</v>
      </c>
      <c r="AM697" s="53">
        <f t="shared" si="214"/>
        <v>1.2824293640189357</v>
      </c>
      <c r="AN697" s="14"/>
    </row>
    <row r="698" spans="8:40">
      <c r="H698" s="32">
        <f t="shared" si="197"/>
        <v>1884</v>
      </c>
      <c r="I698" s="23">
        <f t="shared" si="198"/>
        <v>1884000</v>
      </c>
      <c r="J698" s="22">
        <f t="shared" si="199"/>
        <v>175000</v>
      </c>
      <c r="K698" s="42" t="s">
        <v>13</v>
      </c>
      <c r="L698" s="42">
        <v>0</v>
      </c>
      <c r="M698" s="32">
        <v>0</v>
      </c>
      <c r="N698" s="30" t="s">
        <v>13</v>
      </c>
      <c r="O698" s="31">
        <f>6.283*I698*E$7</f>
        <v>2485.8061200000002</v>
      </c>
      <c r="P698" s="42">
        <v>0</v>
      </c>
      <c r="Q698" s="23" t="s">
        <v>13</v>
      </c>
      <c r="R698" s="24">
        <f>-1/(6.283*I698*E$8)</f>
        <v>-844.79637535046379</v>
      </c>
      <c r="S698" s="42">
        <f t="shared" si="200"/>
        <v>0</v>
      </c>
      <c r="T698" s="23" t="s">
        <v>13</v>
      </c>
      <c r="U698" s="23">
        <f t="shared" si="201"/>
        <v>435016071.00000006</v>
      </c>
      <c r="V698" s="23">
        <f t="shared" si="202"/>
        <v>175000</v>
      </c>
      <c r="W698" s="23" t="s">
        <v>13</v>
      </c>
      <c r="X698" s="23">
        <f t="shared" si="203"/>
        <v>2485.8061200000002</v>
      </c>
      <c r="Y698" s="22">
        <f t="shared" si="204"/>
        <v>-35.302774450750753</v>
      </c>
      <c r="Z698" s="23" t="s">
        <v>13</v>
      </c>
      <c r="AA698" s="31">
        <f t="shared" si="205"/>
        <v>2485.3046579840993</v>
      </c>
      <c r="AB698" s="23">
        <f t="shared" si="206"/>
        <v>2099576.3667065911</v>
      </c>
      <c r="AC698" s="42" t="s">
        <v>13</v>
      </c>
      <c r="AD698" s="23">
        <f t="shared" si="207"/>
        <v>29823.655895809195</v>
      </c>
      <c r="AE698" s="42">
        <f t="shared" si="208"/>
        <v>-35.302774450750753</v>
      </c>
      <c r="AF698" s="42" t="s">
        <v>13</v>
      </c>
      <c r="AG698" s="42">
        <f t="shared" si="209"/>
        <v>1640.5082826336356</v>
      </c>
      <c r="AH698" s="32">
        <f t="shared" si="210"/>
        <v>-45.699609593914523</v>
      </c>
      <c r="AI698" s="42" t="s">
        <v>13</v>
      </c>
      <c r="AJ698" s="42">
        <f t="shared" si="211"/>
        <v>1278.8494065562329</v>
      </c>
      <c r="AK698" s="42">
        <f t="shared" si="212"/>
        <v>1279.6656824992476</v>
      </c>
      <c r="AL698" s="31">
        <f t="shared" si="213"/>
        <v>87.95340949163996</v>
      </c>
      <c r="AM698" s="53">
        <f t="shared" si="214"/>
        <v>1.2796656824992476</v>
      </c>
      <c r="AN698" s="14"/>
    </row>
    <row r="699" spans="8:40">
      <c r="H699" s="32">
        <f t="shared" si="197"/>
        <v>1886</v>
      </c>
      <c r="I699" s="23">
        <f t="shared" si="198"/>
        <v>1886000</v>
      </c>
      <c r="J699" s="22">
        <f t="shared" si="199"/>
        <v>175000</v>
      </c>
      <c r="K699" s="42" t="s">
        <v>13</v>
      </c>
      <c r="L699" s="42">
        <v>0</v>
      </c>
      <c r="M699" s="32">
        <v>0</v>
      </c>
      <c r="N699" s="30" t="s">
        <v>13</v>
      </c>
      <c r="O699" s="31">
        <f>6.283*I699*E$7</f>
        <v>2488.4449800000002</v>
      </c>
      <c r="P699" s="42">
        <v>0</v>
      </c>
      <c r="Q699" s="23" t="s">
        <v>13</v>
      </c>
      <c r="R699" s="24">
        <f>-1/(6.283*I699*E$8)</f>
        <v>-843.90051493121621</v>
      </c>
      <c r="S699" s="42">
        <f t="shared" si="200"/>
        <v>0</v>
      </c>
      <c r="T699" s="23" t="s">
        <v>13</v>
      </c>
      <c r="U699" s="23">
        <f t="shared" si="201"/>
        <v>435477871.50000006</v>
      </c>
      <c r="V699" s="23">
        <f t="shared" si="202"/>
        <v>175000</v>
      </c>
      <c r="W699" s="23" t="s">
        <v>13</v>
      </c>
      <c r="X699" s="23">
        <f t="shared" si="203"/>
        <v>2488.4449800000002</v>
      </c>
      <c r="Y699" s="22">
        <f t="shared" si="204"/>
        <v>-35.377751886221731</v>
      </c>
      <c r="Z699" s="23" t="s">
        <v>13</v>
      </c>
      <c r="AA699" s="31">
        <f t="shared" si="205"/>
        <v>2487.9419194909437</v>
      </c>
      <c r="AB699" s="23">
        <f t="shared" si="206"/>
        <v>2099575.4669773658</v>
      </c>
      <c r="AC699" s="42" t="s">
        <v>13</v>
      </c>
      <c r="AD699" s="23">
        <f t="shared" si="207"/>
        <v>29855.303033891323</v>
      </c>
      <c r="AE699" s="42">
        <f t="shared" si="208"/>
        <v>-35.377751886221731</v>
      </c>
      <c r="AF699" s="42" t="s">
        <v>13</v>
      </c>
      <c r="AG699" s="42">
        <f t="shared" si="209"/>
        <v>1644.0414045597277</v>
      </c>
      <c r="AH699" s="32">
        <f t="shared" si="210"/>
        <v>-45.619811371532755</v>
      </c>
      <c r="AI699" s="42" t="s">
        <v>13</v>
      </c>
      <c r="AJ699" s="42">
        <f t="shared" si="211"/>
        <v>1276.1001850627958</v>
      </c>
      <c r="AK699" s="42">
        <f t="shared" si="212"/>
        <v>1276.9153650523892</v>
      </c>
      <c r="AL699" s="31">
        <f t="shared" si="213"/>
        <v>87.952582381758987</v>
      </c>
      <c r="AM699" s="53">
        <f t="shared" si="214"/>
        <v>1.2769153650523892</v>
      </c>
      <c r="AN699" s="14"/>
    </row>
    <row r="700" spans="8:40">
      <c r="H700" s="32">
        <f t="shared" si="197"/>
        <v>1888</v>
      </c>
      <c r="I700" s="25">
        <f t="shared" si="198"/>
        <v>1888000</v>
      </c>
      <c r="J700" s="49">
        <f t="shared" si="199"/>
        <v>175000</v>
      </c>
      <c r="K700" s="47" t="s">
        <v>13</v>
      </c>
      <c r="L700" s="47">
        <v>0</v>
      </c>
      <c r="M700" s="33">
        <v>0</v>
      </c>
      <c r="N700" s="48" t="s">
        <v>13</v>
      </c>
      <c r="O700" s="34">
        <f>6.283*I700*E$7</f>
        <v>2491.0838400000002</v>
      </c>
      <c r="P700" s="47">
        <v>0</v>
      </c>
      <c r="Q700" s="25" t="s">
        <v>13</v>
      </c>
      <c r="R700" s="26">
        <f>-1/(6.283*I700*E$8)</f>
        <v>-843.0065525213314</v>
      </c>
      <c r="S700" s="47">
        <f t="shared" si="200"/>
        <v>0</v>
      </c>
      <c r="T700" s="25" t="s">
        <v>13</v>
      </c>
      <c r="U700" s="25">
        <f t="shared" si="201"/>
        <v>435939672.00000006</v>
      </c>
      <c r="V700" s="25">
        <f t="shared" si="202"/>
        <v>175000</v>
      </c>
      <c r="W700" s="25" t="s">
        <v>13</v>
      </c>
      <c r="X700" s="25">
        <f t="shared" si="203"/>
        <v>2491.0838400000002</v>
      </c>
      <c r="Y700" s="49">
        <f t="shared" si="204"/>
        <v>-35.452808808986099</v>
      </c>
      <c r="Z700" s="25" t="s">
        <v>13</v>
      </c>
      <c r="AA700" s="34">
        <f t="shared" si="205"/>
        <v>2490.5791776051051</v>
      </c>
      <c r="AB700" s="25">
        <f t="shared" si="206"/>
        <v>2099574.5662942925</v>
      </c>
      <c r="AC700" s="47" t="s">
        <v>13</v>
      </c>
      <c r="AD700" s="25">
        <f t="shared" si="207"/>
        <v>29886.950131261259</v>
      </c>
      <c r="AE700" s="47">
        <f t="shared" si="208"/>
        <v>-35.452808808986099</v>
      </c>
      <c r="AF700" s="47" t="s">
        <v>13</v>
      </c>
      <c r="AG700" s="47">
        <f t="shared" si="209"/>
        <v>1647.5726250837738</v>
      </c>
      <c r="AH700" s="33">
        <f t="shared" si="210"/>
        <v>-45.540504350089513</v>
      </c>
      <c r="AI700" s="47" t="s">
        <v>13</v>
      </c>
      <c r="AJ700" s="47">
        <f t="shared" si="211"/>
        <v>1273.364218098628</v>
      </c>
      <c r="AK700" s="47">
        <f t="shared" si="212"/>
        <v>1274.1783114895618</v>
      </c>
      <c r="AL700" s="34">
        <f t="shared" si="213"/>
        <v>87.951750929746183</v>
      </c>
      <c r="AM700" s="54">
        <f t="shared" si="214"/>
        <v>1.2741783114895617</v>
      </c>
      <c r="AN700" s="14"/>
    </row>
  </sheetData>
  <mergeCells count="12">
    <mergeCell ref="AH3:AL3"/>
    <mergeCell ref="AE4:AG4"/>
    <mergeCell ref="H3:I3"/>
    <mergeCell ref="J3:L3"/>
    <mergeCell ref="M3:O3"/>
    <mergeCell ref="P3:R3"/>
    <mergeCell ref="Y3:AA3"/>
    <mergeCell ref="M4:O4"/>
    <mergeCell ref="P4:R4"/>
    <mergeCell ref="S4:U4"/>
    <mergeCell ref="V4:X4"/>
    <mergeCell ref="AB4:A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Secondary.p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2016-08-16T18:55:22Z</dcterms:modified>
</cp:coreProperties>
</file>