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/learningStuff/vizPractice/density/"/>
    </mc:Choice>
  </mc:AlternateContent>
  <xr:revisionPtr revIDLastSave="0" documentId="8_{77640904-204B-3C4F-9134-03D28E4D2A3B}" xr6:coauthVersionLast="36" xr6:coauthVersionMax="36" xr10:uidLastSave="{00000000-0000-0000-0000-000000000000}"/>
  <bookViews>
    <workbookView xWindow="760" yWindow="960" windowWidth="27140" windowHeight="16540" xr2:uid="{A715EF97-8094-2149-8629-FF95E0519CD0}"/>
  </bookViews>
  <sheets>
    <sheet name="table" sheetId="1" r:id="rId1"/>
    <sheet name="inputs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F3" i="1"/>
  <c r="G3" i="1"/>
  <c r="D5" i="1"/>
  <c r="D6" i="1"/>
  <c r="D7" i="1"/>
  <c r="D8" i="1" s="1"/>
  <c r="D4" i="1"/>
  <c r="C4" i="1" s="1"/>
  <c r="C5" i="1"/>
  <c r="C6" i="1"/>
  <c r="C7" i="1"/>
  <c r="B3" i="1"/>
  <c r="B4" i="1" s="1"/>
  <c r="C8" i="1" l="1"/>
  <c r="D9" i="1"/>
  <c r="D3" i="1"/>
  <c r="C3" i="1" s="1"/>
  <c r="B5" i="1"/>
  <c r="C9" i="1" l="1"/>
  <c r="D10" i="1"/>
  <c r="B6" i="1"/>
  <c r="C10" i="1" l="1"/>
  <c r="D11" i="1"/>
  <c r="B7" i="1"/>
  <c r="D12" i="1" l="1"/>
  <c r="C11" i="1"/>
  <c r="B8" i="1"/>
  <c r="D13" i="1" l="1"/>
  <c r="C12" i="1"/>
  <c r="B9" i="1"/>
  <c r="C13" i="1" l="1"/>
  <c r="D14" i="1"/>
  <c r="B10" i="1"/>
  <c r="C14" i="1" l="1"/>
  <c r="D15" i="1"/>
  <c r="B11" i="1"/>
  <c r="D16" i="1" l="1"/>
  <c r="C15" i="1"/>
  <c r="B12" i="1"/>
  <c r="C16" i="1" l="1"/>
  <c r="D17" i="1"/>
  <c r="B13" i="1"/>
  <c r="C17" i="1" l="1"/>
  <c r="D18" i="1"/>
  <c r="B14" i="1"/>
  <c r="C18" i="1" l="1"/>
  <c r="D19" i="1"/>
  <c r="B15" i="1"/>
  <c r="C19" i="1" l="1"/>
  <c r="D20" i="1"/>
  <c r="B16" i="1"/>
  <c r="D21" i="1" l="1"/>
  <c r="C20" i="1"/>
  <c r="B17" i="1"/>
  <c r="C21" i="1" l="1"/>
  <c r="D22" i="1"/>
  <c r="B18" i="1"/>
  <c r="C22" i="1" l="1"/>
  <c r="D23" i="1"/>
  <c r="B19" i="1"/>
  <c r="D24" i="1" l="1"/>
  <c r="C23" i="1"/>
  <c r="B20" i="1"/>
  <c r="C24" i="1" l="1"/>
  <c r="D25" i="1"/>
  <c r="B21" i="1"/>
  <c r="C25" i="1" l="1"/>
  <c r="D26" i="1"/>
  <c r="B22" i="1"/>
  <c r="D27" i="1" l="1"/>
  <c r="C26" i="1"/>
  <c r="B23" i="1"/>
  <c r="C27" i="1" l="1"/>
  <c r="D28" i="1"/>
  <c r="B24" i="1"/>
  <c r="D29" i="1" l="1"/>
  <c r="C28" i="1"/>
  <c r="B25" i="1"/>
  <c r="C29" i="1" l="1"/>
  <c r="D30" i="1"/>
  <c r="B26" i="1"/>
  <c r="D31" i="1" l="1"/>
  <c r="C30" i="1"/>
  <c r="B27" i="1"/>
  <c r="C31" i="1" l="1"/>
  <c r="D32" i="1"/>
  <c r="B28" i="1"/>
  <c r="C32" i="1" l="1"/>
  <c r="D33" i="1"/>
  <c r="B29" i="1"/>
  <c r="C33" i="1" l="1"/>
  <c r="D34" i="1"/>
  <c r="B30" i="1"/>
  <c r="C34" i="1" l="1"/>
  <c r="D35" i="1"/>
  <c r="B31" i="1"/>
  <c r="C35" i="1" l="1"/>
  <c r="D36" i="1"/>
  <c r="B32" i="1"/>
  <c r="D37" i="1" l="1"/>
  <c r="C36" i="1"/>
  <c r="B33" i="1"/>
  <c r="C37" i="1" l="1"/>
  <c r="D38" i="1"/>
  <c r="B34" i="1"/>
  <c r="C38" i="1" l="1"/>
  <c r="D39" i="1"/>
  <c r="B35" i="1"/>
  <c r="D40" i="1" l="1"/>
  <c r="C39" i="1"/>
  <c r="B36" i="1"/>
  <c r="C40" i="1" l="1"/>
  <c r="D41" i="1"/>
  <c r="B37" i="1"/>
  <c r="C41" i="1" l="1"/>
  <c r="D42" i="1"/>
  <c r="B38" i="1"/>
  <c r="C42" i="1" l="1"/>
  <c r="D43" i="1"/>
  <c r="B39" i="1"/>
  <c r="C43" i="1" l="1"/>
  <c r="D44" i="1"/>
  <c r="B40" i="1"/>
  <c r="D45" i="1" l="1"/>
  <c r="C44" i="1"/>
  <c r="B41" i="1"/>
  <c r="C45" i="1" l="1"/>
  <c r="D46" i="1"/>
  <c r="B42" i="1"/>
  <c r="D47" i="1" l="1"/>
  <c r="C46" i="1"/>
  <c r="B43" i="1"/>
  <c r="C47" i="1" l="1"/>
  <c r="D48" i="1"/>
  <c r="C48" i="1" s="1"/>
  <c r="B44" i="1"/>
  <c r="B45" i="1" l="1"/>
  <c r="B46" i="1" l="1"/>
  <c r="B47" i="1" l="1"/>
  <c r="B48" i="1" l="1"/>
</calcChain>
</file>

<file path=xl/sharedStrings.xml><?xml version="1.0" encoding="utf-8"?>
<sst xmlns="http://schemas.openxmlformats.org/spreadsheetml/2006/main" count="9" uniqueCount="9">
  <si>
    <t>20s</t>
  </si>
  <si>
    <t>30s</t>
  </si>
  <si>
    <t>40s</t>
  </si>
  <si>
    <t>50s</t>
  </si>
  <si>
    <t>Total Invested</t>
  </si>
  <si>
    <t>Monthly Investment</t>
  </si>
  <si>
    <t>Average Annual Rate of Return</t>
  </si>
  <si>
    <t>Interest Earned</t>
  </si>
  <si>
    <t>Age 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</si>
</sst>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1" xfId="1" applyFont="1" applyBorder="1"/>
    <xf numFmtId="9" fontId="0" fillId="0" borderId="1" xfId="2" applyFont="1" applyBorder="1"/>
    <xf numFmtId="1" fontId="0" fillId="0" borderId="1" xfId="0" applyNumberFormat="1" applyBorder="1"/>
    <xf numFmtId="44" fontId="0" fillId="2" borderId="0" xfId="1" applyFont="1" applyFill="1"/>
    <xf numFmtId="0" fontId="0" fillId="0" borderId="0" xfId="0" applyFill="1"/>
    <xf numFmtId="44" fontId="0" fillId="0" borderId="0" xfId="0" applyNumberFormat="1" applyFill="1"/>
    <xf numFmtId="44" fontId="0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69AB-E61E-3541-BD73-BC2DF789A75B}">
  <dimension ref="A2:I48"/>
  <sheetViews>
    <sheetView tabSelected="1" zoomScale="120" zoomScaleNormal="120" workbookViewId="0">
      <pane ySplit="2" topLeftCell="A3" activePane="bottomLeft" state="frozen"/>
      <selection pane="bottomLeft" activeCell="J3" sqref="J3"/>
    </sheetView>
  </sheetViews>
  <sheetFormatPr baseColWidth="10" defaultRowHeight="16" x14ac:dyDescent="0.2"/>
  <cols>
    <col min="2" max="2" width="12.6640625" bestFit="1" customWidth="1"/>
    <col min="3" max="3" width="13.6640625" bestFit="1" customWidth="1"/>
    <col min="4" max="4" width="14" style="1" bestFit="1" customWidth="1"/>
    <col min="5" max="7" width="12.5" style="1" bestFit="1" customWidth="1"/>
    <col min="9" max="9" width="11.5" bestFit="1" customWidth="1"/>
  </cols>
  <sheetData>
    <row r="2" spans="1:9" x14ac:dyDescent="0.2">
      <c r="B2" t="s">
        <v>4</v>
      </c>
      <c r="C2" t="s">
        <v>7</v>
      </c>
      <c r="D2" s="6" t="s">
        <v>0</v>
      </c>
      <c r="E2" s="6" t="s">
        <v>1</v>
      </c>
      <c r="F2" s="6" t="s">
        <v>2</v>
      </c>
      <c r="G2" s="6" t="s">
        <v>3</v>
      </c>
    </row>
    <row r="3" spans="1:9" x14ac:dyDescent="0.2">
      <c r="A3">
        <v>20</v>
      </c>
      <c r="B3" s="2">
        <f>inputs!$B$1*12</f>
        <v>3000</v>
      </c>
      <c r="C3" s="2">
        <f>D3-B3</f>
        <v>240</v>
      </c>
      <c r="D3" s="1">
        <f>IF(LEFT(D$2, 1) &lt;= LEFT($A3, 1), (1+inputs!$B$2)*table!$B3, 0)</f>
        <v>3240</v>
      </c>
      <c r="E3" s="1">
        <f>IF(LEFT(E$2, 1) &lt;= LEFT($A3, 1), (1+inputs!$B$2)*table!$B3, 0)</f>
        <v>0</v>
      </c>
      <c r="F3" s="1">
        <f>IF(LEFT(F$2, 1) &lt;= LEFT($A3, 1), (1+inputs!$B$2)*table!$B3, 0)</f>
        <v>0</v>
      </c>
      <c r="G3" s="1">
        <f>IF(LEFT(G$2, 1) &lt;= LEFT($A3, 1), (1+inputs!$B$2)*table!$B3, 0)</f>
        <v>0</v>
      </c>
    </row>
    <row r="4" spans="1:9" x14ac:dyDescent="0.2">
      <c r="A4">
        <v>21</v>
      </c>
      <c r="B4" s="2">
        <f>B3+(inputs!$B$1*12)</f>
        <v>6000</v>
      </c>
      <c r="C4" s="2">
        <f t="shared" ref="C4:C48" si="0">D4-B4</f>
        <v>739.20000000000073</v>
      </c>
      <c r="D4" s="1">
        <f>IF(LEFT(D$2, 1) &lt;= LEFT($A4, 1), (1+inputs!$B$2)*((inputs!$B$1*12) +table!D3), 0)</f>
        <v>6739.2000000000007</v>
      </c>
      <c r="E4" s="1">
        <f>IF(LEFT(E$2, 1) &lt;= LEFT($A4, 1), (1+inputs!$B$2)*table!$B4, 0)</f>
        <v>0</v>
      </c>
      <c r="F4" s="1">
        <f>IF(LEFT(F$2, 1) &lt;= LEFT($A4, 1), (1+inputs!$B$2)*table!$B4, 0)</f>
        <v>0</v>
      </c>
      <c r="G4" s="1">
        <f>IF(LEFT(G$2, 1) &lt;= LEFT($A4, 1), (1+inputs!$B$2)*table!$B4, 0)</f>
        <v>0</v>
      </c>
      <c r="I4" s="2"/>
    </row>
    <row r="5" spans="1:9" x14ac:dyDescent="0.2">
      <c r="A5">
        <v>22</v>
      </c>
      <c r="B5" s="2">
        <f>B4+(inputs!$B$1*12)</f>
        <v>9000</v>
      </c>
      <c r="C5" s="2">
        <f t="shared" si="0"/>
        <v>1518.3360000000011</v>
      </c>
      <c r="D5" s="1">
        <f>IF(LEFT(D$2, 1) &lt;= LEFT($A5, 1), (1+inputs!$B$2)*((inputs!$B$1*12) +table!D4), 0)</f>
        <v>10518.336000000001</v>
      </c>
      <c r="E5" s="1">
        <f>IF(LEFT(E$2, 1) &lt;= LEFT($A5, 1), (1+inputs!$B$2)*table!$B5, 0)</f>
        <v>0</v>
      </c>
      <c r="F5" s="1">
        <f>IF(LEFT(F$2, 1) &lt;= LEFT($A5, 1), (1+inputs!$B$2)*table!$B5, 0)</f>
        <v>0</v>
      </c>
      <c r="G5" s="1">
        <f>IF(LEFT(G$2, 1) &lt;= LEFT($A5, 1), (1+inputs!$B$2)*table!$B5, 0)</f>
        <v>0</v>
      </c>
    </row>
    <row r="6" spans="1:9" x14ac:dyDescent="0.2">
      <c r="A6">
        <v>23</v>
      </c>
      <c r="B6" s="2">
        <f>B5+(inputs!$B$1*12)</f>
        <v>12000</v>
      </c>
      <c r="C6" s="2">
        <f t="shared" si="0"/>
        <v>2599.8028800000029</v>
      </c>
      <c r="D6" s="1">
        <f>IF(LEFT(D$2, 1) &lt;= LEFT($A6, 1), (1+inputs!$B$2)*((inputs!$B$1*12) +table!D5), 0)</f>
        <v>14599.802880000003</v>
      </c>
      <c r="E6" s="1">
        <f>IF(LEFT(E$2, 1) &lt;= LEFT($A6, 1), (1+inputs!$B$2)*table!$B6, 0)</f>
        <v>0</v>
      </c>
      <c r="F6" s="1">
        <f>IF(LEFT(F$2, 1) &lt;= LEFT($A6, 1), (1+inputs!$B$2)*table!$B6, 0)</f>
        <v>0</v>
      </c>
      <c r="G6" s="1">
        <f>IF(LEFT(G$2, 1) &lt;= LEFT($A6, 1), (1+inputs!$B$2)*table!$B6, 0)</f>
        <v>0</v>
      </c>
    </row>
    <row r="7" spans="1:9" x14ac:dyDescent="0.2">
      <c r="A7">
        <v>24</v>
      </c>
      <c r="B7" s="2">
        <f>B6+(inputs!$B$1*12)</f>
        <v>15000</v>
      </c>
      <c r="C7" s="2">
        <f t="shared" si="0"/>
        <v>4007.7871104000042</v>
      </c>
      <c r="D7" s="1">
        <f>IF(LEFT(D$2, 1) &lt;= LEFT($A7, 1), (1+inputs!$B$2)*((inputs!$B$1*12) +table!D6), 0)</f>
        <v>19007.787110400004</v>
      </c>
      <c r="E7" s="1">
        <f>IF(LEFT(E$2, 1) &lt;= LEFT($A7, 1), (1+inputs!$B$2)*table!$B7, 0)</f>
        <v>0</v>
      </c>
      <c r="F7" s="1">
        <f>IF(LEFT(F$2, 1) &lt;= LEFT($A7, 1), (1+inputs!$B$2)*table!$B7, 0)</f>
        <v>0</v>
      </c>
      <c r="G7" s="1">
        <f>IF(LEFT(G$2, 1) &lt;= LEFT($A7, 1), (1+inputs!$B$2)*table!$B7, 0)</f>
        <v>0</v>
      </c>
    </row>
    <row r="8" spans="1:9" x14ac:dyDescent="0.2">
      <c r="A8">
        <v>25</v>
      </c>
      <c r="B8" s="2">
        <f>B7+(inputs!$B$1*12)</f>
        <v>18000</v>
      </c>
      <c r="C8" s="2">
        <f t="shared" si="0"/>
        <v>5768.410079232006</v>
      </c>
      <c r="D8" s="1">
        <f>IF(LEFT(D$2, 1) &lt;= LEFT($A8, 1), (1+inputs!$B$2)*((inputs!$B$1*12) +table!D7), 0)</f>
        <v>23768.410079232006</v>
      </c>
      <c r="E8" s="1">
        <f>IF(LEFT(E$2, 1) &lt;= LEFT($A8, 1), (1+inputs!$B$2)*table!$B8, 0)</f>
        <v>0</v>
      </c>
      <c r="F8" s="1">
        <f>IF(LEFT(F$2, 1) &lt;= LEFT($A8, 1), (1+inputs!$B$2)*table!$B8, 0)</f>
        <v>0</v>
      </c>
      <c r="G8" s="1">
        <f>IF(LEFT(G$2, 1) &lt;= LEFT($A8, 1), (1+inputs!$B$2)*table!$B8, 0)</f>
        <v>0</v>
      </c>
    </row>
    <row r="9" spans="1:9" x14ac:dyDescent="0.2">
      <c r="A9">
        <v>26</v>
      </c>
      <c r="B9" s="2">
        <f>B8+(inputs!$B$1*12)</f>
        <v>21000</v>
      </c>
      <c r="C9" s="2">
        <f t="shared" si="0"/>
        <v>7909.8828855705688</v>
      </c>
      <c r="D9" s="1">
        <f>IF(LEFT(D$2, 1) &lt;= LEFT($A9, 1), (1+inputs!$B$2)*((inputs!$B$1*12) +table!D8), 0)</f>
        <v>28909.882885570569</v>
      </c>
      <c r="E9" s="1">
        <f>IF(LEFT(E$2, 1) &lt;= LEFT($A9, 1), (1+inputs!$B$2)*table!$B9, 0)</f>
        <v>0</v>
      </c>
      <c r="F9" s="1">
        <f>IF(LEFT(F$2, 1) &lt;= LEFT($A9, 1), (1+inputs!$B$2)*table!$B9, 0)</f>
        <v>0</v>
      </c>
      <c r="G9" s="1">
        <f>IF(LEFT(G$2, 1) &lt;= LEFT($A9, 1), (1+inputs!$B$2)*table!$B9, 0)</f>
        <v>0</v>
      </c>
    </row>
    <row r="10" spans="1:9" x14ac:dyDescent="0.2">
      <c r="A10">
        <v>27</v>
      </c>
      <c r="B10" s="2">
        <f>B9+(inputs!$B$1*12)</f>
        <v>24000</v>
      </c>
      <c r="C10" s="2">
        <f t="shared" si="0"/>
        <v>10462.673516416216</v>
      </c>
      <c r="D10" s="1">
        <f>IF(LEFT(D$2, 1) &lt;= LEFT($A10, 1), (1+inputs!$B$2)*((inputs!$B$1*12) +table!D9), 0)</f>
        <v>34462.673516416216</v>
      </c>
      <c r="E10" s="1">
        <f>IF(LEFT(E$2, 1) &lt;= LEFT($A10, 1), (1+inputs!$B$2)*table!$B10, 0)</f>
        <v>0</v>
      </c>
      <c r="F10" s="1">
        <f>IF(LEFT(F$2, 1) &lt;= LEFT($A10, 1), (1+inputs!$B$2)*table!$B10, 0)</f>
        <v>0</v>
      </c>
      <c r="G10" s="1">
        <f>IF(LEFT(G$2, 1) &lt;= LEFT($A10, 1), (1+inputs!$B$2)*table!$B10, 0)</f>
        <v>0</v>
      </c>
    </row>
    <row r="11" spans="1:9" x14ac:dyDescent="0.2">
      <c r="A11">
        <v>28</v>
      </c>
      <c r="B11" s="2">
        <f>B10+(inputs!$B$1*12)</f>
        <v>27000</v>
      </c>
      <c r="C11" s="2">
        <f t="shared" si="0"/>
        <v>13459.687397729518</v>
      </c>
      <c r="D11" s="1">
        <f>IF(LEFT(D$2, 1) &lt;= LEFT($A11, 1), (1+inputs!$B$2)*((inputs!$B$1*12) +table!D10), 0)</f>
        <v>40459.687397729518</v>
      </c>
      <c r="E11" s="1">
        <f>IF(LEFT(E$2, 1) &lt;= LEFT($A11, 1), (1+inputs!$B$2)*table!$B11, 0)</f>
        <v>0</v>
      </c>
      <c r="F11" s="1">
        <f>IF(LEFT(F$2, 1) &lt;= LEFT($A11, 1), (1+inputs!$B$2)*table!$B11, 0)</f>
        <v>0</v>
      </c>
      <c r="G11" s="1">
        <f>IF(LEFT(G$2, 1) &lt;= LEFT($A11, 1), (1+inputs!$B$2)*table!$B11, 0)</f>
        <v>0</v>
      </c>
    </row>
    <row r="12" spans="1:9" x14ac:dyDescent="0.2">
      <c r="A12">
        <v>29</v>
      </c>
      <c r="B12" s="2">
        <f>B11+(inputs!$B$1*12)</f>
        <v>30000</v>
      </c>
      <c r="C12" s="2">
        <f t="shared" si="0"/>
        <v>16936.46238954788</v>
      </c>
      <c r="D12" s="1">
        <f>IF(LEFT(D$2, 1) &lt;= LEFT($A12, 1), (1+inputs!$B$2)*((inputs!$B$1*12) +table!D11), 0)</f>
        <v>46936.46238954788</v>
      </c>
      <c r="E12" s="1">
        <f>IF(LEFT(E$2, 1) &lt;= LEFT($A12, 1), (1+inputs!$B$2)*table!$B12, 0)</f>
        <v>0</v>
      </c>
      <c r="F12" s="1">
        <f>IF(LEFT(F$2, 1) &lt;= LEFT($A12, 1), (1+inputs!$B$2)*table!$B12, 0)</f>
        <v>0</v>
      </c>
      <c r="G12" s="1">
        <f>IF(LEFT(G$2, 1) &lt;= LEFT($A12, 1), (1+inputs!$B$2)*table!$B12, 0)</f>
        <v>0</v>
      </c>
    </row>
    <row r="13" spans="1:9" x14ac:dyDescent="0.2">
      <c r="A13">
        <v>30</v>
      </c>
      <c r="B13" s="2">
        <f>B12+(inputs!$B$1*12)</f>
        <v>33000</v>
      </c>
      <c r="C13" s="2">
        <f t="shared" si="0"/>
        <v>20931.379380711711</v>
      </c>
      <c r="D13" s="1">
        <f>IF(LEFT(D$2, 1) &lt;= LEFT($A13, 1), (1+inputs!$B$2)*((inputs!$B$1*12) +table!D12), 0)</f>
        <v>53931.379380711711</v>
      </c>
      <c r="E13" s="1">
        <f>IF(LEFT(E$2, 1) &lt;= LEFT($A13, 1), (1+inputs!$B$2)*table!$B13, 0)</f>
        <v>35640</v>
      </c>
      <c r="F13" s="1">
        <f>IF(LEFT(F$2, 1) &lt;= LEFT($A13, 1), (1+inputs!$B$2)*table!$B13, 0)</f>
        <v>0</v>
      </c>
      <c r="G13" s="1">
        <f>IF(LEFT(G$2, 1) &lt;= LEFT($A13, 1), (1+inputs!$B$2)*table!$B13, 0)</f>
        <v>0</v>
      </c>
    </row>
    <row r="14" spans="1:9" x14ac:dyDescent="0.2">
      <c r="A14">
        <v>31</v>
      </c>
      <c r="B14" s="2">
        <f>B13+(inputs!$B$1*12)</f>
        <v>36000</v>
      </c>
      <c r="C14" s="2">
        <f t="shared" si="0"/>
        <v>25485.889731168652</v>
      </c>
      <c r="D14" s="1">
        <f>IF(LEFT(D$2, 1) &lt;= LEFT($A14, 1), (1+inputs!$B$2)*((inputs!$B$1*12) +table!D13), 0)</f>
        <v>61485.889731168652</v>
      </c>
      <c r="E14" s="1">
        <f>IF(LEFT(E$2, 1) &lt;= LEFT($A14, 1), (1+inputs!$B$2)*table!$B14, 0)</f>
        <v>38880</v>
      </c>
      <c r="F14" s="1">
        <f>IF(LEFT(F$2, 1) &lt;= LEFT($A14, 1), (1+inputs!$B$2)*table!$B14, 0)</f>
        <v>0</v>
      </c>
      <c r="G14" s="1">
        <f>IF(LEFT(G$2, 1) &lt;= LEFT($A14, 1), (1+inputs!$B$2)*table!$B14, 0)</f>
        <v>0</v>
      </c>
    </row>
    <row r="15" spans="1:9" x14ac:dyDescent="0.2">
      <c r="A15">
        <v>32</v>
      </c>
      <c r="B15" s="2">
        <f>B14+(inputs!$B$1*12)</f>
        <v>39000</v>
      </c>
      <c r="C15" s="2">
        <f t="shared" si="0"/>
        <v>30644.760909662145</v>
      </c>
      <c r="D15" s="1">
        <f>IF(LEFT(D$2, 1) &lt;= LEFT($A15, 1), (1+inputs!$B$2)*((inputs!$B$1*12) +table!D14), 0)</f>
        <v>69644.760909662145</v>
      </c>
      <c r="E15" s="1">
        <f>IF(LEFT(E$2, 1) &lt;= LEFT($A15, 1), (1+inputs!$B$2)*table!$B15, 0)</f>
        <v>42120</v>
      </c>
      <c r="F15" s="1">
        <f>IF(LEFT(F$2, 1) &lt;= LEFT($A15, 1), (1+inputs!$B$2)*table!$B15, 0)</f>
        <v>0</v>
      </c>
      <c r="G15" s="1">
        <f>IF(LEFT(G$2, 1) &lt;= LEFT($A15, 1), (1+inputs!$B$2)*table!$B15, 0)</f>
        <v>0</v>
      </c>
    </row>
    <row r="16" spans="1:9" x14ac:dyDescent="0.2">
      <c r="A16">
        <v>33</v>
      </c>
      <c r="B16" s="2">
        <f>B15+(inputs!$B$1*12)</f>
        <v>42000</v>
      </c>
      <c r="C16" s="2">
        <f t="shared" si="0"/>
        <v>36456.34178243512</v>
      </c>
      <c r="D16" s="1">
        <f>IF(LEFT(D$2, 1) &lt;= LEFT($A16, 1), (1+inputs!$B$2)*((inputs!$B$1*12) +table!D15), 0)</f>
        <v>78456.34178243512</v>
      </c>
      <c r="E16" s="1">
        <f>IF(LEFT(E$2, 1) &lt;= LEFT($A16, 1), (1+inputs!$B$2)*table!$B16, 0)</f>
        <v>45360</v>
      </c>
      <c r="F16" s="1">
        <f>IF(LEFT(F$2, 1) &lt;= LEFT($A16, 1), (1+inputs!$B$2)*table!$B16, 0)</f>
        <v>0</v>
      </c>
      <c r="G16" s="1">
        <f>IF(LEFT(G$2, 1) &lt;= LEFT($A16, 1), (1+inputs!$B$2)*table!$B16, 0)</f>
        <v>0</v>
      </c>
    </row>
    <row r="17" spans="1:7" x14ac:dyDescent="0.2">
      <c r="A17">
        <v>34</v>
      </c>
      <c r="B17" s="2">
        <f>B16+(inputs!$B$1*12)</f>
        <v>45000</v>
      </c>
      <c r="C17" s="2">
        <f t="shared" si="0"/>
        <v>42972.849125029941</v>
      </c>
      <c r="D17" s="1">
        <f>IF(LEFT(D$2, 1) &lt;= LEFT($A17, 1), (1+inputs!$B$2)*((inputs!$B$1*12) +table!D16), 0)</f>
        <v>87972.849125029941</v>
      </c>
      <c r="E17" s="1">
        <f>IF(LEFT(E$2, 1) &lt;= LEFT($A17, 1), (1+inputs!$B$2)*table!$B17, 0)</f>
        <v>48600</v>
      </c>
      <c r="F17" s="1">
        <f>IF(LEFT(F$2, 1) &lt;= LEFT($A17, 1), (1+inputs!$B$2)*table!$B17, 0)</f>
        <v>0</v>
      </c>
      <c r="G17" s="1">
        <f>IF(LEFT(G$2, 1) &lt;= LEFT($A17, 1), (1+inputs!$B$2)*table!$B17, 0)</f>
        <v>0</v>
      </c>
    </row>
    <row r="18" spans="1:7" x14ac:dyDescent="0.2">
      <c r="A18">
        <v>35</v>
      </c>
      <c r="B18" s="2">
        <f>B17+(inputs!$B$1*12)</f>
        <v>48000</v>
      </c>
      <c r="C18" s="2">
        <f t="shared" si="0"/>
        <v>50250.677055032342</v>
      </c>
      <c r="D18" s="1">
        <f>IF(LEFT(D$2, 1) &lt;= LEFT($A18, 1), (1+inputs!$B$2)*((inputs!$B$1*12) +table!D17), 0)</f>
        <v>98250.677055032342</v>
      </c>
      <c r="E18" s="1">
        <f>IF(LEFT(E$2, 1) &lt;= LEFT($A18, 1), (1+inputs!$B$2)*table!$B18, 0)</f>
        <v>51840</v>
      </c>
      <c r="F18" s="1">
        <f>IF(LEFT(F$2, 1) &lt;= LEFT($A18, 1), (1+inputs!$B$2)*table!$B18, 0)</f>
        <v>0</v>
      </c>
      <c r="G18" s="1">
        <f>IF(LEFT(G$2, 1) &lt;= LEFT($A18, 1), (1+inputs!$B$2)*table!$B18, 0)</f>
        <v>0</v>
      </c>
    </row>
    <row r="19" spans="1:7" x14ac:dyDescent="0.2">
      <c r="A19">
        <v>36</v>
      </c>
      <c r="B19" s="2">
        <f>B18+(inputs!$B$1*12)</f>
        <v>51000</v>
      </c>
      <c r="C19" s="2">
        <f t="shared" si="0"/>
        <v>58350.731219434936</v>
      </c>
      <c r="D19" s="1">
        <f>IF(LEFT(D$2, 1) &lt;= LEFT($A19, 1), (1+inputs!$B$2)*((inputs!$B$1*12) +table!D18), 0)</f>
        <v>109350.73121943494</v>
      </c>
      <c r="E19" s="1">
        <f>IF(LEFT(E$2, 1) &lt;= LEFT($A19, 1), (1+inputs!$B$2)*table!$B19, 0)</f>
        <v>55080</v>
      </c>
      <c r="F19" s="1">
        <f>IF(LEFT(F$2, 1) &lt;= LEFT($A19, 1), (1+inputs!$B$2)*table!$B19, 0)</f>
        <v>0</v>
      </c>
      <c r="G19" s="1">
        <f>IF(LEFT(G$2, 1) &lt;= LEFT($A19, 1), (1+inputs!$B$2)*table!$B19, 0)</f>
        <v>0</v>
      </c>
    </row>
    <row r="20" spans="1:7" x14ac:dyDescent="0.2">
      <c r="A20">
        <v>37</v>
      </c>
      <c r="B20" s="2">
        <f>B19+(inputs!$B$1*12)</f>
        <v>54000</v>
      </c>
      <c r="C20" s="2">
        <f t="shared" si="0"/>
        <v>67338.789716989733</v>
      </c>
      <c r="D20" s="1">
        <f>IF(LEFT(D$2, 1) &lt;= LEFT($A20, 1), (1+inputs!$B$2)*((inputs!$B$1*12) +table!D19), 0)</f>
        <v>121338.78971698973</v>
      </c>
      <c r="E20" s="1">
        <f>IF(LEFT(E$2, 1) &lt;= LEFT($A20, 1), (1+inputs!$B$2)*table!$B20, 0)</f>
        <v>58320.000000000007</v>
      </c>
      <c r="F20" s="1">
        <f>IF(LEFT(F$2, 1) &lt;= LEFT($A20, 1), (1+inputs!$B$2)*table!$B20, 0)</f>
        <v>0</v>
      </c>
      <c r="G20" s="1">
        <f>IF(LEFT(G$2, 1) &lt;= LEFT($A20, 1), (1+inputs!$B$2)*table!$B20, 0)</f>
        <v>0</v>
      </c>
    </row>
    <row r="21" spans="1:7" x14ac:dyDescent="0.2">
      <c r="A21">
        <v>38</v>
      </c>
      <c r="B21" s="2">
        <f>B20+(inputs!$B$1*12)</f>
        <v>57000</v>
      </c>
      <c r="C21" s="2">
        <f t="shared" si="0"/>
        <v>77285.892894348915</v>
      </c>
      <c r="D21" s="1">
        <f>IF(LEFT(D$2, 1) &lt;= LEFT($A21, 1), (1+inputs!$B$2)*((inputs!$B$1*12) +table!D20), 0)</f>
        <v>134285.89289434892</v>
      </c>
      <c r="E21" s="1">
        <f>IF(LEFT(E$2, 1) &lt;= LEFT($A21, 1), (1+inputs!$B$2)*table!$B21, 0)</f>
        <v>61560.000000000007</v>
      </c>
      <c r="F21" s="1">
        <f>IF(LEFT(F$2, 1) &lt;= LEFT($A21, 1), (1+inputs!$B$2)*table!$B21, 0)</f>
        <v>0</v>
      </c>
      <c r="G21" s="1">
        <f>IF(LEFT(G$2, 1) &lt;= LEFT($A21, 1), (1+inputs!$B$2)*table!$B21, 0)</f>
        <v>0</v>
      </c>
    </row>
    <row r="22" spans="1:7" x14ac:dyDescent="0.2">
      <c r="A22">
        <v>39</v>
      </c>
      <c r="B22" s="2">
        <f>B21+(inputs!$B$1*12)</f>
        <v>60000</v>
      </c>
      <c r="C22" s="2">
        <f t="shared" si="0"/>
        <v>88268.764325896831</v>
      </c>
      <c r="D22" s="1">
        <f>IF(LEFT(D$2, 1) &lt;= LEFT($A22, 1), (1+inputs!$B$2)*((inputs!$B$1*12) +table!D21), 0)</f>
        <v>148268.76432589683</v>
      </c>
      <c r="E22" s="1">
        <f>IF(LEFT(E$2, 1) &lt;= LEFT($A22, 1), (1+inputs!$B$2)*table!$B22, 0)</f>
        <v>64800.000000000007</v>
      </c>
      <c r="F22" s="1">
        <f>IF(LEFT(F$2, 1) &lt;= LEFT($A22, 1), (1+inputs!$B$2)*table!$B22, 0)</f>
        <v>0</v>
      </c>
      <c r="G22" s="1">
        <f>IF(LEFT(G$2, 1) &lt;= LEFT($A22, 1), (1+inputs!$B$2)*table!$B22, 0)</f>
        <v>0</v>
      </c>
    </row>
    <row r="23" spans="1:7" x14ac:dyDescent="0.2">
      <c r="A23">
        <v>40</v>
      </c>
      <c r="B23" s="2">
        <f>B22+(inputs!$B$1*12)</f>
        <v>63000</v>
      </c>
      <c r="C23" s="2">
        <f t="shared" si="0"/>
        <v>100370.2654719686</v>
      </c>
      <c r="D23" s="1">
        <f>IF(LEFT(D$2, 1) &lt;= LEFT($A23, 1), (1+inputs!$B$2)*((inputs!$B$1*12) +table!D22), 0)</f>
        <v>163370.2654719686</v>
      </c>
      <c r="E23" s="1">
        <f>IF(LEFT(E$2, 1) &lt;= LEFT($A23, 1), (1+inputs!$B$2)*table!$B23, 0)</f>
        <v>68040</v>
      </c>
      <c r="F23" s="1">
        <f>IF(LEFT(F$2, 1) &lt;= LEFT($A23, 1), (1+inputs!$B$2)*table!$B23, 0)</f>
        <v>68040</v>
      </c>
      <c r="G23" s="1">
        <f>IF(LEFT(G$2, 1) &lt;= LEFT($A23, 1), (1+inputs!$B$2)*table!$B23, 0)</f>
        <v>0</v>
      </c>
    </row>
    <row r="24" spans="1:7" x14ac:dyDescent="0.2">
      <c r="A24">
        <v>41</v>
      </c>
      <c r="B24" s="2">
        <f>B23+(inputs!$B$1*12)</f>
        <v>66000</v>
      </c>
      <c r="C24" s="2">
        <f t="shared" si="0"/>
        <v>113679.8867097261</v>
      </c>
      <c r="D24" s="1">
        <f>IF(LEFT(D$2, 1) &lt;= LEFT($A24, 1), (1+inputs!$B$2)*((inputs!$B$1*12) +table!D23), 0)</f>
        <v>179679.8867097261</v>
      </c>
      <c r="E24" s="1">
        <f>IF(LEFT(E$2, 1) &lt;= LEFT($A24, 1), (1+inputs!$B$2)*table!$B24, 0)</f>
        <v>71280</v>
      </c>
      <c r="F24" s="1">
        <f>IF(LEFT(F$2, 1) &lt;= LEFT($A24, 1), (1+inputs!$B$2)*table!$B24, 0)</f>
        <v>71280</v>
      </c>
      <c r="G24" s="1">
        <f>IF(LEFT(G$2, 1) &lt;= LEFT($A24, 1), (1+inputs!$B$2)*table!$B24, 0)</f>
        <v>0</v>
      </c>
    </row>
    <row r="25" spans="1:7" x14ac:dyDescent="0.2">
      <c r="A25">
        <v>42</v>
      </c>
      <c r="B25" s="2">
        <f>B24+(inputs!$B$1*12)</f>
        <v>69000</v>
      </c>
      <c r="C25" s="2">
        <f t="shared" si="0"/>
        <v>128294.2776465042</v>
      </c>
      <c r="D25" s="1">
        <f>IF(LEFT(D$2, 1) &lt;= LEFT($A25, 1), (1+inputs!$B$2)*((inputs!$B$1*12) +table!D24), 0)</f>
        <v>197294.2776465042</v>
      </c>
      <c r="E25" s="1">
        <f>IF(LEFT(E$2, 1) &lt;= LEFT($A25, 1), (1+inputs!$B$2)*table!$B25, 0)</f>
        <v>74520</v>
      </c>
      <c r="F25" s="1">
        <f>IF(LEFT(F$2, 1) &lt;= LEFT($A25, 1), (1+inputs!$B$2)*table!$B25, 0)</f>
        <v>74520</v>
      </c>
      <c r="G25" s="1">
        <f>IF(LEFT(G$2, 1) &lt;= LEFT($A25, 1), (1+inputs!$B$2)*table!$B25, 0)</f>
        <v>0</v>
      </c>
    </row>
    <row r="26" spans="1:7" x14ac:dyDescent="0.2">
      <c r="A26">
        <v>43</v>
      </c>
      <c r="B26" s="2">
        <f>B25+(inputs!$B$1*12)</f>
        <v>72000</v>
      </c>
      <c r="C26" s="2">
        <f t="shared" si="0"/>
        <v>144317.81985822454</v>
      </c>
      <c r="D26" s="1">
        <f>IF(LEFT(D$2, 1) &lt;= LEFT($A26, 1), (1+inputs!$B$2)*((inputs!$B$1*12) +table!D25), 0)</f>
        <v>216317.81985822454</v>
      </c>
      <c r="E26" s="1">
        <f>IF(LEFT(E$2, 1) &lt;= LEFT($A26, 1), (1+inputs!$B$2)*table!$B26, 0)</f>
        <v>77760</v>
      </c>
      <c r="F26" s="1">
        <f>IF(LEFT(F$2, 1) &lt;= LEFT($A26, 1), (1+inputs!$B$2)*table!$B26, 0)</f>
        <v>77760</v>
      </c>
      <c r="G26" s="1">
        <f>IF(LEFT(G$2, 1) &lt;= LEFT($A26, 1), (1+inputs!$B$2)*table!$B26, 0)</f>
        <v>0</v>
      </c>
    </row>
    <row r="27" spans="1:7" x14ac:dyDescent="0.2">
      <c r="A27">
        <v>44</v>
      </c>
      <c r="B27" s="2">
        <f>B26+(inputs!$B$1*12)</f>
        <v>75000</v>
      </c>
      <c r="C27" s="2">
        <f t="shared" si="0"/>
        <v>161863.24544688253</v>
      </c>
      <c r="D27" s="1">
        <f>IF(LEFT(D$2, 1) &lt;= LEFT($A27, 1), (1+inputs!$B$2)*((inputs!$B$1*12) +table!D26), 0)</f>
        <v>236863.24544688253</v>
      </c>
      <c r="E27" s="1">
        <f>IF(LEFT(E$2, 1) &lt;= LEFT($A27, 1), (1+inputs!$B$2)*table!$B27, 0)</f>
        <v>81000</v>
      </c>
      <c r="F27" s="1">
        <f>IF(LEFT(F$2, 1) &lt;= LEFT($A27, 1), (1+inputs!$B$2)*table!$B27, 0)</f>
        <v>81000</v>
      </c>
      <c r="G27" s="1">
        <f>IF(LEFT(G$2, 1) &lt;= LEFT($A27, 1), (1+inputs!$B$2)*table!$B27, 0)</f>
        <v>0</v>
      </c>
    </row>
    <row r="28" spans="1:7" x14ac:dyDescent="0.2">
      <c r="A28">
        <v>45</v>
      </c>
      <c r="B28" s="2">
        <f>B27+(inputs!$B$1*12)</f>
        <v>78000</v>
      </c>
      <c r="C28" s="2">
        <f t="shared" si="0"/>
        <v>181052.30508263316</v>
      </c>
      <c r="D28" s="1">
        <f>IF(LEFT(D$2, 1) &lt;= LEFT($A28, 1), (1+inputs!$B$2)*((inputs!$B$1*12) +table!D27), 0)</f>
        <v>259052.30508263316</v>
      </c>
      <c r="E28" s="1">
        <f>IF(LEFT(E$2, 1) &lt;= LEFT($A28, 1), (1+inputs!$B$2)*table!$B28, 0)</f>
        <v>84240</v>
      </c>
      <c r="F28" s="1">
        <f>IF(LEFT(F$2, 1) &lt;= LEFT($A28, 1), (1+inputs!$B$2)*table!$B28, 0)</f>
        <v>84240</v>
      </c>
      <c r="G28" s="1">
        <f>IF(LEFT(G$2, 1) &lt;= LEFT($A28, 1), (1+inputs!$B$2)*table!$B28, 0)</f>
        <v>0</v>
      </c>
    </row>
    <row r="29" spans="1:7" x14ac:dyDescent="0.2">
      <c r="A29">
        <v>46</v>
      </c>
      <c r="B29" s="2">
        <f>B28+(inputs!$B$1*12)</f>
        <v>81000</v>
      </c>
      <c r="C29" s="2">
        <f t="shared" si="0"/>
        <v>202016.48948924383</v>
      </c>
      <c r="D29" s="1">
        <f>IF(LEFT(D$2, 1) &lt;= LEFT($A29, 1), (1+inputs!$B$2)*((inputs!$B$1*12) +table!D28), 0)</f>
        <v>283016.48948924383</v>
      </c>
      <c r="E29" s="1">
        <f>IF(LEFT(E$2, 1) &lt;= LEFT($A29, 1), (1+inputs!$B$2)*table!$B29, 0)</f>
        <v>87480</v>
      </c>
      <c r="F29" s="1">
        <f>IF(LEFT(F$2, 1) &lt;= LEFT($A29, 1), (1+inputs!$B$2)*table!$B29, 0)</f>
        <v>87480</v>
      </c>
      <c r="G29" s="1">
        <f>IF(LEFT(G$2, 1) &lt;= LEFT($A29, 1), (1+inputs!$B$2)*table!$B29, 0)</f>
        <v>0</v>
      </c>
    </row>
    <row r="30" spans="1:7" x14ac:dyDescent="0.2">
      <c r="A30">
        <v>47</v>
      </c>
      <c r="B30" s="2">
        <f>B29+(inputs!$B$1*12)</f>
        <v>84000</v>
      </c>
      <c r="C30" s="2">
        <f t="shared" si="0"/>
        <v>224897.80864838336</v>
      </c>
      <c r="D30" s="1">
        <f>IF(LEFT(D$2, 1) &lt;= LEFT($A30, 1), (1+inputs!$B$2)*((inputs!$B$1*12) +table!D29), 0)</f>
        <v>308897.80864838336</v>
      </c>
      <c r="E30" s="1">
        <f>IF(LEFT(E$2, 1) &lt;= LEFT($A30, 1), (1+inputs!$B$2)*table!$B30, 0)</f>
        <v>90720</v>
      </c>
      <c r="F30" s="1">
        <f>IF(LEFT(F$2, 1) &lt;= LEFT($A30, 1), (1+inputs!$B$2)*table!$B30, 0)</f>
        <v>90720</v>
      </c>
      <c r="G30" s="1">
        <f>IF(LEFT(G$2, 1) &lt;= LEFT($A30, 1), (1+inputs!$B$2)*table!$B30, 0)</f>
        <v>0</v>
      </c>
    </row>
    <row r="31" spans="1:7" x14ac:dyDescent="0.2">
      <c r="A31">
        <v>48</v>
      </c>
      <c r="B31" s="2">
        <f>B30+(inputs!$B$1*12)</f>
        <v>87000</v>
      </c>
      <c r="C31" s="2">
        <f t="shared" si="0"/>
        <v>249849.63334025408</v>
      </c>
      <c r="D31" s="1">
        <f>IF(LEFT(D$2, 1) &lt;= LEFT($A31, 1), (1+inputs!$B$2)*((inputs!$B$1*12) +table!D30), 0)</f>
        <v>336849.63334025408</v>
      </c>
      <c r="E31" s="1">
        <f>IF(LEFT(E$2, 1) &lt;= LEFT($A31, 1), (1+inputs!$B$2)*table!$B31, 0)</f>
        <v>93960</v>
      </c>
      <c r="F31" s="1">
        <f>IF(LEFT(F$2, 1) &lt;= LEFT($A31, 1), (1+inputs!$B$2)*table!$B31, 0)</f>
        <v>93960</v>
      </c>
      <c r="G31" s="1">
        <f>IF(LEFT(G$2, 1) &lt;= LEFT($A31, 1), (1+inputs!$B$2)*table!$B31, 0)</f>
        <v>0</v>
      </c>
    </row>
    <row r="32" spans="1:7" x14ac:dyDescent="0.2">
      <c r="A32">
        <v>49</v>
      </c>
      <c r="B32" s="2">
        <f>B31+(inputs!$B$1*12)</f>
        <v>90000</v>
      </c>
      <c r="C32" s="2">
        <f t="shared" si="0"/>
        <v>277037.60400747444</v>
      </c>
      <c r="D32" s="1">
        <f>IF(LEFT(D$2, 1) &lt;= LEFT($A32, 1), (1+inputs!$B$2)*((inputs!$B$1*12) +table!D31), 0)</f>
        <v>367037.60400747444</v>
      </c>
      <c r="E32" s="1">
        <f>IF(LEFT(E$2, 1) &lt;= LEFT($A32, 1), (1+inputs!$B$2)*table!$B32, 0)</f>
        <v>97200</v>
      </c>
      <c r="F32" s="1">
        <f>IF(LEFT(F$2, 1) &lt;= LEFT($A32, 1), (1+inputs!$B$2)*table!$B32, 0)</f>
        <v>97200</v>
      </c>
      <c r="G32" s="1">
        <f>IF(LEFT(G$2, 1) &lt;= LEFT($A32, 1), (1+inputs!$B$2)*table!$B32, 0)</f>
        <v>0</v>
      </c>
    </row>
    <row r="33" spans="1:7" s="7" customFormat="1" x14ac:dyDescent="0.2">
      <c r="A33" s="7">
        <v>50</v>
      </c>
      <c r="B33" s="8">
        <f>B32+(inputs!$B$1*12)</f>
        <v>93000</v>
      </c>
      <c r="C33" s="8">
        <f t="shared" si="0"/>
        <v>306640.61232807243</v>
      </c>
      <c r="D33" s="9">
        <f>IF(LEFT(D$2, 1) &lt;= LEFT($A33, 1), (1+inputs!$B$2)*((inputs!$B$1*12) +table!D32), 0)</f>
        <v>399640.61232807243</v>
      </c>
      <c r="E33" s="9">
        <f>IF(LEFT(E$2, 1) &lt;= LEFT($A33, 1), (1+inputs!$B$2)*table!$B33, 0)</f>
        <v>100440</v>
      </c>
      <c r="F33" s="9">
        <f>IF(LEFT(F$2, 1) &lt;= LEFT($A33, 1), (1+inputs!$B$2)*table!$B33, 0)</f>
        <v>100440</v>
      </c>
      <c r="G33" s="9">
        <f>IF(LEFT(G$2, 1) &lt;= LEFT($A33, 1), (1+inputs!$B$2)*table!$B33, 0)</f>
        <v>100440</v>
      </c>
    </row>
    <row r="34" spans="1:7" x14ac:dyDescent="0.2">
      <c r="A34">
        <v>51</v>
      </c>
      <c r="B34" s="2">
        <f>B33+(inputs!$B$1*12)</f>
        <v>96000</v>
      </c>
      <c r="C34" s="2">
        <f t="shared" si="0"/>
        <v>338851.86131431826</v>
      </c>
      <c r="D34" s="1">
        <f>IF(LEFT(D$2, 1) &lt;= LEFT($A34, 1), (1+inputs!$B$2)*((inputs!$B$1*12) +table!D33), 0)</f>
        <v>434851.86131431826</v>
      </c>
      <c r="E34" s="1">
        <f>IF(LEFT(E$2, 1) &lt;= LEFT($A34, 1), (1+inputs!$B$2)*table!$B34, 0)</f>
        <v>103680</v>
      </c>
      <c r="F34" s="1">
        <f>IF(LEFT(F$2, 1) &lt;= LEFT($A34, 1), (1+inputs!$B$2)*table!$B34, 0)</f>
        <v>103680</v>
      </c>
      <c r="G34" s="1">
        <f>IF(LEFT(G$2, 1) &lt;= LEFT($A34, 1), (1+inputs!$B$2)*table!$B34, 0)</f>
        <v>103680</v>
      </c>
    </row>
    <row r="35" spans="1:7" x14ac:dyDescent="0.2">
      <c r="A35">
        <v>52</v>
      </c>
      <c r="B35" s="2">
        <f>B34+(inputs!$B$1*12)</f>
        <v>99000</v>
      </c>
      <c r="C35" s="2">
        <f t="shared" si="0"/>
        <v>373880.01021946373</v>
      </c>
      <c r="D35" s="1">
        <f>IF(LEFT(D$2, 1) &lt;= LEFT($A35, 1), (1+inputs!$B$2)*((inputs!$B$1*12) +table!D34), 0)</f>
        <v>472880.01021946373</v>
      </c>
      <c r="E35" s="1">
        <f>IF(LEFT(E$2, 1) &lt;= LEFT($A35, 1), (1+inputs!$B$2)*table!$B35, 0)</f>
        <v>106920</v>
      </c>
      <c r="F35" s="1">
        <f>IF(LEFT(F$2, 1) &lt;= LEFT($A35, 1), (1+inputs!$B$2)*table!$B35, 0)</f>
        <v>106920</v>
      </c>
      <c r="G35" s="1">
        <f>IF(LEFT(G$2, 1) &lt;= LEFT($A35, 1), (1+inputs!$B$2)*table!$B35, 0)</f>
        <v>106920</v>
      </c>
    </row>
    <row r="36" spans="1:7" x14ac:dyDescent="0.2">
      <c r="A36">
        <v>53</v>
      </c>
      <c r="B36" s="2">
        <f>B35+(inputs!$B$1*12)</f>
        <v>102000</v>
      </c>
      <c r="C36" s="2">
        <f t="shared" si="0"/>
        <v>411950.41103702085</v>
      </c>
      <c r="D36" s="1">
        <f>IF(LEFT(D$2, 1) &lt;= LEFT($A36, 1), (1+inputs!$B$2)*((inputs!$B$1*12) +table!D35), 0)</f>
        <v>513950.41103702085</v>
      </c>
      <c r="E36" s="1">
        <f>IF(LEFT(E$2, 1) &lt;= LEFT($A36, 1), (1+inputs!$B$2)*table!$B36, 0)</f>
        <v>110160</v>
      </c>
      <c r="F36" s="1">
        <f>IF(LEFT(F$2, 1) &lt;= LEFT($A36, 1), (1+inputs!$B$2)*table!$B36, 0)</f>
        <v>110160</v>
      </c>
      <c r="G36" s="1">
        <f>IF(LEFT(G$2, 1) &lt;= LEFT($A36, 1), (1+inputs!$B$2)*table!$B36, 0)</f>
        <v>110160</v>
      </c>
    </row>
    <row r="37" spans="1:7" x14ac:dyDescent="0.2">
      <c r="A37">
        <v>54</v>
      </c>
      <c r="B37" s="2">
        <f>B36+(inputs!$B$1*12)</f>
        <v>105000</v>
      </c>
      <c r="C37" s="2">
        <f t="shared" si="0"/>
        <v>453306.44391998253</v>
      </c>
      <c r="D37" s="1">
        <f>IF(LEFT(D$2, 1) &lt;= LEFT($A37, 1), (1+inputs!$B$2)*((inputs!$B$1*12) +table!D36), 0)</f>
        <v>558306.44391998253</v>
      </c>
      <c r="E37" s="1">
        <f>IF(LEFT(E$2, 1) &lt;= LEFT($A37, 1), (1+inputs!$B$2)*table!$B37, 0)</f>
        <v>113400.00000000001</v>
      </c>
      <c r="F37" s="1">
        <f>IF(LEFT(F$2, 1) &lt;= LEFT($A37, 1), (1+inputs!$B$2)*table!$B37, 0)</f>
        <v>113400.00000000001</v>
      </c>
      <c r="G37" s="1">
        <f>IF(LEFT(G$2, 1) &lt;= LEFT($A37, 1), (1+inputs!$B$2)*table!$B37, 0)</f>
        <v>113400.00000000001</v>
      </c>
    </row>
    <row r="38" spans="1:7" x14ac:dyDescent="0.2">
      <c r="A38">
        <v>55</v>
      </c>
      <c r="B38" s="2">
        <f>B37+(inputs!$B$1*12)</f>
        <v>108000</v>
      </c>
      <c r="C38" s="2">
        <f t="shared" si="0"/>
        <v>498210.95943358121</v>
      </c>
      <c r="D38" s="1">
        <f>IF(LEFT(D$2, 1) &lt;= LEFT($A38, 1), (1+inputs!$B$2)*((inputs!$B$1*12) +table!D37), 0)</f>
        <v>606210.95943358121</v>
      </c>
      <c r="E38" s="1">
        <f>IF(LEFT(E$2, 1) &lt;= LEFT($A38, 1), (1+inputs!$B$2)*table!$B38, 0)</f>
        <v>116640.00000000001</v>
      </c>
      <c r="F38" s="1">
        <f>IF(LEFT(F$2, 1) &lt;= LEFT($A38, 1), (1+inputs!$B$2)*table!$B38, 0)</f>
        <v>116640.00000000001</v>
      </c>
      <c r="G38" s="1">
        <f>IF(LEFT(G$2, 1) &lt;= LEFT($A38, 1), (1+inputs!$B$2)*table!$B38, 0)</f>
        <v>116640.00000000001</v>
      </c>
    </row>
    <row r="39" spans="1:7" x14ac:dyDescent="0.2">
      <c r="A39">
        <v>56</v>
      </c>
      <c r="B39" s="2">
        <f>B38+(inputs!$B$1*12)</f>
        <v>111000</v>
      </c>
      <c r="C39" s="2">
        <f t="shared" si="0"/>
        <v>546947.8361882678</v>
      </c>
      <c r="D39" s="1">
        <f>IF(LEFT(D$2, 1) &lt;= LEFT($A39, 1), (1+inputs!$B$2)*((inputs!$B$1*12) +table!D38), 0)</f>
        <v>657947.8361882678</v>
      </c>
      <c r="E39" s="1">
        <f>IF(LEFT(E$2, 1) &lt;= LEFT($A39, 1), (1+inputs!$B$2)*table!$B39, 0)</f>
        <v>119880.00000000001</v>
      </c>
      <c r="F39" s="1">
        <f>IF(LEFT(F$2, 1) &lt;= LEFT($A39, 1), (1+inputs!$B$2)*table!$B39, 0)</f>
        <v>119880.00000000001</v>
      </c>
      <c r="G39" s="1">
        <f>IF(LEFT(G$2, 1) &lt;= LEFT($A39, 1), (1+inputs!$B$2)*table!$B39, 0)</f>
        <v>119880.00000000001</v>
      </c>
    </row>
    <row r="40" spans="1:7" x14ac:dyDescent="0.2">
      <c r="A40">
        <v>57</v>
      </c>
      <c r="B40" s="2">
        <f>B39+(inputs!$B$1*12)</f>
        <v>114000</v>
      </c>
      <c r="C40" s="2">
        <f t="shared" si="0"/>
        <v>599823.66308332921</v>
      </c>
      <c r="D40" s="1">
        <f>IF(LEFT(D$2, 1) &lt;= LEFT($A40, 1), (1+inputs!$B$2)*((inputs!$B$1*12) +table!D39), 0)</f>
        <v>713823.66308332921</v>
      </c>
      <c r="E40" s="1">
        <f>IF(LEFT(E$2, 1) &lt;= LEFT($A40, 1), (1+inputs!$B$2)*table!$B40, 0)</f>
        <v>123120.00000000001</v>
      </c>
      <c r="F40" s="1">
        <f>IF(LEFT(F$2, 1) &lt;= LEFT($A40, 1), (1+inputs!$B$2)*table!$B40, 0)</f>
        <v>123120.00000000001</v>
      </c>
      <c r="G40" s="1">
        <f>IF(LEFT(G$2, 1) &lt;= LEFT($A40, 1), (1+inputs!$B$2)*table!$B40, 0)</f>
        <v>123120.00000000001</v>
      </c>
    </row>
    <row r="41" spans="1:7" x14ac:dyDescent="0.2">
      <c r="A41">
        <v>58</v>
      </c>
      <c r="B41" s="2">
        <f>B40+(inputs!$B$1*12)</f>
        <v>117000</v>
      </c>
      <c r="C41" s="2">
        <f t="shared" si="0"/>
        <v>657169.55612999562</v>
      </c>
      <c r="D41" s="1">
        <f>IF(LEFT(D$2, 1) &lt;= LEFT($A41, 1), (1+inputs!$B$2)*((inputs!$B$1*12) +table!D40), 0)</f>
        <v>774169.55612999562</v>
      </c>
      <c r="E41" s="1">
        <f>IF(LEFT(E$2, 1) &lt;= LEFT($A41, 1), (1+inputs!$B$2)*table!$B41, 0)</f>
        <v>126360.00000000001</v>
      </c>
      <c r="F41" s="1">
        <f>IF(LEFT(F$2, 1) &lt;= LEFT($A41, 1), (1+inputs!$B$2)*table!$B41, 0)</f>
        <v>126360.00000000001</v>
      </c>
      <c r="G41" s="1">
        <f>IF(LEFT(G$2, 1) &lt;= LEFT($A41, 1), (1+inputs!$B$2)*table!$B41, 0)</f>
        <v>126360.00000000001</v>
      </c>
    </row>
    <row r="42" spans="1:7" x14ac:dyDescent="0.2">
      <c r="A42">
        <v>59</v>
      </c>
      <c r="B42" s="2">
        <f>B41+(inputs!$B$1*12)</f>
        <v>120000</v>
      </c>
      <c r="C42" s="2">
        <f t="shared" si="0"/>
        <v>719343.12062039529</v>
      </c>
      <c r="D42" s="1">
        <f>IF(LEFT(D$2, 1) &lt;= LEFT($A42, 1), (1+inputs!$B$2)*((inputs!$B$1*12) +table!D41), 0)</f>
        <v>839343.12062039529</v>
      </c>
      <c r="E42" s="1">
        <f>IF(LEFT(E$2, 1) &lt;= LEFT($A42, 1), (1+inputs!$B$2)*table!$B42, 0)</f>
        <v>129600.00000000001</v>
      </c>
      <c r="F42" s="1">
        <f>IF(LEFT(F$2, 1) &lt;= LEFT($A42, 1), (1+inputs!$B$2)*table!$B42, 0)</f>
        <v>129600.00000000001</v>
      </c>
      <c r="G42" s="1">
        <f>IF(LEFT(G$2, 1) &lt;= LEFT($A42, 1), (1+inputs!$B$2)*table!$B42, 0)</f>
        <v>129600.00000000001</v>
      </c>
    </row>
    <row r="43" spans="1:7" x14ac:dyDescent="0.2">
      <c r="A43">
        <v>60</v>
      </c>
      <c r="B43" s="2">
        <f>B42+(inputs!$B$1*12)</f>
        <v>123000</v>
      </c>
      <c r="C43" s="2">
        <f t="shared" si="0"/>
        <v>786730.57027002692</v>
      </c>
      <c r="D43" s="1">
        <f>IF(LEFT(D$2, 1) &lt;= LEFT($A43, 1), (1+inputs!$B$2)*((inputs!$B$1*12) +table!D42), 0)</f>
        <v>909730.57027002692</v>
      </c>
      <c r="E43" s="1">
        <f>IF(LEFT(E$2, 1) &lt;= LEFT($A43, 1), (1+inputs!$B$2)*table!$B43, 0)</f>
        <v>132840</v>
      </c>
      <c r="F43" s="1">
        <f>IF(LEFT(F$2, 1) &lt;= LEFT($A43, 1), (1+inputs!$B$2)*table!$B43, 0)</f>
        <v>132840</v>
      </c>
      <c r="G43" s="1">
        <f>IF(LEFT(G$2, 1) &lt;= LEFT($A43, 1), (1+inputs!$B$2)*table!$B43, 0)</f>
        <v>132840</v>
      </c>
    </row>
    <row r="44" spans="1:7" x14ac:dyDescent="0.2">
      <c r="A44">
        <v>61</v>
      </c>
      <c r="B44" s="2">
        <f>B43+(inputs!$B$1*12)</f>
        <v>126000</v>
      </c>
      <c r="C44" s="2">
        <f t="shared" si="0"/>
        <v>859749.01589162915</v>
      </c>
      <c r="D44" s="1">
        <f>IF(LEFT(D$2, 1) &lt;= LEFT($A44, 1), (1+inputs!$B$2)*((inputs!$B$1*12) +table!D43), 0)</f>
        <v>985749.01589162915</v>
      </c>
      <c r="E44" s="1">
        <f>IF(LEFT(E$2, 1) &lt;= LEFT($A44, 1), (1+inputs!$B$2)*table!$B44, 0)</f>
        <v>136080</v>
      </c>
      <c r="F44" s="1">
        <f>IF(LEFT(F$2, 1) &lt;= LEFT($A44, 1), (1+inputs!$B$2)*table!$B44, 0)</f>
        <v>136080</v>
      </c>
      <c r="G44" s="1">
        <f>IF(LEFT(G$2, 1) &lt;= LEFT($A44, 1), (1+inputs!$B$2)*table!$B44, 0)</f>
        <v>136080</v>
      </c>
    </row>
    <row r="45" spans="1:7" x14ac:dyDescent="0.2">
      <c r="A45">
        <v>62</v>
      </c>
      <c r="B45" s="2">
        <f>B44+(inputs!$B$1*12)</f>
        <v>129000</v>
      </c>
      <c r="C45" s="2">
        <f t="shared" si="0"/>
        <v>938848.93716295948</v>
      </c>
      <c r="D45" s="1">
        <f>IF(LEFT(D$2, 1) &lt;= LEFT($A45, 1), (1+inputs!$B$2)*((inputs!$B$1*12) +table!D44), 0)</f>
        <v>1067848.9371629595</v>
      </c>
      <c r="E45" s="1">
        <f>IF(LEFT(E$2, 1) &lt;= LEFT($A45, 1), (1+inputs!$B$2)*table!$B45, 0)</f>
        <v>139320</v>
      </c>
      <c r="F45" s="1">
        <f>IF(LEFT(F$2, 1) &lt;= LEFT($A45, 1), (1+inputs!$B$2)*table!$B45, 0)</f>
        <v>139320</v>
      </c>
      <c r="G45" s="1">
        <f>IF(LEFT(G$2, 1) &lt;= LEFT($A45, 1), (1+inputs!$B$2)*table!$B45, 0)</f>
        <v>139320</v>
      </c>
    </row>
    <row r="46" spans="1:7" x14ac:dyDescent="0.2">
      <c r="A46">
        <v>63</v>
      </c>
      <c r="B46" s="2">
        <f>B45+(inputs!$B$1*12)</f>
        <v>132000</v>
      </c>
      <c r="C46" s="2">
        <f t="shared" si="0"/>
        <v>1024516.8521359963</v>
      </c>
      <c r="D46" s="1">
        <f>IF(LEFT(D$2, 1) &lt;= LEFT($A46, 1), (1+inputs!$B$2)*((inputs!$B$1*12) +table!D45), 0)</f>
        <v>1156516.8521359963</v>
      </c>
      <c r="E46" s="1">
        <f>IF(LEFT(E$2, 1) &lt;= LEFT($A46, 1), (1+inputs!$B$2)*table!$B46, 0)</f>
        <v>142560</v>
      </c>
      <c r="F46" s="1">
        <f>IF(LEFT(F$2, 1) &lt;= LEFT($A46, 1), (1+inputs!$B$2)*table!$B46, 0)</f>
        <v>142560</v>
      </c>
      <c r="G46" s="1">
        <f>IF(LEFT(G$2, 1) &lt;= LEFT($A46, 1), (1+inputs!$B$2)*table!$B46, 0)</f>
        <v>142560</v>
      </c>
    </row>
    <row r="47" spans="1:7" x14ac:dyDescent="0.2">
      <c r="A47">
        <v>64</v>
      </c>
      <c r="B47" s="2">
        <f>B46+(inputs!$B$1*12)</f>
        <v>135000</v>
      </c>
      <c r="C47" s="2">
        <f t="shared" si="0"/>
        <v>1117278.2003068761</v>
      </c>
      <c r="D47" s="1">
        <f>IF(LEFT(D$2, 1) &lt;= LEFT($A47, 1), (1+inputs!$B$2)*((inputs!$B$1*12) +table!D46), 0)</f>
        <v>1252278.2003068761</v>
      </c>
      <c r="E47" s="1">
        <f>IF(LEFT(E$2, 1) &lt;= LEFT($A47, 1), (1+inputs!$B$2)*table!$B47, 0)</f>
        <v>145800</v>
      </c>
      <c r="F47" s="1">
        <f>IF(LEFT(F$2, 1) &lt;= LEFT($A47, 1), (1+inputs!$B$2)*table!$B47, 0)</f>
        <v>145800</v>
      </c>
      <c r="G47" s="1">
        <f>IF(LEFT(G$2, 1) &lt;= LEFT($A47, 1), (1+inputs!$B$2)*table!$B47, 0)</f>
        <v>145800</v>
      </c>
    </row>
    <row r="48" spans="1:7" x14ac:dyDescent="0.2">
      <c r="A48">
        <v>65</v>
      </c>
      <c r="B48" s="2">
        <f>B47+(inputs!$B$1*12)</f>
        <v>138000</v>
      </c>
      <c r="C48" s="2">
        <f t="shared" si="0"/>
        <v>1217700.4563314263</v>
      </c>
      <c r="D48" s="1">
        <f>IF(LEFT(D$2, 1) &lt;= LEFT($A48, 1), (1+inputs!$B$2)*((inputs!$B$1*12) +table!D47), 0)</f>
        <v>1355700.4563314263</v>
      </c>
      <c r="E48" s="1">
        <f>IF(LEFT(E$2, 1) &lt;= LEFT($A48, 1), (1+inputs!$B$2)*table!$B48, 0)</f>
        <v>149040</v>
      </c>
      <c r="F48" s="1">
        <f>IF(LEFT(F$2, 1) &lt;= LEFT($A48, 1), (1+inputs!$B$2)*table!$B48, 0)</f>
        <v>149040</v>
      </c>
      <c r="G48" s="1">
        <f>IF(LEFT(G$2, 1) &lt;= LEFT($A48, 1), (1+inputs!$B$2)*table!$B48, 0)</f>
        <v>149040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C94D-EBE0-434E-854F-3156428A2E69}">
  <dimension ref="A1:B3"/>
  <sheetViews>
    <sheetView workbookViewId="0">
      <selection activeCell="E11" sqref="E11"/>
    </sheetView>
  </sheetViews>
  <sheetFormatPr baseColWidth="10" defaultRowHeight="16" x14ac:dyDescent="0.2"/>
  <cols>
    <col min="1" max="1" width="27" bestFit="1" customWidth="1"/>
  </cols>
  <sheetData>
    <row r="1" spans="1:2" ht="17" thickBot="1" x14ac:dyDescent="0.25">
      <c r="A1" t="s">
        <v>5</v>
      </c>
      <c r="B1" s="3">
        <v>250</v>
      </c>
    </row>
    <row r="2" spans="1:2" ht="17" thickBot="1" x14ac:dyDescent="0.25">
      <c r="A2" t="s">
        <v>6</v>
      </c>
      <c r="B2" s="4">
        <v>0.08</v>
      </c>
    </row>
    <row r="3" spans="1:2" ht="17" thickBot="1" x14ac:dyDescent="0.25">
      <c r="A3" t="s">
        <v>8</v>
      </c>
      <c r="B3" s="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Stewart</dc:creator>
  <cp:lastModifiedBy>Stephanie Stewart</cp:lastModifiedBy>
  <dcterms:created xsi:type="dcterms:W3CDTF">2022-08-26T05:28:38Z</dcterms:created>
  <dcterms:modified xsi:type="dcterms:W3CDTF">2022-09-01T01:20:52Z</dcterms:modified>
</cp:coreProperties>
</file>