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M:\CROPS\Sugar and Sweeteners\YEARBOOK\NEW TABLES\"/>
    </mc:Choice>
  </mc:AlternateContent>
  <xr:revisionPtr revIDLastSave="0" documentId="13_ncr:1_{24AD1316-360F-48A3-ABD2-052AD37054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ents" sheetId="1" r:id="rId1"/>
    <sheet name="Table27" sheetId="3" r:id="rId2"/>
    <sheet name="Table28" sheetId="4" r:id="rId3"/>
    <sheet name="Table29" sheetId="5" r:id="rId4"/>
    <sheet name="Table30" sheetId="2" r:id="rId5"/>
    <sheet name="Table37" sheetId="8" r:id="rId6"/>
    <sheet name="Table38" sheetId="9" r:id="rId7"/>
  </sheets>
  <definedNames>
    <definedName name="_xlnm.Print_Area" localSheetId="1">Table27!$A$1:$R$38</definedName>
    <definedName name="_xlnm.Print_Area" localSheetId="2">Table28!$A$1:$M$17</definedName>
    <definedName name="_xlnm.Print_Area" localSheetId="3">Table29!$A$1:$M$17</definedName>
    <definedName name="_xlnm.Print_Area" localSheetId="4">Table30!$A$1:$J$74</definedName>
    <definedName name="_xlnm.Print_Area" localSheetId="5">Table37!$A$1:$J$52</definedName>
    <definedName name="_xlnm.Print_Area" localSheetId="6">Table38!$A$1:$J$52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5" l="1"/>
  <c r="AF12" i="4"/>
  <c r="J70" i="2"/>
  <c r="D70" i="2" l="1"/>
  <c r="F70" i="2" s="1"/>
  <c r="AE12" i="4"/>
  <c r="AE13" i="4"/>
  <c r="F62" i="9"/>
  <c r="E62" i="9" s="1"/>
  <c r="F61" i="9"/>
  <c r="E61" i="9" s="1"/>
  <c r="F60" i="9"/>
  <c r="E60" i="9" s="1"/>
  <c r="F59" i="9"/>
  <c r="F58" i="9"/>
  <c r="F57" i="9"/>
  <c r="F56" i="9"/>
  <c r="F55" i="9"/>
  <c r="F54" i="9"/>
  <c r="E54" i="9" s="1"/>
  <c r="F53" i="9"/>
  <c r="E53" i="9" s="1"/>
  <c r="F52" i="9"/>
  <c r="E52" i="9" s="1"/>
  <c r="F51" i="9"/>
  <c r="E51" i="9" s="1"/>
  <c r="F50" i="9"/>
  <c r="E50" i="9" s="1"/>
  <c r="F49" i="9"/>
  <c r="E49" i="9" s="1"/>
  <c r="F48" i="9"/>
  <c r="E48" i="9" s="1"/>
  <c r="F47" i="9"/>
  <c r="F46" i="9"/>
  <c r="F45" i="9"/>
  <c r="F44" i="9"/>
  <c r="F43" i="9"/>
  <c r="F42" i="9"/>
  <c r="E42" i="9" s="1"/>
  <c r="F41" i="9"/>
  <c r="E41" i="9" s="1"/>
  <c r="F40" i="9"/>
  <c r="E40" i="9" s="1"/>
  <c r="F39" i="9"/>
  <c r="E39" i="9" s="1"/>
  <c r="F38" i="9"/>
  <c r="E38" i="9" s="1"/>
  <c r="F37" i="9"/>
  <c r="E37" i="9" s="1"/>
  <c r="F36" i="9"/>
  <c r="E36" i="9" s="1"/>
  <c r="F35" i="9"/>
  <c r="F34" i="9"/>
  <c r="F33" i="9"/>
  <c r="F32" i="9"/>
  <c r="F31" i="9"/>
  <c r="F30" i="9"/>
  <c r="E30" i="9" s="1"/>
  <c r="F29" i="9"/>
  <c r="E29" i="9" s="1"/>
  <c r="F28" i="9"/>
  <c r="E28" i="9" s="1"/>
  <c r="F27" i="9"/>
  <c r="E27" i="9" s="1"/>
  <c r="F26" i="9"/>
  <c r="E26" i="9" s="1"/>
  <c r="F25" i="9"/>
  <c r="E25" i="9" s="1"/>
  <c r="F24" i="9"/>
  <c r="E24" i="9" s="1"/>
  <c r="F23" i="9"/>
  <c r="F22" i="9"/>
  <c r="F21" i="9"/>
  <c r="F20" i="9"/>
  <c r="F19" i="9"/>
  <c r="F18" i="9"/>
  <c r="E18" i="9" s="1"/>
  <c r="F17" i="9"/>
  <c r="E17" i="9" s="1"/>
  <c r="F16" i="9"/>
  <c r="E16" i="9" s="1"/>
  <c r="F15" i="9"/>
  <c r="E15" i="9" s="1"/>
  <c r="F14" i="9"/>
  <c r="E14" i="9" s="1"/>
  <c r="F13" i="9"/>
  <c r="E13" i="9" s="1"/>
  <c r="F12" i="9"/>
  <c r="E12" i="9" s="1"/>
  <c r="F11" i="9"/>
  <c r="F10" i="9"/>
  <c r="F9" i="9"/>
  <c r="F8" i="9"/>
  <c r="F7" i="9"/>
  <c r="F6" i="9"/>
  <c r="E6" i="9" s="1"/>
  <c r="E59" i="9"/>
  <c r="E58" i="9"/>
  <c r="E57" i="9"/>
  <c r="E56" i="9"/>
  <c r="E55" i="9"/>
  <c r="E47" i="9"/>
  <c r="E46" i="9"/>
  <c r="E45" i="9"/>
  <c r="E44" i="9"/>
  <c r="E43" i="9"/>
  <c r="E35" i="9"/>
  <c r="E34" i="9"/>
  <c r="E33" i="9"/>
  <c r="E32" i="9"/>
  <c r="E31" i="9"/>
  <c r="E23" i="9"/>
  <c r="E22" i="9"/>
  <c r="E21" i="9"/>
  <c r="E20" i="9"/>
  <c r="E19" i="9"/>
  <c r="E11" i="9"/>
  <c r="E10" i="9"/>
  <c r="E9" i="9"/>
  <c r="E8" i="9"/>
  <c r="E7" i="9"/>
  <c r="F5" i="9"/>
  <c r="D54" i="9"/>
  <c r="D58" i="9"/>
  <c r="D59" i="9"/>
  <c r="D60" i="9"/>
  <c r="D62" i="9"/>
  <c r="D57" i="9"/>
  <c r="D56" i="9"/>
  <c r="D53" i="9"/>
  <c r="D51" i="9"/>
  <c r="D50" i="9"/>
  <c r="D61" i="9"/>
  <c r="D55" i="9"/>
  <c r="D52" i="9"/>
  <c r="D49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E42" i="8" s="1"/>
  <c r="F43" i="8"/>
  <c r="E43" i="8" s="1"/>
  <c r="F44" i="8"/>
  <c r="E44" i="8" s="1"/>
  <c r="F45" i="8"/>
  <c r="F46" i="8"/>
  <c r="E46" i="8" s="1"/>
  <c r="F47" i="8"/>
  <c r="E47" i="8" s="1"/>
  <c r="F48" i="8"/>
  <c r="E48" i="8" s="1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D62" i="8"/>
  <c r="D61" i="8"/>
  <c r="D60" i="8"/>
  <c r="D59" i="8"/>
  <c r="D58" i="8"/>
  <c r="D57" i="8"/>
  <c r="E57" i="8" s="1"/>
  <c r="D56" i="8"/>
  <c r="D55" i="8"/>
  <c r="E55" i="8" s="1"/>
  <c r="D54" i="8"/>
  <c r="E54" i="8" s="1"/>
  <c r="D53" i="8"/>
  <c r="D52" i="8"/>
  <c r="D51" i="8"/>
  <c r="D50" i="8"/>
  <c r="D49" i="8"/>
  <c r="E45" i="8"/>
  <c r="D41" i="8"/>
  <c r="D40" i="8"/>
  <c r="E40" i="8" s="1"/>
  <c r="D39" i="8"/>
  <c r="D38" i="8"/>
  <c r="D37" i="8"/>
  <c r="D36" i="8"/>
  <c r="D35" i="8"/>
  <c r="D34" i="8"/>
  <c r="D33" i="8"/>
  <c r="E33" i="8" s="1"/>
  <c r="D32" i="8"/>
  <c r="D31" i="8"/>
  <c r="E31" i="8" s="1"/>
  <c r="D30" i="8"/>
  <c r="D29" i="8"/>
  <c r="D28" i="8"/>
  <c r="E28" i="8" s="1"/>
  <c r="D27" i="8"/>
  <c r="D26" i="8"/>
  <c r="D25" i="8"/>
  <c r="D24" i="8"/>
  <c r="D23" i="8"/>
  <c r="D22" i="8"/>
  <c r="D21" i="8"/>
  <c r="E21" i="8" s="1"/>
  <c r="D20" i="8"/>
  <c r="E20" i="8" s="1"/>
  <c r="D19" i="8"/>
  <c r="E19" i="8" s="1"/>
  <c r="D18" i="8"/>
  <c r="D17" i="8"/>
  <c r="D16" i="8"/>
  <c r="D15" i="8"/>
  <c r="D14" i="8"/>
  <c r="D13" i="8"/>
  <c r="D12" i="8"/>
  <c r="D11" i="8"/>
  <c r="D10" i="8"/>
  <c r="D9" i="8"/>
  <c r="E9" i="8" s="1"/>
  <c r="D8" i="8"/>
  <c r="E8" i="8" s="1"/>
  <c r="D7" i="8"/>
  <c r="E7" i="8" s="1"/>
  <c r="D6" i="8"/>
  <c r="F5" i="8"/>
  <c r="D5" i="8"/>
  <c r="AE12" i="5"/>
  <c r="B12" i="5"/>
  <c r="J69" i="2"/>
  <c r="D69" i="2"/>
  <c r="E14" i="8" l="1"/>
  <c r="E5" i="8"/>
  <c r="E56" i="8"/>
  <c r="E32" i="8"/>
  <c r="E22" i="8"/>
  <c r="E60" i="8"/>
  <c r="E11" i="8"/>
  <c r="E61" i="8"/>
  <c r="E58" i="8"/>
  <c r="E10" i="8"/>
  <c r="E34" i="8"/>
  <c r="E12" i="8"/>
  <c r="E50" i="8"/>
  <c r="E62" i="8"/>
  <c r="E5" i="9"/>
  <c r="E35" i="8"/>
  <c r="E26" i="8"/>
  <c r="E38" i="8"/>
  <c r="E52" i="8"/>
  <c r="E23" i="8"/>
  <c r="E15" i="8"/>
  <c r="E27" i="8"/>
  <c r="E39" i="8"/>
  <c r="E16" i="8"/>
  <c r="E59" i="8"/>
  <c r="E17" i="8"/>
  <c r="E29" i="8"/>
  <c r="E41" i="8"/>
  <c r="E6" i="8"/>
  <c r="E18" i="8"/>
  <c r="E30" i="8"/>
  <c r="E53" i="8"/>
  <c r="E51" i="8"/>
  <c r="E24" i="8"/>
  <c r="E36" i="8"/>
  <c r="E13" i="8"/>
  <c r="E25" i="8"/>
  <c r="E37" i="8"/>
  <c r="E49" i="8"/>
  <c r="AD13" i="4"/>
  <c r="J38" i="2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41" i="2"/>
  <c r="F66" i="2"/>
  <c r="D68" i="2"/>
  <c r="F68" i="2" s="1"/>
  <c r="D67" i="2"/>
  <c r="F67" i="2" s="1"/>
  <c r="D66" i="2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9" i="2"/>
  <c r="F10" i="2"/>
  <c r="F11" i="2"/>
  <c r="F12" i="2"/>
  <c r="F13" i="2"/>
  <c r="F14" i="2"/>
  <c r="F22" i="2"/>
  <c r="F23" i="2"/>
  <c r="F24" i="2"/>
  <c r="F25" i="2"/>
  <c r="F26" i="2"/>
  <c r="F34" i="2"/>
  <c r="F35" i="2"/>
  <c r="F36" i="2"/>
  <c r="F37" i="2"/>
  <c r="F9" i="2"/>
  <c r="D10" i="2"/>
  <c r="D11" i="2"/>
  <c r="D12" i="2"/>
  <c r="D13" i="2"/>
  <c r="D14" i="2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D23" i="2"/>
  <c r="D24" i="2"/>
  <c r="D25" i="2"/>
  <c r="D26" i="2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D35" i="2"/>
  <c r="D36" i="2"/>
  <c r="D37" i="2"/>
  <c r="D38" i="2"/>
  <c r="F38" i="2" s="1"/>
  <c r="D9" i="2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3" i="4"/>
  <c r="AH19" i="3"/>
  <c r="AH32" i="3" s="1"/>
  <c r="AH10" i="3"/>
  <c r="AH27" i="3" s="1"/>
  <c r="AG10" i="3"/>
  <c r="AH14" i="3" l="1"/>
  <c r="E30" i="3"/>
  <c r="AG27" i="3"/>
  <c r="V27" i="3"/>
  <c r="AG19" i="3"/>
  <c r="AG32" i="3" s="1"/>
  <c r="AF19" i="3"/>
  <c r="AF32" i="3" s="1"/>
  <c r="AE19" i="3"/>
  <c r="AE32" i="3" s="1"/>
  <c r="AD19" i="3"/>
  <c r="AD32" i="3" s="1"/>
  <c r="AC19" i="3"/>
  <c r="AC32" i="3" s="1"/>
  <c r="AB19" i="3"/>
  <c r="AB32" i="3" s="1"/>
  <c r="AA19" i="3"/>
  <c r="AA32" i="3" s="1"/>
  <c r="Z19" i="3"/>
  <c r="Z32" i="3" s="1"/>
  <c r="Y19" i="3"/>
  <c r="Y32" i="3" s="1"/>
  <c r="X19" i="3"/>
  <c r="X32" i="3" s="1"/>
  <c r="W19" i="3"/>
  <c r="W32" i="3" s="1"/>
  <c r="V19" i="3"/>
  <c r="V32" i="3" s="1"/>
  <c r="U19" i="3"/>
  <c r="U32" i="3" s="1"/>
  <c r="T19" i="3"/>
  <c r="T32" i="3" s="1"/>
  <c r="S19" i="3"/>
  <c r="S32" i="3" s="1"/>
  <c r="R19" i="3"/>
  <c r="R32" i="3" s="1"/>
  <c r="Q19" i="3"/>
  <c r="Q32" i="3" s="1"/>
  <c r="P19" i="3"/>
  <c r="P32" i="3" s="1"/>
  <c r="O19" i="3"/>
  <c r="O32" i="3" s="1"/>
  <c r="N19" i="3"/>
  <c r="N32" i="3" s="1"/>
  <c r="M19" i="3"/>
  <c r="M32" i="3" s="1"/>
  <c r="L19" i="3"/>
  <c r="L32" i="3" s="1"/>
  <c r="K19" i="3"/>
  <c r="K32" i="3" s="1"/>
  <c r="J19" i="3"/>
  <c r="J32" i="3" s="1"/>
  <c r="I19" i="3"/>
  <c r="I32" i="3" s="1"/>
  <c r="H19" i="3"/>
  <c r="H32" i="3" s="1"/>
  <c r="G19" i="3"/>
  <c r="G32" i="3" s="1"/>
  <c r="F19" i="3"/>
  <c r="F32" i="3" s="1"/>
  <c r="E19" i="3"/>
  <c r="E32" i="3" s="1"/>
  <c r="D19" i="3"/>
  <c r="D32" i="3" s="1"/>
  <c r="C19" i="3"/>
  <c r="C32" i="3" s="1"/>
  <c r="B19" i="3"/>
  <c r="B32" i="3" s="1"/>
  <c r="AG14" i="3"/>
  <c r="AG30" i="3" s="1"/>
  <c r="J14" i="3"/>
  <c r="AF10" i="3"/>
  <c r="AF14" i="3" s="1"/>
  <c r="AF30" i="3" s="1"/>
  <c r="AE10" i="3"/>
  <c r="AE14" i="3" s="1"/>
  <c r="AE30" i="3" s="1"/>
  <c r="AD10" i="3"/>
  <c r="AD27" i="3" s="1"/>
  <c r="AC10" i="3"/>
  <c r="AC27" i="3" s="1"/>
  <c r="AB10" i="3"/>
  <c r="AB27" i="3" s="1"/>
  <c r="AA10" i="3"/>
  <c r="AA27" i="3" s="1"/>
  <c r="Z10" i="3"/>
  <c r="Z27" i="3" s="1"/>
  <c r="Y10" i="3"/>
  <c r="Y27" i="3" s="1"/>
  <c r="X10" i="3"/>
  <c r="X14" i="3" s="1"/>
  <c r="W10" i="3"/>
  <c r="W14" i="3" s="1"/>
  <c r="V10" i="3"/>
  <c r="V14" i="3" s="1"/>
  <c r="U10" i="3"/>
  <c r="U27" i="3" s="1"/>
  <c r="T10" i="3"/>
  <c r="T27" i="3" s="1"/>
  <c r="S10" i="3"/>
  <c r="S27" i="3" s="1"/>
  <c r="R10" i="3"/>
  <c r="R27" i="3" s="1"/>
  <c r="Q10" i="3"/>
  <c r="Q27" i="3" s="1"/>
  <c r="P10" i="3"/>
  <c r="P27" i="3" s="1"/>
  <c r="O10" i="3"/>
  <c r="O27" i="3" s="1"/>
  <c r="N10" i="3"/>
  <c r="N27" i="3" s="1"/>
  <c r="M10" i="3"/>
  <c r="M27" i="3" s="1"/>
  <c r="L10" i="3"/>
  <c r="L27" i="3" s="1"/>
  <c r="K10" i="3"/>
  <c r="K27" i="3" s="1"/>
  <c r="J10" i="3"/>
  <c r="J27" i="3" s="1"/>
  <c r="I10" i="3"/>
  <c r="I14" i="3" s="1"/>
  <c r="I30" i="3" s="1"/>
  <c r="H10" i="3"/>
  <c r="H14" i="3" s="1"/>
  <c r="H30" i="3" s="1"/>
  <c r="G10" i="3"/>
  <c r="G14" i="3" s="1"/>
  <c r="G30" i="3" s="1"/>
  <c r="F10" i="3"/>
  <c r="F14" i="3" s="1"/>
  <c r="F30" i="3" s="1"/>
  <c r="E10" i="3"/>
  <c r="E27" i="3" s="1"/>
  <c r="D10" i="3"/>
  <c r="D14" i="3" s="1"/>
  <c r="C10" i="3"/>
  <c r="C14" i="3" s="1"/>
  <c r="B10" i="3"/>
  <c r="B14" i="3" s="1"/>
  <c r="C13" i="5"/>
  <c r="B13" i="5"/>
  <c r="C12" i="5"/>
  <c r="AE27" i="3" l="1"/>
  <c r="AD14" i="3"/>
  <c r="AD30" i="3" s="1"/>
  <c r="AF27" i="3"/>
  <c r="R14" i="3"/>
  <c r="R21" i="3" s="1"/>
  <c r="R34" i="3" s="1"/>
  <c r="T14" i="3"/>
  <c r="T30" i="3" s="1"/>
  <c r="U14" i="3"/>
  <c r="U30" i="3" s="1"/>
  <c r="S14" i="3"/>
  <c r="S30" i="3" s="1"/>
  <c r="E21" i="3"/>
  <c r="E34" i="3" s="1"/>
  <c r="F27" i="3"/>
  <c r="G27" i="3"/>
  <c r="H27" i="3"/>
  <c r="I27" i="3"/>
  <c r="AH21" i="3"/>
  <c r="AH34" i="3" s="1"/>
  <c r="AH30" i="3"/>
  <c r="W21" i="3"/>
  <c r="W34" i="3" s="1"/>
  <c r="W30" i="3"/>
  <c r="X21" i="3"/>
  <c r="X34" i="3" s="1"/>
  <c r="X30" i="3"/>
  <c r="K14" i="3"/>
  <c r="W27" i="3"/>
  <c r="X27" i="3"/>
  <c r="L14" i="3"/>
  <c r="J21" i="3"/>
  <c r="J34" i="3" s="1"/>
  <c r="J30" i="3"/>
  <c r="V21" i="3"/>
  <c r="V34" i="3" s="1"/>
  <c r="V30" i="3"/>
  <c r="C21" i="3"/>
  <c r="C34" i="3" s="1"/>
  <c r="C30" i="3"/>
  <c r="B30" i="3"/>
  <c r="B21" i="3"/>
  <c r="B34" i="3" s="1"/>
  <c r="D21" i="3"/>
  <c r="D34" i="3" s="1"/>
  <c r="D30" i="3"/>
  <c r="T21" i="3"/>
  <c r="T34" i="3" s="1"/>
  <c r="Y14" i="3"/>
  <c r="U21" i="3"/>
  <c r="U34" i="3" s="1"/>
  <c r="F21" i="3"/>
  <c r="F34" i="3" s="1"/>
  <c r="S21" i="3"/>
  <c r="S34" i="3" s="1"/>
  <c r="H21" i="3"/>
  <c r="H34" i="3" s="1"/>
  <c r="M14" i="3"/>
  <c r="I21" i="3"/>
  <c r="I34" i="3" s="1"/>
  <c r="AG21" i="3"/>
  <c r="AG34" i="3" s="1"/>
  <c r="N14" i="3"/>
  <c r="Z14" i="3"/>
  <c r="B27" i="3"/>
  <c r="R30" i="3"/>
  <c r="G21" i="3"/>
  <c r="G34" i="3" s="1"/>
  <c r="AE21" i="3"/>
  <c r="AE34" i="3" s="1"/>
  <c r="AF21" i="3"/>
  <c r="AF34" i="3" s="1"/>
  <c r="O14" i="3"/>
  <c r="AA14" i="3"/>
  <c r="C27" i="3"/>
  <c r="P14" i="3"/>
  <c r="AB14" i="3"/>
  <c r="D27" i="3"/>
  <c r="Q14" i="3"/>
  <c r="AC14" i="3"/>
  <c r="AD21" i="3" l="1"/>
  <c r="AD34" i="3" s="1"/>
  <c r="L21" i="3"/>
  <c r="L34" i="3" s="1"/>
  <c r="L30" i="3"/>
  <c r="K21" i="3"/>
  <c r="K34" i="3" s="1"/>
  <c r="K30" i="3"/>
  <c r="AB21" i="3"/>
  <c r="AB34" i="3" s="1"/>
  <c r="AB30" i="3"/>
  <c r="O21" i="3"/>
  <c r="O34" i="3" s="1"/>
  <c r="O30" i="3"/>
  <c r="P21" i="3"/>
  <c r="P34" i="3" s="1"/>
  <c r="P30" i="3"/>
  <c r="M21" i="3"/>
  <c r="M34" i="3" s="1"/>
  <c r="M30" i="3"/>
  <c r="AA21" i="3"/>
  <c r="AA34" i="3" s="1"/>
  <c r="AA30" i="3"/>
  <c r="Y21" i="3"/>
  <c r="Y34" i="3" s="1"/>
  <c r="Y30" i="3"/>
  <c r="AC21" i="3"/>
  <c r="AC34" i="3" s="1"/>
  <c r="AC30" i="3"/>
  <c r="Q21" i="3"/>
  <c r="Q34" i="3" s="1"/>
  <c r="Q30" i="3"/>
  <c r="Z30" i="3"/>
  <c r="Z21" i="3"/>
  <c r="Z34" i="3" s="1"/>
  <c r="N21" i="3"/>
  <c r="N34" i="3" s="1"/>
  <c r="N30" i="3"/>
  <c r="F69" i="2" l="1"/>
</calcChain>
</file>

<file path=xl/sharedStrings.xml><?xml version="1.0" encoding="utf-8"?>
<sst xmlns="http://schemas.openxmlformats.org/spreadsheetml/2006/main" count="176" uniqueCount="113">
  <si>
    <t>Table 27–U.S. use of field corn, by crop year, since 1990/91</t>
  </si>
  <si>
    <t>Year</t>
  </si>
  <si>
    <t>Supply</t>
  </si>
  <si>
    <t xml:space="preserve">        Domestic production</t>
  </si>
  <si>
    <t>Total</t>
  </si>
  <si>
    <t xml:space="preserve">              Domestic disappearance</t>
  </si>
  <si>
    <t>HFCS-42</t>
  </si>
  <si>
    <t>HFCS-55</t>
  </si>
  <si>
    <t>Imports</t>
  </si>
  <si>
    <t>supply</t>
  </si>
  <si>
    <t>Exports</t>
  </si>
  <si>
    <t>Calendar</t>
  </si>
  <si>
    <t xml:space="preserve">                                  1,000 short tons, dry weight</t>
  </si>
  <si>
    <t>Fiscal</t>
  </si>
  <si>
    <t xml:space="preserve">1/ Includes Puerto Rico.  </t>
  </si>
  <si>
    <t>Table 38–U.S. glucose supply and use, by calendar year, since 1964</t>
  </si>
  <si>
    <t>Table 37–U.S. dextrose supply and use, by calendar year, since 1964</t>
  </si>
  <si>
    <t xml:space="preserve">    Description</t>
  </si>
  <si>
    <t>1990/91</t>
  </si>
  <si>
    <t>1991/92</t>
  </si>
  <si>
    <t>1992/93</t>
  </si>
  <si>
    <t>1993/94</t>
  </si>
  <si>
    <t>1994/95</t>
  </si>
  <si>
    <t xml:space="preserve"> 1995/96</t>
  </si>
  <si>
    <t xml:space="preserve">1996/97 </t>
  </si>
  <si>
    <t xml:space="preserve">1997/98 </t>
  </si>
  <si>
    <t>1998/99</t>
  </si>
  <si>
    <t xml:space="preserve">1999/2000  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</si>
  <si>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</si>
  <si>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</si>
  <si>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</si>
  <si>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</si>
  <si>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</si>
  <si>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</si>
  <si>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</si>
  <si>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</si>
  <si>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</si>
  <si>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</si>
  <si>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</si>
  <si>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</si>
  <si>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</si>
  <si>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</si>
  <si>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</si>
  <si>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</si>
  <si>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</si>
  <si>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</si>
  <si>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</si>
  <si>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</si>
  <si>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</si>
  <si>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Million bushels</t>
  </si>
  <si>
    <t xml:space="preserve"> </t>
  </si>
  <si>
    <t>High-fructose corn syrup</t>
  </si>
  <si>
    <t xml:space="preserve">Glucose syrup and </t>
  </si>
  <si>
    <t xml:space="preserve"> dextrose </t>
  </si>
  <si>
    <t xml:space="preserve">Total corn sweetener </t>
  </si>
  <si>
    <t xml:space="preserve">Corn starch </t>
  </si>
  <si>
    <t xml:space="preserve">Wet milling excluding alcohol </t>
  </si>
  <si>
    <t>Alcohol</t>
  </si>
  <si>
    <t xml:space="preserve">  Fuel</t>
  </si>
  <si>
    <t xml:space="preserve">  Beverage</t>
  </si>
  <si>
    <t xml:space="preserve"> Total </t>
  </si>
  <si>
    <t xml:space="preserve">Total </t>
  </si>
  <si>
    <t xml:space="preserve">U.S. corn crop </t>
  </si>
  <si>
    <t>Percent</t>
  </si>
  <si>
    <t xml:space="preserve">Corn sweetener share </t>
  </si>
  <si>
    <t xml:space="preserve"> share</t>
  </si>
  <si>
    <t>Alcohol share</t>
  </si>
  <si>
    <t xml:space="preserve">1/ September/August crop year.  </t>
  </si>
  <si>
    <t>Quarter</t>
  </si>
  <si>
    <t>and Year</t>
  </si>
  <si>
    <t>1,000 short tons, dry weight</t>
  </si>
  <si>
    <t>I</t>
  </si>
  <si>
    <t>II</t>
  </si>
  <si>
    <t>III</t>
  </si>
  <si>
    <t>IV</t>
  </si>
  <si>
    <t xml:space="preserve"> Fiscal</t>
  </si>
  <si>
    <t xml:space="preserve"> Calendar</t>
  </si>
  <si>
    <t xml:space="preserve">1/ Includes Puerto Rico. </t>
  </si>
  <si>
    <t xml:space="preserve">Production </t>
  </si>
  <si>
    <t xml:space="preserve">Imports </t>
  </si>
  <si>
    <t xml:space="preserve">Net change </t>
  </si>
  <si>
    <t xml:space="preserve">Total use </t>
  </si>
  <si>
    <t xml:space="preserve">Exports </t>
  </si>
  <si>
    <t>Shipments to</t>
  </si>
  <si>
    <t xml:space="preserve">Non-food </t>
  </si>
  <si>
    <t xml:space="preserve">Food and </t>
  </si>
  <si>
    <t xml:space="preserve">supply </t>
  </si>
  <si>
    <t xml:space="preserve">in stocks </t>
  </si>
  <si>
    <t>Puerto Rico</t>
  </si>
  <si>
    <t xml:space="preserve">use </t>
  </si>
  <si>
    <t xml:space="preserve">beverage use </t>
  </si>
  <si>
    <t>Source: USDA, Economic Research Service.</t>
  </si>
  <si>
    <r>
      <t>Source: USDA, Economic Research Service,</t>
    </r>
    <r>
      <rPr>
        <i/>
        <sz val="8"/>
        <color indexed="8"/>
        <rFont val="Arial"/>
        <family val="2"/>
      </rPr>
      <t xml:space="preserve"> Feed Outlook</t>
    </r>
    <r>
      <rPr>
        <sz val="8"/>
        <color indexed="8"/>
        <rFont val="Arial"/>
        <family val="2"/>
      </rPr>
      <t xml:space="preserve">. </t>
    </r>
  </si>
  <si>
    <t xml:space="preserve">Table 27–U.S. use of field corn, by crop year, since 1990/91 1/  </t>
  </si>
  <si>
    <t>U.S. corn sweetener supply and use</t>
  </si>
  <si>
    <t>Table 28–U.S. high-fructose corn syrup deliveries, quarterly, by fiscal and calendar year, since 1992</t>
  </si>
  <si>
    <t>Table 29–U.S. high-fructose corn syrup production, quarterly, by fiscal and calendar year, since 1992</t>
  </si>
  <si>
    <t>Table 28–U.S. high-fructose corn syrup deliveries, quarterly, by fiscal and calendar year, since 1992 1/</t>
  </si>
  <si>
    <t xml:space="preserve">Table 29–U.S. high-fructose corn syrup production, quarterly, by fiscal and calendar year, since 1992 1/                         </t>
  </si>
  <si>
    <t>2021/22 est.</t>
  </si>
  <si>
    <t>Note: est. = estimated; proj. = projected.</t>
  </si>
  <si>
    <t>Contact: Vidalina Abadam at USDA, Economic Research Service.</t>
  </si>
  <si>
    <t>Use</t>
  </si>
  <si>
    <t>Source: Estimates by USDA, Economic Research Service, Market Trade Economics Division, Sugar and Sweeteners Team.</t>
  </si>
  <si>
    <t>Last updated: 10/17/2022.</t>
  </si>
  <si>
    <t>N/A</t>
  </si>
  <si>
    <t xml:space="preserve">N/A = not applicable. </t>
  </si>
  <si>
    <t>2022/23 proj.</t>
  </si>
  <si>
    <t>Table 30–U.S. high-fructose corn syrup supply and use, by calendar and fiscal year, since 1992 1/</t>
  </si>
  <si>
    <t>Table 30–U.S. high-fructose corn syrup supply and use, by calendar and fiscal year, since 1992</t>
  </si>
  <si>
    <t>Last updated: 12/15/2022.</t>
  </si>
  <si>
    <t xml:space="preserve">HFCS = high-fructose corn syrup. </t>
  </si>
  <si>
    <t>Last updated: 3/14/2023.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</si>
</sst>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____)"/>
    <numFmt numFmtId="165" formatCode="#,##0___)"/>
    <numFmt numFmtId="166" formatCode="#,##0.00___)"/>
    <numFmt numFmtId="167" formatCode="#,##0_________)"/>
    <numFmt numFmtId="168" formatCode="#,##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i/>
      <sz val="8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7"/>
      <color indexed="8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1" applyFont="1"/>
    <xf numFmtId="0" fontId="3" fillId="0" borderId="1" xfId="1" quotePrefix="1" applyFont="1" applyBorder="1" applyAlignment="1">
      <alignment horizontal="left"/>
    </xf>
    <xf numFmtId="0" fontId="3" fillId="0" borderId="1" xfId="1" applyFont="1" applyBorder="1"/>
    <xf numFmtId="0" fontId="3" fillId="0" borderId="0" xfId="1" applyFont="1"/>
    <xf numFmtId="0" fontId="3" fillId="0" borderId="0" xfId="1" applyFont="1" applyAlignment="1">
      <alignment horizontal="center"/>
    </xf>
    <xf numFmtId="3" fontId="3" fillId="0" borderId="0" xfId="1" applyNumberFormat="1" applyFont="1"/>
    <xf numFmtId="0" fontId="3" fillId="0" borderId="0" xfId="1" quotePrefix="1" applyFont="1" applyAlignment="1">
      <alignment horizontal="left"/>
    </xf>
    <xf numFmtId="3" fontId="3" fillId="0" borderId="1" xfId="1" applyNumberFormat="1" applyFont="1" applyBorder="1"/>
    <xf numFmtId="0" fontId="3" fillId="0" borderId="0" xfId="1" applyFont="1" applyAlignment="1">
      <alignment horizontal="centerContinuous"/>
    </xf>
    <xf numFmtId="0" fontId="3" fillId="0" borderId="1" xfId="1" quotePrefix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3" fontId="3" fillId="0" borderId="0" xfId="1" quotePrefix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Continuous"/>
    </xf>
    <xf numFmtId="165" fontId="3" fillId="0" borderId="0" xfId="0" applyNumberFormat="1" applyFont="1"/>
    <xf numFmtId="166" fontId="3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6" fillId="0" borderId="2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0" borderId="1" xfId="0" applyFont="1" applyBorder="1"/>
    <xf numFmtId="0" fontId="5" fillId="0" borderId="0" xfId="0" applyFont="1" applyAlignment="1">
      <alignment horizontal="centerContinuous"/>
    </xf>
    <xf numFmtId="165" fontId="5" fillId="0" borderId="0" xfId="0" applyNumberFormat="1" applyFont="1"/>
    <xf numFmtId="0" fontId="5" fillId="0" borderId="0" xfId="0" applyFont="1" applyAlignment="1">
      <alignment horizontal="left"/>
    </xf>
    <xf numFmtId="3" fontId="5" fillId="0" borderId="0" xfId="0" applyNumberFormat="1" applyFont="1"/>
    <xf numFmtId="166" fontId="5" fillId="0" borderId="0" xfId="0" applyNumberFormat="1" applyFont="1"/>
    <xf numFmtId="4" fontId="5" fillId="0" borderId="0" xfId="0" applyNumberFormat="1" applyFont="1"/>
    <xf numFmtId="0" fontId="5" fillId="0" borderId="1" xfId="0" quotePrefix="1" applyFont="1" applyBorder="1" applyAlignment="1">
      <alignment horizontal="left"/>
    </xf>
    <xf numFmtId="166" fontId="5" fillId="0" borderId="1" xfId="0" applyNumberFormat="1" applyFont="1" applyBorder="1"/>
    <xf numFmtId="2" fontId="5" fillId="0" borderId="0" xfId="0" applyNumberFormat="1" applyFont="1"/>
    <xf numFmtId="0" fontId="3" fillId="0" borderId="2" xfId="1" applyFont="1" applyBorder="1"/>
    <xf numFmtId="3" fontId="3" fillId="0" borderId="0" xfId="1" applyNumberFormat="1" applyFont="1" applyAlignment="1">
      <alignment horizontal="center"/>
    </xf>
    <xf numFmtId="3" fontId="3" fillId="0" borderId="0" xfId="1" quotePrefix="1" applyNumberFormat="1" applyFont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3" fillId="0" borderId="1" xfId="1" quotePrefix="1" applyNumberFormat="1" applyFont="1" applyBorder="1" applyAlignment="1">
      <alignment horizontal="center"/>
    </xf>
    <xf numFmtId="3" fontId="3" fillId="0" borderId="0" xfId="1" applyNumberFormat="1" applyFont="1" applyAlignment="1">
      <alignment horizontal="centerContinuous"/>
    </xf>
    <xf numFmtId="3" fontId="3" fillId="0" borderId="0" xfId="1" quotePrefix="1" applyNumberFormat="1" applyFont="1" applyAlignment="1">
      <alignment horizontal="left"/>
    </xf>
    <xf numFmtId="167" fontId="3" fillId="0" borderId="0" xfId="1" applyNumberFormat="1" applyFont="1"/>
    <xf numFmtId="1" fontId="3" fillId="0" borderId="0" xfId="1" quotePrefix="1" applyNumberFormat="1" applyFont="1" applyAlignment="1">
      <alignment horizontal="left"/>
    </xf>
    <xf numFmtId="1" fontId="3" fillId="0" borderId="1" xfId="1" quotePrefix="1" applyNumberFormat="1" applyFont="1" applyBorder="1" applyAlignment="1">
      <alignment horizontal="left"/>
    </xf>
    <xf numFmtId="3" fontId="3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10" fillId="0" borderId="0" xfId="2" quotePrefix="1" applyFont="1"/>
    <xf numFmtId="0" fontId="11" fillId="0" borderId="0" xfId="0" applyFont="1" applyFill="1"/>
    <xf numFmtId="0" fontId="8" fillId="0" borderId="0" xfId="0" applyFont="1" applyFill="1"/>
    <xf numFmtId="0" fontId="12" fillId="0" borderId="0" xfId="0" applyFont="1" applyFill="1"/>
    <xf numFmtId="3" fontId="3" fillId="0" borderId="0" xfId="1" applyNumberFormat="1" applyFont="1" applyBorder="1"/>
    <xf numFmtId="0" fontId="5" fillId="0" borderId="0" xfId="0" quotePrefix="1" applyFont="1"/>
    <xf numFmtId="0" fontId="13" fillId="0" borderId="0" xfId="0" quotePrefix="1" applyFont="1"/>
    <xf numFmtId="0" fontId="13" fillId="0" borderId="0" xfId="0" applyFont="1"/>
    <xf numFmtId="0" fontId="1" fillId="0" borderId="0" xfId="0" applyFont="1"/>
    <xf numFmtId="0" fontId="3" fillId="0" borderId="0" xfId="1" applyFont="1" applyBorder="1"/>
    <xf numFmtId="0" fontId="3" fillId="0" borderId="1" xfId="1" quotePrefix="1" applyFont="1" applyFill="1" applyBorder="1" applyAlignment="1">
      <alignment horizontal="left"/>
    </xf>
    <xf numFmtId="0" fontId="3" fillId="0" borderId="1" xfId="1" applyFont="1" applyFill="1" applyBorder="1"/>
    <xf numFmtId="0" fontId="3" fillId="0" borderId="0" xfId="1" applyFont="1" applyFill="1"/>
    <xf numFmtId="0" fontId="3" fillId="0" borderId="1" xfId="1" applyFont="1" applyFill="1" applyBorder="1" applyAlignment="1">
      <alignment horizontal="centerContinuous"/>
    </xf>
    <xf numFmtId="0" fontId="3" fillId="0" borderId="0" xfId="1" applyFont="1" applyFill="1" applyAlignment="1">
      <alignment horizontal="center"/>
    </xf>
    <xf numFmtId="0" fontId="3" fillId="0" borderId="0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left"/>
    </xf>
    <xf numFmtId="164" fontId="3" fillId="0" borderId="0" xfId="1" applyNumberFormat="1" applyFont="1" applyFill="1"/>
    <xf numFmtId="3" fontId="3" fillId="0" borderId="0" xfId="1" applyNumberFormat="1" applyFont="1" applyFill="1"/>
    <xf numFmtId="0" fontId="3" fillId="0" borderId="0" xfId="1" quotePrefix="1" applyFont="1" applyFill="1" applyAlignment="1">
      <alignment horizontal="left"/>
    </xf>
    <xf numFmtId="1" fontId="3" fillId="0" borderId="0" xfId="1" applyNumberFormat="1" applyFont="1" applyFill="1" applyAlignment="1">
      <alignment horizontal="left"/>
    </xf>
    <xf numFmtId="2" fontId="3" fillId="0" borderId="0" xfId="1" applyNumberFormat="1" applyFont="1" applyFill="1"/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Fill="1" applyBorder="1"/>
    <xf numFmtId="164" fontId="14" fillId="0" borderId="0" xfId="1" applyNumberFormat="1" applyFont="1" applyFill="1" applyBorder="1"/>
    <xf numFmtId="3" fontId="3" fillId="0" borderId="0" xfId="1" quotePrefix="1" applyNumberFormat="1" applyFont="1" applyBorder="1" applyAlignment="1">
      <alignment horizontal="right"/>
    </xf>
    <xf numFmtId="3" fontId="14" fillId="0" borderId="0" xfId="1" applyNumberFormat="1" applyFont="1" applyFill="1" applyBorder="1"/>
    <xf numFmtId="1" fontId="14" fillId="0" borderId="0" xfId="1" applyNumberFormat="1" applyFont="1" applyFill="1"/>
    <xf numFmtId="3" fontId="3" fillId="0" borderId="0" xfId="1" applyNumberFormat="1" applyFont="1" applyBorder="1" applyAlignment="1">
      <alignment horizontal="right"/>
    </xf>
    <xf numFmtId="1" fontId="3" fillId="0" borderId="0" xfId="1" quotePrefix="1" applyNumberFormat="1" applyFont="1" applyBorder="1" applyAlignment="1">
      <alignment horizontal="left"/>
    </xf>
    <xf numFmtId="1" fontId="3" fillId="0" borderId="0" xfId="1" applyNumberFormat="1" applyFont="1" applyAlignment="1">
      <alignment horizontal="left"/>
    </xf>
    <xf numFmtId="3" fontId="3" fillId="0" borderId="0" xfId="0" applyNumberFormat="1" applyFont="1"/>
    <xf numFmtId="168" fontId="3" fillId="0" borderId="0" xfId="0" applyNumberFormat="1" applyFont="1"/>
    <xf numFmtId="3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4" fillId="0" borderId="0" xfId="0" applyNumberFormat="1" applyFont="1"/>
    <xf numFmtId="168" fontId="4" fillId="0" borderId="0" xfId="0" applyNumberFormat="1" applyFont="1"/>
    <xf numFmtId="3" fontId="4" fillId="0" borderId="1" xfId="0" applyNumberFormat="1" applyFont="1" applyBorder="1"/>
    <xf numFmtId="168" fontId="4" fillId="0" borderId="1" xfId="0" applyNumberFormat="1" applyFont="1" applyBorder="1"/>
    <xf numFmtId="3" fontId="3" fillId="0" borderId="1" xfId="0" applyNumberFormat="1" applyFont="1" applyBorder="1"/>
    <xf numFmtId="168" fontId="3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165" fontId="3" fillId="0" borderId="0" xfId="0" applyNumberFormat="1" applyFont="1" applyFill="1"/>
    <xf numFmtId="0" fontId="1" fillId="0" borderId="0" xfId="0" applyFont="1" applyFill="1"/>
    <xf numFmtId="0" fontId="15" fillId="0" borderId="0" xfId="0" applyFont="1" applyFill="1"/>
    <xf numFmtId="0" fontId="15" fillId="0" borderId="0" xfId="0" applyFont="1"/>
    <xf numFmtId="0" fontId="3" fillId="0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3" fillId="0" borderId="1" xfId="0" applyNumberFormat="1" applyFont="1" applyBorder="1"/>
    <xf numFmtId="3" fontId="3" fillId="0" borderId="0" xfId="1" applyNumberFormat="1" applyFont="1" applyFill="1" applyBorder="1"/>
    <xf numFmtId="0" fontId="14" fillId="0" borderId="0" xfId="1" applyFont="1" applyFill="1"/>
    <xf numFmtId="0" fontId="3" fillId="0" borderId="1" xfId="1" applyFont="1" applyFill="1" applyBorder="1" applyAlignment="1">
      <alignment horizontal="left"/>
    </xf>
    <xf numFmtId="164" fontId="3" fillId="0" borderId="1" xfId="1" applyNumberFormat="1" applyFont="1" applyFill="1" applyBorder="1"/>
    <xf numFmtId="3" fontId="3" fillId="0" borderId="1" xfId="1" applyNumberFormat="1" applyFont="1" applyFill="1" applyBorder="1"/>
    <xf numFmtId="3" fontId="3" fillId="0" borderId="0" xfId="1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9D285A8F-81AF-4406-88EF-DA3FD90937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2.75" x14ac:dyDescent="0.2"/>
  <cols>
    <col min="1" max="1" width="43.42578125" style="49" bestFit="1" customWidth="1"/>
    <col min="2" max="6" width="9.140625" style="49"/>
    <col min="7" max="7" width="9.140625" style="53"/>
    <col min="8" max="16384" width="9.140625" style="49"/>
  </cols>
  <sheetData>
    <row r="1" spans="1:7" x14ac:dyDescent="0.2">
      <c r="A1" s="1" t="s">
        <v>94</v>
      </c>
      <c r="G1" s="52"/>
    </row>
    <row r="2" spans="1:7" x14ac:dyDescent="0.2">
      <c r="A2" s="51" t="s">
        <v>0</v>
      </c>
      <c r="G2" s="52"/>
    </row>
    <row r="3" spans="1:7" x14ac:dyDescent="0.2">
      <c r="A3" s="51" t="s">
        <v>95</v>
      </c>
    </row>
    <row r="4" spans="1:7" x14ac:dyDescent="0.2">
      <c r="A4" s="51" t="s">
        <v>96</v>
      </c>
    </row>
    <row r="5" spans="1:7" x14ac:dyDescent="0.2">
      <c r="A5" s="51" t="s">
        <v>109</v>
      </c>
    </row>
    <row r="6" spans="1:7" x14ac:dyDescent="0.2">
      <c r="A6" s="51" t="s">
        <v>16</v>
      </c>
    </row>
    <row r="7" spans="1:7" x14ac:dyDescent="0.2">
      <c r="A7" s="51" t="s">
        <v>15</v>
      </c>
    </row>
    <row r="8" spans="1:7" x14ac:dyDescent="0.2">
      <c r="G8" s="54"/>
    </row>
    <row r="9" spans="1:7" x14ac:dyDescent="0.2">
      <c r="A9" s="49" t="s">
        <v>112</v>
      </c>
    </row>
    <row r="11" spans="1:7" x14ac:dyDescent="0.2">
      <c r="A11" s="49" t="s">
        <v>101</v>
      </c>
    </row>
  </sheetData>
  <hyperlinks>
    <hyperlink ref="A2" location="Table27!A1" display="Table 27–U.S. use of field corn, by crop year, since 1990/91" xr:uid="{7FF7EBBB-4BBA-4192-B603-FEFBC368EA80}"/>
    <hyperlink ref="A3" location="Table28!A1" display="Table 28–U.S. high-fructose corn syrup (HFCS) deliveries, quarterly, by fiscal and calendar year, since 1992" xr:uid="{1E66B476-D540-499A-95EA-D2ED336E54DB}"/>
    <hyperlink ref="A4" location="Table29!A1" display="Table 29–U.S. high-fructose corn syrup (HFCS) production, quarterly, by fiscal and calendar year, since 1992" xr:uid="{319F1D8D-37CE-49E5-BB7C-E857B375D4B7}"/>
    <hyperlink ref="A5" location="Table30!A1" display="Table 30–U.S. high-fructose corn syrup (HFCS) supply and use, by calendar year, since 1992" xr:uid="{A144AA6C-C705-4E3D-A365-DB87B6304A8A}"/>
    <hyperlink ref="A6" location="Table37!A1" display="Table 37–U.S. dextrose supply and use, by calendar year, since 1964" xr:uid="{07840580-6707-490C-A2F9-CF8650F4F128}"/>
    <hyperlink ref="A7" location="Table38!A1" display="Table 38–U.S. glucose supply and use, by calendar year, since 1964" xr:uid="{F00EE508-31B1-42E5-BFFA-CB15B985D852}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6437-7E92-4FCA-9A04-DC6915E19BC8}">
  <dimension ref="A1:AH39"/>
  <sheetViews>
    <sheetView zoomScaleNormal="100" workbookViewId="0">
      <pane xSplit="1" ySplit="4" topLeftCell="L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25" x14ac:dyDescent="0.2"/>
  <cols>
    <col min="1" max="1" width="20.42578125" style="13" customWidth="1"/>
    <col min="2" max="2" width="7.42578125" style="13" hidden="1" customWidth="1"/>
    <col min="3" max="4" width="6.5703125" style="13" hidden="1" customWidth="1"/>
    <col min="5" max="5" width="7" style="13" hidden="1" customWidth="1"/>
    <col min="6" max="6" width="7.140625" style="13" hidden="1" customWidth="1"/>
    <col min="7" max="8" width="6.5703125" style="13" hidden="1" customWidth="1"/>
    <col min="9" max="9" width="6.85546875" style="13" hidden="1" customWidth="1"/>
    <col min="10" max="10" width="6.7109375" style="13" hidden="1" customWidth="1"/>
    <col min="11" max="11" width="8.28515625" style="13" hidden="1" customWidth="1"/>
    <col min="12" max="19" width="8.28515625" style="13" customWidth="1"/>
    <col min="20" max="32" width="9.140625" style="19"/>
    <col min="33" max="33" width="10" style="97" bestFit="1" customWidth="1"/>
    <col min="34" max="34" width="10.42578125" style="98" bestFit="1" customWidth="1"/>
    <col min="35" max="256" width="9.140625" style="19"/>
    <col min="257" max="257" width="20.42578125" style="19" customWidth="1"/>
    <col min="258" max="267" width="0" style="19" hidden="1" customWidth="1"/>
    <col min="268" max="275" width="8.28515625" style="19" customWidth="1"/>
    <col min="276" max="512" width="9.140625" style="19"/>
    <col min="513" max="513" width="20.42578125" style="19" customWidth="1"/>
    <col min="514" max="523" width="0" style="19" hidden="1" customWidth="1"/>
    <col min="524" max="531" width="8.28515625" style="19" customWidth="1"/>
    <col min="532" max="768" width="9.140625" style="19"/>
    <col min="769" max="769" width="20.42578125" style="19" customWidth="1"/>
    <col min="770" max="779" width="0" style="19" hidden="1" customWidth="1"/>
    <col min="780" max="787" width="8.28515625" style="19" customWidth="1"/>
    <col min="788" max="1024" width="9.140625" style="19"/>
    <col min="1025" max="1025" width="20.42578125" style="19" customWidth="1"/>
    <col min="1026" max="1035" width="0" style="19" hidden="1" customWidth="1"/>
    <col min="1036" max="1043" width="8.28515625" style="19" customWidth="1"/>
    <col min="1044" max="1280" width="9.140625" style="19"/>
    <col min="1281" max="1281" width="20.42578125" style="19" customWidth="1"/>
    <col min="1282" max="1291" width="0" style="19" hidden="1" customWidth="1"/>
    <col min="1292" max="1299" width="8.28515625" style="19" customWidth="1"/>
    <col min="1300" max="1536" width="9.140625" style="19"/>
    <col min="1537" max="1537" width="20.42578125" style="19" customWidth="1"/>
    <col min="1538" max="1547" width="0" style="19" hidden="1" customWidth="1"/>
    <col min="1548" max="1555" width="8.28515625" style="19" customWidth="1"/>
    <col min="1556" max="1792" width="9.140625" style="19"/>
    <col min="1793" max="1793" width="20.42578125" style="19" customWidth="1"/>
    <col min="1794" max="1803" width="0" style="19" hidden="1" customWidth="1"/>
    <col min="1804" max="1811" width="8.28515625" style="19" customWidth="1"/>
    <col min="1812" max="2048" width="9.140625" style="19"/>
    <col min="2049" max="2049" width="20.42578125" style="19" customWidth="1"/>
    <col min="2050" max="2059" width="0" style="19" hidden="1" customWidth="1"/>
    <col min="2060" max="2067" width="8.28515625" style="19" customWidth="1"/>
    <col min="2068" max="2304" width="9.140625" style="19"/>
    <col min="2305" max="2305" width="20.42578125" style="19" customWidth="1"/>
    <col min="2306" max="2315" width="0" style="19" hidden="1" customWidth="1"/>
    <col min="2316" max="2323" width="8.28515625" style="19" customWidth="1"/>
    <col min="2324" max="2560" width="9.140625" style="19"/>
    <col min="2561" max="2561" width="20.42578125" style="19" customWidth="1"/>
    <col min="2562" max="2571" width="0" style="19" hidden="1" customWidth="1"/>
    <col min="2572" max="2579" width="8.28515625" style="19" customWidth="1"/>
    <col min="2580" max="2816" width="9.140625" style="19"/>
    <col min="2817" max="2817" width="20.42578125" style="19" customWidth="1"/>
    <col min="2818" max="2827" width="0" style="19" hidden="1" customWidth="1"/>
    <col min="2828" max="2835" width="8.28515625" style="19" customWidth="1"/>
    <col min="2836" max="3072" width="9.140625" style="19"/>
    <col min="3073" max="3073" width="20.42578125" style="19" customWidth="1"/>
    <col min="3074" max="3083" width="0" style="19" hidden="1" customWidth="1"/>
    <col min="3084" max="3091" width="8.28515625" style="19" customWidth="1"/>
    <col min="3092" max="3328" width="9.140625" style="19"/>
    <col min="3329" max="3329" width="20.42578125" style="19" customWidth="1"/>
    <col min="3330" max="3339" width="0" style="19" hidden="1" customWidth="1"/>
    <col min="3340" max="3347" width="8.28515625" style="19" customWidth="1"/>
    <col min="3348" max="3584" width="9.140625" style="19"/>
    <col min="3585" max="3585" width="20.42578125" style="19" customWidth="1"/>
    <col min="3586" max="3595" width="0" style="19" hidden="1" customWidth="1"/>
    <col min="3596" max="3603" width="8.28515625" style="19" customWidth="1"/>
    <col min="3604" max="3840" width="9.140625" style="19"/>
    <col min="3841" max="3841" width="20.42578125" style="19" customWidth="1"/>
    <col min="3842" max="3851" width="0" style="19" hidden="1" customWidth="1"/>
    <col min="3852" max="3859" width="8.28515625" style="19" customWidth="1"/>
    <col min="3860" max="4096" width="9.140625" style="19"/>
    <col min="4097" max="4097" width="20.42578125" style="19" customWidth="1"/>
    <col min="4098" max="4107" width="0" style="19" hidden="1" customWidth="1"/>
    <col min="4108" max="4115" width="8.28515625" style="19" customWidth="1"/>
    <col min="4116" max="4352" width="9.140625" style="19"/>
    <col min="4353" max="4353" width="20.42578125" style="19" customWidth="1"/>
    <col min="4354" max="4363" width="0" style="19" hidden="1" customWidth="1"/>
    <col min="4364" max="4371" width="8.28515625" style="19" customWidth="1"/>
    <col min="4372" max="4608" width="9.140625" style="19"/>
    <col min="4609" max="4609" width="20.42578125" style="19" customWidth="1"/>
    <col min="4610" max="4619" width="0" style="19" hidden="1" customWidth="1"/>
    <col min="4620" max="4627" width="8.28515625" style="19" customWidth="1"/>
    <col min="4628" max="4864" width="9.140625" style="19"/>
    <col min="4865" max="4865" width="20.42578125" style="19" customWidth="1"/>
    <col min="4866" max="4875" width="0" style="19" hidden="1" customWidth="1"/>
    <col min="4876" max="4883" width="8.28515625" style="19" customWidth="1"/>
    <col min="4884" max="5120" width="9.140625" style="19"/>
    <col min="5121" max="5121" width="20.42578125" style="19" customWidth="1"/>
    <col min="5122" max="5131" width="0" style="19" hidden="1" customWidth="1"/>
    <col min="5132" max="5139" width="8.28515625" style="19" customWidth="1"/>
    <col min="5140" max="5376" width="9.140625" style="19"/>
    <col min="5377" max="5377" width="20.42578125" style="19" customWidth="1"/>
    <col min="5378" max="5387" width="0" style="19" hidden="1" customWidth="1"/>
    <col min="5388" max="5395" width="8.28515625" style="19" customWidth="1"/>
    <col min="5396" max="5632" width="9.140625" style="19"/>
    <col min="5633" max="5633" width="20.42578125" style="19" customWidth="1"/>
    <col min="5634" max="5643" width="0" style="19" hidden="1" customWidth="1"/>
    <col min="5644" max="5651" width="8.28515625" style="19" customWidth="1"/>
    <col min="5652" max="5888" width="9.140625" style="19"/>
    <col min="5889" max="5889" width="20.42578125" style="19" customWidth="1"/>
    <col min="5890" max="5899" width="0" style="19" hidden="1" customWidth="1"/>
    <col min="5900" max="5907" width="8.28515625" style="19" customWidth="1"/>
    <col min="5908" max="6144" width="9.140625" style="19"/>
    <col min="6145" max="6145" width="20.42578125" style="19" customWidth="1"/>
    <col min="6146" max="6155" width="0" style="19" hidden="1" customWidth="1"/>
    <col min="6156" max="6163" width="8.28515625" style="19" customWidth="1"/>
    <col min="6164" max="6400" width="9.140625" style="19"/>
    <col min="6401" max="6401" width="20.42578125" style="19" customWidth="1"/>
    <col min="6402" max="6411" width="0" style="19" hidden="1" customWidth="1"/>
    <col min="6412" max="6419" width="8.28515625" style="19" customWidth="1"/>
    <col min="6420" max="6656" width="9.140625" style="19"/>
    <col min="6657" max="6657" width="20.42578125" style="19" customWidth="1"/>
    <col min="6658" max="6667" width="0" style="19" hidden="1" customWidth="1"/>
    <col min="6668" max="6675" width="8.28515625" style="19" customWidth="1"/>
    <col min="6676" max="6912" width="9.140625" style="19"/>
    <col min="6913" max="6913" width="20.42578125" style="19" customWidth="1"/>
    <col min="6914" max="6923" width="0" style="19" hidden="1" customWidth="1"/>
    <col min="6924" max="6931" width="8.28515625" style="19" customWidth="1"/>
    <col min="6932" max="7168" width="9.140625" style="19"/>
    <col min="7169" max="7169" width="20.42578125" style="19" customWidth="1"/>
    <col min="7170" max="7179" width="0" style="19" hidden="1" customWidth="1"/>
    <col min="7180" max="7187" width="8.28515625" style="19" customWidth="1"/>
    <col min="7188" max="7424" width="9.140625" style="19"/>
    <col min="7425" max="7425" width="20.42578125" style="19" customWidth="1"/>
    <col min="7426" max="7435" width="0" style="19" hidden="1" customWidth="1"/>
    <col min="7436" max="7443" width="8.28515625" style="19" customWidth="1"/>
    <col min="7444" max="7680" width="9.140625" style="19"/>
    <col min="7681" max="7681" width="20.42578125" style="19" customWidth="1"/>
    <col min="7682" max="7691" width="0" style="19" hidden="1" customWidth="1"/>
    <col min="7692" max="7699" width="8.28515625" style="19" customWidth="1"/>
    <col min="7700" max="7936" width="9.140625" style="19"/>
    <col min="7937" max="7937" width="20.42578125" style="19" customWidth="1"/>
    <col min="7938" max="7947" width="0" style="19" hidden="1" customWidth="1"/>
    <col min="7948" max="7955" width="8.28515625" style="19" customWidth="1"/>
    <col min="7956" max="8192" width="9.140625" style="19"/>
    <col min="8193" max="8193" width="20.42578125" style="19" customWidth="1"/>
    <col min="8194" max="8203" width="0" style="19" hidden="1" customWidth="1"/>
    <col min="8204" max="8211" width="8.28515625" style="19" customWidth="1"/>
    <col min="8212" max="8448" width="9.140625" style="19"/>
    <col min="8449" max="8449" width="20.42578125" style="19" customWidth="1"/>
    <col min="8450" max="8459" width="0" style="19" hidden="1" customWidth="1"/>
    <col min="8460" max="8467" width="8.28515625" style="19" customWidth="1"/>
    <col min="8468" max="8704" width="9.140625" style="19"/>
    <col min="8705" max="8705" width="20.42578125" style="19" customWidth="1"/>
    <col min="8706" max="8715" width="0" style="19" hidden="1" customWidth="1"/>
    <col min="8716" max="8723" width="8.28515625" style="19" customWidth="1"/>
    <col min="8724" max="8960" width="9.140625" style="19"/>
    <col min="8961" max="8961" width="20.42578125" style="19" customWidth="1"/>
    <col min="8962" max="8971" width="0" style="19" hidden="1" customWidth="1"/>
    <col min="8972" max="8979" width="8.28515625" style="19" customWidth="1"/>
    <col min="8980" max="9216" width="9.140625" style="19"/>
    <col min="9217" max="9217" width="20.42578125" style="19" customWidth="1"/>
    <col min="9218" max="9227" width="0" style="19" hidden="1" customWidth="1"/>
    <col min="9228" max="9235" width="8.28515625" style="19" customWidth="1"/>
    <col min="9236" max="9472" width="9.140625" style="19"/>
    <col min="9473" max="9473" width="20.42578125" style="19" customWidth="1"/>
    <col min="9474" max="9483" width="0" style="19" hidden="1" customWidth="1"/>
    <col min="9484" max="9491" width="8.28515625" style="19" customWidth="1"/>
    <col min="9492" max="9728" width="9.140625" style="19"/>
    <col min="9729" max="9729" width="20.42578125" style="19" customWidth="1"/>
    <col min="9730" max="9739" width="0" style="19" hidden="1" customWidth="1"/>
    <col min="9740" max="9747" width="8.28515625" style="19" customWidth="1"/>
    <col min="9748" max="9984" width="9.140625" style="19"/>
    <col min="9985" max="9985" width="20.42578125" style="19" customWidth="1"/>
    <col min="9986" max="9995" width="0" style="19" hidden="1" customWidth="1"/>
    <col min="9996" max="10003" width="8.28515625" style="19" customWidth="1"/>
    <col min="10004" max="10240" width="9.140625" style="19"/>
    <col min="10241" max="10241" width="20.42578125" style="19" customWidth="1"/>
    <col min="10242" max="10251" width="0" style="19" hidden="1" customWidth="1"/>
    <col min="10252" max="10259" width="8.28515625" style="19" customWidth="1"/>
    <col min="10260" max="10496" width="9.140625" style="19"/>
    <col min="10497" max="10497" width="20.42578125" style="19" customWidth="1"/>
    <col min="10498" max="10507" width="0" style="19" hidden="1" customWidth="1"/>
    <col min="10508" max="10515" width="8.28515625" style="19" customWidth="1"/>
    <col min="10516" max="10752" width="9.140625" style="19"/>
    <col min="10753" max="10753" width="20.42578125" style="19" customWidth="1"/>
    <col min="10754" max="10763" width="0" style="19" hidden="1" customWidth="1"/>
    <col min="10764" max="10771" width="8.28515625" style="19" customWidth="1"/>
    <col min="10772" max="11008" width="9.140625" style="19"/>
    <col min="11009" max="11009" width="20.42578125" style="19" customWidth="1"/>
    <col min="11010" max="11019" width="0" style="19" hidden="1" customWidth="1"/>
    <col min="11020" max="11027" width="8.28515625" style="19" customWidth="1"/>
    <col min="11028" max="11264" width="9.140625" style="19"/>
    <col min="11265" max="11265" width="20.42578125" style="19" customWidth="1"/>
    <col min="11266" max="11275" width="0" style="19" hidden="1" customWidth="1"/>
    <col min="11276" max="11283" width="8.28515625" style="19" customWidth="1"/>
    <col min="11284" max="11520" width="9.140625" style="19"/>
    <col min="11521" max="11521" width="20.42578125" style="19" customWidth="1"/>
    <col min="11522" max="11531" width="0" style="19" hidden="1" customWidth="1"/>
    <col min="11532" max="11539" width="8.28515625" style="19" customWidth="1"/>
    <col min="11540" max="11776" width="9.140625" style="19"/>
    <col min="11777" max="11777" width="20.42578125" style="19" customWidth="1"/>
    <col min="11778" max="11787" width="0" style="19" hidden="1" customWidth="1"/>
    <col min="11788" max="11795" width="8.28515625" style="19" customWidth="1"/>
    <col min="11796" max="12032" width="9.140625" style="19"/>
    <col min="12033" max="12033" width="20.42578125" style="19" customWidth="1"/>
    <col min="12034" max="12043" width="0" style="19" hidden="1" customWidth="1"/>
    <col min="12044" max="12051" width="8.28515625" style="19" customWidth="1"/>
    <col min="12052" max="12288" width="9.140625" style="19"/>
    <col min="12289" max="12289" width="20.42578125" style="19" customWidth="1"/>
    <col min="12290" max="12299" width="0" style="19" hidden="1" customWidth="1"/>
    <col min="12300" max="12307" width="8.28515625" style="19" customWidth="1"/>
    <col min="12308" max="12544" width="9.140625" style="19"/>
    <col min="12545" max="12545" width="20.42578125" style="19" customWidth="1"/>
    <col min="12546" max="12555" width="0" style="19" hidden="1" customWidth="1"/>
    <col min="12556" max="12563" width="8.28515625" style="19" customWidth="1"/>
    <col min="12564" max="12800" width="9.140625" style="19"/>
    <col min="12801" max="12801" width="20.42578125" style="19" customWidth="1"/>
    <col min="12802" max="12811" width="0" style="19" hidden="1" customWidth="1"/>
    <col min="12812" max="12819" width="8.28515625" style="19" customWidth="1"/>
    <col min="12820" max="13056" width="9.140625" style="19"/>
    <col min="13057" max="13057" width="20.42578125" style="19" customWidth="1"/>
    <col min="13058" max="13067" width="0" style="19" hidden="1" customWidth="1"/>
    <col min="13068" max="13075" width="8.28515625" style="19" customWidth="1"/>
    <col min="13076" max="13312" width="9.140625" style="19"/>
    <col min="13313" max="13313" width="20.42578125" style="19" customWidth="1"/>
    <col min="13314" max="13323" width="0" style="19" hidden="1" customWidth="1"/>
    <col min="13324" max="13331" width="8.28515625" style="19" customWidth="1"/>
    <col min="13332" max="13568" width="9.140625" style="19"/>
    <col min="13569" max="13569" width="20.42578125" style="19" customWidth="1"/>
    <col min="13570" max="13579" width="0" style="19" hidden="1" customWidth="1"/>
    <col min="13580" max="13587" width="8.28515625" style="19" customWidth="1"/>
    <col min="13588" max="13824" width="9.140625" style="19"/>
    <col min="13825" max="13825" width="20.42578125" style="19" customWidth="1"/>
    <col min="13826" max="13835" width="0" style="19" hidden="1" customWidth="1"/>
    <col min="13836" max="13843" width="8.28515625" style="19" customWidth="1"/>
    <col min="13844" max="14080" width="9.140625" style="19"/>
    <col min="14081" max="14081" width="20.42578125" style="19" customWidth="1"/>
    <col min="14082" max="14091" width="0" style="19" hidden="1" customWidth="1"/>
    <col min="14092" max="14099" width="8.28515625" style="19" customWidth="1"/>
    <col min="14100" max="14336" width="9.140625" style="19"/>
    <col min="14337" max="14337" width="20.42578125" style="19" customWidth="1"/>
    <col min="14338" max="14347" width="0" style="19" hidden="1" customWidth="1"/>
    <col min="14348" max="14355" width="8.28515625" style="19" customWidth="1"/>
    <col min="14356" max="14592" width="9.140625" style="19"/>
    <col min="14593" max="14593" width="20.42578125" style="19" customWidth="1"/>
    <col min="14594" max="14603" width="0" style="19" hidden="1" customWidth="1"/>
    <col min="14604" max="14611" width="8.28515625" style="19" customWidth="1"/>
    <col min="14612" max="14848" width="9.140625" style="19"/>
    <col min="14849" max="14849" width="20.42578125" style="19" customWidth="1"/>
    <col min="14850" max="14859" width="0" style="19" hidden="1" customWidth="1"/>
    <col min="14860" max="14867" width="8.28515625" style="19" customWidth="1"/>
    <col min="14868" max="15104" width="9.140625" style="19"/>
    <col min="15105" max="15105" width="20.42578125" style="19" customWidth="1"/>
    <col min="15106" max="15115" width="0" style="19" hidden="1" customWidth="1"/>
    <col min="15116" max="15123" width="8.28515625" style="19" customWidth="1"/>
    <col min="15124" max="15360" width="9.140625" style="19"/>
    <col min="15361" max="15361" width="20.42578125" style="19" customWidth="1"/>
    <col min="15362" max="15371" width="0" style="19" hidden="1" customWidth="1"/>
    <col min="15372" max="15379" width="8.28515625" style="19" customWidth="1"/>
    <col min="15380" max="15616" width="9.140625" style="19"/>
    <col min="15617" max="15617" width="20.42578125" style="19" customWidth="1"/>
    <col min="15618" max="15627" width="0" style="19" hidden="1" customWidth="1"/>
    <col min="15628" max="15635" width="8.28515625" style="19" customWidth="1"/>
    <col min="15636" max="15872" width="9.140625" style="19"/>
    <col min="15873" max="15873" width="20.42578125" style="19" customWidth="1"/>
    <col min="15874" max="15883" width="0" style="19" hidden="1" customWidth="1"/>
    <col min="15884" max="15891" width="8.28515625" style="19" customWidth="1"/>
    <col min="15892" max="16128" width="9.140625" style="19"/>
    <col min="16129" max="16129" width="20.42578125" style="19" customWidth="1"/>
    <col min="16130" max="16139" width="0" style="19" hidden="1" customWidth="1"/>
    <col min="16140" max="16147" width="8.28515625" style="19" customWidth="1"/>
    <col min="16148" max="16384" width="9.140625" style="19"/>
  </cols>
  <sheetData>
    <row r="1" spans="1:34" x14ac:dyDescent="0.2">
      <c r="A1" s="17" t="s">
        <v>93</v>
      </c>
      <c r="B1" s="18"/>
      <c r="C1" s="18"/>
      <c r="D1" s="18"/>
      <c r="E1" s="18"/>
      <c r="F1" s="18"/>
      <c r="G1" s="18"/>
      <c r="H1" s="18"/>
    </row>
    <row r="2" spans="1:34" s="23" customFormat="1" x14ac:dyDescent="0.2">
      <c r="A2" s="20" t="s">
        <v>17</v>
      </c>
      <c r="B2" s="21" t="s">
        <v>18</v>
      </c>
      <c r="C2" s="21" t="s">
        <v>19</v>
      </c>
      <c r="D2" s="21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2" t="s">
        <v>25</v>
      </c>
      <c r="J2" s="21" t="s">
        <v>26</v>
      </c>
      <c r="K2" s="22" t="s">
        <v>27</v>
      </c>
      <c r="L2" s="22" t="s">
        <v>28</v>
      </c>
      <c r="M2" s="22" t="s">
        <v>29</v>
      </c>
      <c r="N2" s="22" t="s">
        <v>30</v>
      </c>
      <c r="O2" s="22" t="s">
        <v>31</v>
      </c>
      <c r="P2" s="22" t="s">
        <v>32</v>
      </c>
      <c r="Q2" s="22" t="s">
        <v>33</v>
      </c>
      <c r="R2" s="22" t="s">
        <v>34</v>
      </c>
      <c r="S2" s="22" t="s">
        <v>35</v>
      </c>
      <c r="T2" s="22" t="s">
        <v>36</v>
      </c>
      <c r="U2" s="22" t="s">
        <v>37</v>
      </c>
      <c r="V2" s="22" t="s">
        <v>38</v>
      </c>
      <c r="W2" s="22" t="s">
        <v>39</v>
      </c>
      <c r="X2" s="22" t="s">
        <v>40</v>
      </c>
      <c r="Y2" s="22" t="s">
        <v>41</v>
      </c>
      <c r="Z2" s="22" t="s">
        <v>42</v>
      </c>
      <c r="AA2" s="22" t="s">
        <v>43</v>
      </c>
      <c r="AB2" s="22" t="s">
        <v>44</v>
      </c>
      <c r="AC2" s="22" t="s">
        <v>45</v>
      </c>
      <c r="AD2" s="22" t="s">
        <v>46</v>
      </c>
      <c r="AE2" s="22" t="s">
        <v>47</v>
      </c>
      <c r="AF2" s="22" t="s">
        <v>48</v>
      </c>
      <c r="AG2" s="99" t="s">
        <v>99</v>
      </c>
      <c r="AH2" s="100" t="s">
        <v>107</v>
      </c>
    </row>
    <row r="3" spans="1:34" s="27" customFormat="1" x14ac:dyDescent="0.2">
      <c r="A3" s="24"/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AA3" s="26"/>
      <c r="AB3" s="26"/>
      <c r="AD3" s="26"/>
      <c r="AE3" s="26"/>
      <c r="AF3" s="26"/>
      <c r="AG3" s="101"/>
      <c r="AH3" s="102"/>
    </row>
    <row r="4" spans="1:34" x14ac:dyDescent="0.2">
      <c r="B4" s="28" t="s">
        <v>49</v>
      </c>
      <c r="C4" s="28"/>
      <c r="D4" s="14"/>
      <c r="E4" s="14"/>
      <c r="F4" s="28"/>
      <c r="G4" s="28"/>
      <c r="H4" s="28"/>
      <c r="I4" s="14"/>
      <c r="J4" s="14"/>
      <c r="K4" s="14"/>
      <c r="L4" s="112" t="s">
        <v>49</v>
      </c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4" x14ac:dyDescent="0.2">
      <c r="A5" s="18"/>
      <c r="B5" s="18" t="s">
        <v>50</v>
      </c>
      <c r="C5" s="18"/>
      <c r="D5" s="18"/>
      <c r="E5" s="18"/>
      <c r="F5" s="18"/>
      <c r="G5" s="18"/>
    </row>
    <row r="6" spans="1:34" x14ac:dyDescent="0.2">
      <c r="A6" s="18" t="s">
        <v>51</v>
      </c>
      <c r="B6" s="29">
        <v>379</v>
      </c>
      <c r="C6" s="29">
        <v>392</v>
      </c>
      <c r="D6" s="29">
        <v>415</v>
      </c>
      <c r="E6" s="29">
        <v>441</v>
      </c>
      <c r="F6" s="29">
        <v>459</v>
      </c>
      <c r="G6" s="29">
        <v>473</v>
      </c>
      <c r="H6" s="29">
        <v>492</v>
      </c>
      <c r="I6" s="15">
        <v>527.99</v>
      </c>
      <c r="J6" s="15">
        <v>544.02</v>
      </c>
      <c r="K6" s="15">
        <v>551.92999999999995</v>
      </c>
      <c r="L6" s="15">
        <v>536.16</v>
      </c>
      <c r="M6" s="15">
        <v>542.23</v>
      </c>
      <c r="N6" s="15">
        <v>532.20000000000005</v>
      </c>
      <c r="O6" s="15">
        <v>529.85</v>
      </c>
      <c r="P6" s="15">
        <v>525.07000000000005</v>
      </c>
      <c r="Q6" s="15">
        <v>545.02</v>
      </c>
      <c r="R6" s="15">
        <v>535.33000000000004</v>
      </c>
      <c r="S6" s="15">
        <v>522.77</v>
      </c>
      <c r="T6" s="15">
        <v>489.06</v>
      </c>
      <c r="U6" s="15">
        <v>512.13</v>
      </c>
      <c r="V6" s="15">
        <v>521.04899999999998</v>
      </c>
      <c r="W6" s="15">
        <v>513.37099999999998</v>
      </c>
      <c r="X6" s="15">
        <v>491.48700000000002</v>
      </c>
      <c r="Y6" s="15">
        <v>477.73500000000001</v>
      </c>
      <c r="Z6" s="15">
        <v>478.09899999999999</v>
      </c>
      <c r="AA6" s="15">
        <v>472.25799999999998</v>
      </c>
      <c r="AB6" s="15">
        <v>466.976</v>
      </c>
      <c r="AC6" s="15">
        <v>459.25400000000002</v>
      </c>
      <c r="AD6" s="15">
        <v>441.41899999999998</v>
      </c>
      <c r="AE6" s="15">
        <v>418.20600000000002</v>
      </c>
      <c r="AF6" s="15">
        <v>420.57400000000001</v>
      </c>
      <c r="AG6" s="95">
        <v>416.12</v>
      </c>
      <c r="AH6" s="15">
        <v>415</v>
      </c>
    </row>
    <row r="7" spans="1:34" x14ac:dyDescent="0.2">
      <c r="A7" s="18" t="s">
        <v>52</v>
      </c>
      <c r="B7" s="29"/>
      <c r="C7" s="29"/>
      <c r="D7" s="29"/>
      <c r="E7" s="29"/>
      <c r="F7" s="29"/>
      <c r="G7" s="29"/>
      <c r="H7" s="29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34" x14ac:dyDescent="0.2">
      <c r="A8" s="18" t="s">
        <v>53</v>
      </c>
      <c r="B8" s="29">
        <v>200</v>
      </c>
      <c r="C8" s="29">
        <v>210</v>
      </c>
      <c r="D8" s="29">
        <v>214</v>
      </c>
      <c r="E8" s="29">
        <v>219</v>
      </c>
      <c r="F8" s="29">
        <v>224</v>
      </c>
      <c r="G8" s="29">
        <v>227</v>
      </c>
      <c r="H8" s="29">
        <v>233</v>
      </c>
      <c r="I8" s="15">
        <v>236.48</v>
      </c>
      <c r="J8" s="15">
        <v>226.29</v>
      </c>
      <c r="K8" s="15">
        <v>229.3</v>
      </c>
      <c r="L8" s="15">
        <v>226.66</v>
      </c>
      <c r="M8" s="15">
        <v>226.55</v>
      </c>
      <c r="N8" s="15">
        <v>231.04</v>
      </c>
      <c r="O8" s="15">
        <v>238.27</v>
      </c>
      <c r="P8" s="15">
        <v>234.48</v>
      </c>
      <c r="Q8" s="15">
        <v>245.12</v>
      </c>
      <c r="R8" s="15">
        <v>259.41000000000003</v>
      </c>
      <c r="S8" s="15">
        <v>255.96</v>
      </c>
      <c r="T8" s="15">
        <v>245.12</v>
      </c>
      <c r="U8" s="15">
        <v>257.27999999999997</v>
      </c>
      <c r="V8" s="15">
        <v>272.35700000000003</v>
      </c>
      <c r="W8" s="15">
        <v>294.35899999999998</v>
      </c>
      <c r="X8" s="15">
        <v>291.92</v>
      </c>
      <c r="Y8" s="15">
        <v>308.32100000000003</v>
      </c>
      <c r="Z8" s="15">
        <v>298.06900000000002</v>
      </c>
      <c r="AA8" s="15">
        <v>337.03899999999999</v>
      </c>
      <c r="AB8" s="15">
        <v>371.34399999999999</v>
      </c>
      <c r="AC8" s="15">
        <v>371.56900000000002</v>
      </c>
      <c r="AD8" s="15">
        <v>355.10500000000002</v>
      </c>
      <c r="AE8" s="15">
        <v>356.19099999999997</v>
      </c>
      <c r="AF8" s="15">
        <v>364.803</v>
      </c>
      <c r="AG8" s="95">
        <v>372.72500000000002</v>
      </c>
      <c r="AH8" s="15">
        <v>370</v>
      </c>
    </row>
    <row r="9" spans="1:34" x14ac:dyDescent="0.2">
      <c r="A9" s="18"/>
      <c r="B9" s="29"/>
      <c r="C9" s="29"/>
      <c r="D9" s="29"/>
      <c r="E9" s="29"/>
      <c r="F9" s="29"/>
      <c r="G9" s="29"/>
      <c r="H9" s="29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34" x14ac:dyDescent="0.2">
      <c r="A10" s="18" t="s">
        <v>54</v>
      </c>
      <c r="B10" s="29">
        <f t="shared" ref="B10:AC10" si="0">B6+B8</f>
        <v>579</v>
      </c>
      <c r="C10" s="29">
        <f t="shared" si="0"/>
        <v>602</v>
      </c>
      <c r="D10" s="29">
        <f t="shared" si="0"/>
        <v>629</v>
      </c>
      <c r="E10" s="29">
        <f t="shared" si="0"/>
        <v>660</v>
      </c>
      <c r="F10" s="29">
        <f t="shared" si="0"/>
        <v>683</v>
      </c>
      <c r="G10" s="29">
        <f t="shared" si="0"/>
        <v>700</v>
      </c>
      <c r="H10" s="29">
        <f t="shared" si="0"/>
        <v>725</v>
      </c>
      <c r="I10" s="29">
        <f t="shared" si="0"/>
        <v>764.47</v>
      </c>
      <c r="J10" s="29">
        <f t="shared" si="0"/>
        <v>770.31</v>
      </c>
      <c r="K10" s="29">
        <f t="shared" si="0"/>
        <v>781.23</v>
      </c>
      <c r="L10" s="29">
        <f t="shared" si="0"/>
        <v>762.81999999999994</v>
      </c>
      <c r="M10" s="29">
        <f t="shared" si="0"/>
        <v>768.78</v>
      </c>
      <c r="N10" s="29">
        <f t="shared" si="0"/>
        <v>763.24</v>
      </c>
      <c r="O10" s="29">
        <f t="shared" si="0"/>
        <v>768.12</v>
      </c>
      <c r="P10" s="29">
        <f t="shared" si="0"/>
        <v>759.55000000000007</v>
      </c>
      <c r="Q10" s="29">
        <f t="shared" si="0"/>
        <v>790.14</v>
      </c>
      <c r="R10" s="29">
        <f t="shared" si="0"/>
        <v>794.74</v>
      </c>
      <c r="S10" s="29">
        <f t="shared" si="0"/>
        <v>778.73</v>
      </c>
      <c r="T10" s="29">
        <f t="shared" si="0"/>
        <v>734.18000000000006</v>
      </c>
      <c r="U10" s="29">
        <f t="shared" si="0"/>
        <v>769.41</v>
      </c>
      <c r="V10" s="29">
        <f t="shared" si="0"/>
        <v>793.40599999999995</v>
      </c>
      <c r="W10" s="29">
        <f t="shared" si="0"/>
        <v>807.73</v>
      </c>
      <c r="X10" s="29">
        <f t="shared" si="0"/>
        <v>783.40700000000004</v>
      </c>
      <c r="Y10" s="29">
        <f t="shared" si="0"/>
        <v>786.05600000000004</v>
      </c>
      <c r="Z10" s="29">
        <f t="shared" si="0"/>
        <v>776.16800000000001</v>
      </c>
      <c r="AA10" s="29">
        <f t="shared" si="0"/>
        <v>809.29700000000003</v>
      </c>
      <c r="AB10" s="29">
        <f t="shared" si="0"/>
        <v>838.31999999999994</v>
      </c>
      <c r="AC10" s="29">
        <f t="shared" si="0"/>
        <v>830.82300000000009</v>
      </c>
      <c r="AD10" s="29">
        <f>AD6+AD8</f>
        <v>796.524</v>
      </c>
      <c r="AE10" s="29">
        <f>AE6+AE8</f>
        <v>774.39699999999993</v>
      </c>
      <c r="AF10" s="29">
        <f>AF6+AF8</f>
        <v>785.37699999999995</v>
      </c>
      <c r="AG10" s="95">
        <f>AG6+AG8</f>
        <v>788.84500000000003</v>
      </c>
      <c r="AH10" s="15">
        <f>AH6+AH8</f>
        <v>785</v>
      </c>
    </row>
    <row r="11" spans="1:34" x14ac:dyDescent="0.2">
      <c r="A11" s="18"/>
      <c r="B11" s="29"/>
      <c r="C11" s="29"/>
      <c r="D11" s="29"/>
      <c r="E11" s="29"/>
      <c r="F11" s="29"/>
      <c r="G11" s="29"/>
      <c r="H11" s="29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34" x14ac:dyDescent="0.2">
      <c r="A12" s="18" t="s">
        <v>55</v>
      </c>
      <c r="B12" s="29">
        <v>219</v>
      </c>
      <c r="C12" s="29">
        <v>225</v>
      </c>
      <c r="D12" s="29">
        <v>218</v>
      </c>
      <c r="E12" s="29">
        <v>225</v>
      </c>
      <c r="F12" s="29">
        <v>230</v>
      </c>
      <c r="G12" s="29">
        <v>226</v>
      </c>
      <c r="H12" s="29">
        <v>238</v>
      </c>
      <c r="I12" s="15">
        <v>248.08</v>
      </c>
      <c r="J12" s="15">
        <v>242.54</v>
      </c>
      <c r="K12" s="15">
        <v>253.43</v>
      </c>
      <c r="L12" s="15">
        <v>249.97</v>
      </c>
      <c r="M12" s="15">
        <v>248.82</v>
      </c>
      <c r="N12" s="15">
        <v>258.17</v>
      </c>
      <c r="O12" s="15">
        <v>273.27</v>
      </c>
      <c r="P12" s="15">
        <v>282.04000000000002</v>
      </c>
      <c r="Q12" s="15">
        <v>280.37</v>
      </c>
      <c r="R12" s="15">
        <v>276.89999999999998</v>
      </c>
      <c r="S12" s="15">
        <v>264.66000000000003</v>
      </c>
      <c r="T12" s="15">
        <v>234.09</v>
      </c>
      <c r="U12" s="15">
        <v>250.43700000000001</v>
      </c>
      <c r="V12" s="15">
        <v>258.375</v>
      </c>
      <c r="W12" s="15">
        <v>254.00899999999999</v>
      </c>
      <c r="X12" s="15">
        <v>249.38900000000001</v>
      </c>
      <c r="Y12" s="15">
        <v>218.75299999999999</v>
      </c>
      <c r="Z12" s="15">
        <v>246.447</v>
      </c>
      <c r="AA12" s="15">
        <v>237.58099999999999</v>
      </c>
      <c r="AB12" s="15">
        <v>235.346</v>
      </c>
      <c r="AC12" s="15">
        <v>235.79499999999999</v>
      </c>
      <c r="AD12" s="15">
        <v>230.51</v>
      </c>
      <c r="AE12" s="15">
        <v>232.24100000000001</v>
      </c>
      <c r="AF12" s="15">
        <v>251.77</v>
      </c>
      <c r="AG12" s="95">
        <v>246.11600000000001</v>
      </c>
      <c r="AH12" s="15">
        <v>245</v>
      </c>
    </row>
    <row r="13" spans="1:34" x14ac:dyDescent="0.2">
      <c r="A13" s="18"/>
      <c r="B13" s="29"/>
      <c r="C13" s="29"/>
      <c r="D13" s="29"/>
      <c r="E13" s="29"/>
      <c r="F13" s="29"/>
      <c r="G13" s="29"/>
      <c r="H13" s="29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34" x14ac:dyDescent="0.2">
      <c r="A14" s="17" t="s">
        <v>56</v>
      </c>
      <c r="B14" s="29">
        <f>B10+B12</f>
        <v>798</v>
      </c>
      <c r="C14" s="29">
        <f>C10+C12</f>
        <v>827</v>
      </c>
      <c r="D14" s="29">
        <f>D10+D12</f>
        <v>847</v>
      </c>
      <c r="E14" s="29">
        <v>890</v>
      </c>
      <c r="F14" s="29">
        <f t="shared" ref="F14:AC14" si="1">F10+F12</f>
        <v>913</v>
      </c>
      <c r="G14" s="29">
        <f t="shared" si="1"/>
        <v>926</v>
      </c>
      <c r="H14" s="29">
        <f t="shared" si="1"/>
        <v>963</v>
      </c>
      <c r="I14" s="29">
        <f t="shared" si="1"/>
        <v>1012.5500000000001</v>
      </c>
      <c r="J14" s="29">
        <f t="shared" si="1"/>
        <v>1012.8499999999999</v>
      </c>
      <c r="K14" s="29">
        <f t="shared" si="1"/>
        <v>1034.6600000000001</v>
      </c>
      <c r="L14" s="29">
        <f t="shared" si="1"/>
        <v>1012.79</v>
      </c>
      <c r="M14" s="29">
        <f t="shared" si="1"/>
        <v>1017.5999999999999</v>
      </c>
      <c r="N14" s="29">
        <f t="shared" si="1"/>
        <v>1021.4100000000001</v>
      </c>
      <c r="O14" s="29">
        <f t="shared" si="1"/>
        <v>1041.3899999999999</v>
      </c>
      <c r="P14" s="29">
        <f t="shared" si="1"/>
        <v>1041.5900000000001</v>
      </c>
      <c r="Q14" s="29">
        <f t="shared" si="1"/>
        <v>1070.51</v>
      </c>
      <c r="R14" s="29">
        <f t="shared" si="1"/>
        <v>1071.6399999999999</v>
      </c>
      <c r="S14" s="29">
        <f t="shared" si="1"/>
        <v>1043.3900000000001</v>
      </c>
      <c r="T14" s="29">
        <f t="shared" si="1"/>
        <v>968.2700000000001</v>
      </c>
      <c r="U14" s="29">
        <f t="shared" si="1"/>
        <v>1019.847</v>
      </c>
      <c r="V14" s="29">
        <f t="shared" si="1"/>
        <v>1051.7809999999999</v>
      </c>
      <c r="W14" s="29">
        <f t="shared" si="1"/>
        <v>1061.739</v>
      </c>
      <c r="X14" s="29">
        <f t="shared" si="1"/>
        <v>1032.796</v>
      </c>
      <c r="Y14" s="29">
        <f t="shared" si="1"/>
        <v>1004.809</v>
      </c>
      <c r="Z14" s="29">
        <f t="shared" si="1"/>
        <v>1022.615</v>
      </c>
      <c r="AA14" s="29">
        <f t="shared" si="1"/>
        <v>1046.8779999999999</v>
      </c>
      <c r="AB14" s="29">
        <f t="shared" si="1"/>
        <v>1073.6659999999999</v>
      </c>
      <c r="AC14" s="29">
        <f t="shared" si="1"/>
        <v>1066.6180000000002</v>
      </c>
      <c r="AD14" s="29">
        <f>AD10+AD12</f>
        <v>1027.0340000000001</v>
      </c>
      <c r="AE14" s="29">
        <f>AE10+AE12</f>
        <v>1006.6379999999999</v>
      </c>
      <c r="AF14" s="29">
        <f>AF10+AF12</f>
        <v>1037.1469999999999</v>
      </c>
      <c r="AG14" s="95">
        <f>AG10+AG12</f>
        <v>1034.961</v>
      </c>
      <c r="AH14" s="15">
        <f>AH10+AH12</f>
        <v>1030</v>
      </c>
    </row>
    <row r="15" spans="1:34" x14ac:dyDescent="0.2">
      <c r="A15" s="1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34" x14ac:dyDescent="0.2">
      <c r="A16" s="30" t="s">
        <v>57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34" x14ac:dyDescent="0.2">
      <c r="A17" s="17" t="s">
        <v>58</v>
      </c>
      <c r="B17" s="29">
        <v>349</v>
      </c>
      <c r="C17" s="29">
        <v>398</v>
      </c>
      <c r="D17" s="29">
        <v>426</v>
      </c>
      <c r="E17" s="29">
        <v>458</v>
      </c>
      <c r="F17" s="29">
        <v>533</v>
      </c>
      <c r="G17" s="29">
        <v>396</v>
      </c>
      <c r="H17" s="29">
        <v>429</v>
      </c>
      <c r="I17" s="29">
        <v>487.73</v>
      </c>
      <c r="J17" s="29">
        <v>517.82000000000005</v>
      </c>
      <c r="K17" s="29">
        <v>565.85</v>
      </c>
      <c r="L17" s="29">
        <v>629.83000000000004</v>
      </c>
      <c r="M17" s="29">
        <v>707.24</v>
      </c>
      <c r="N17" s="29">
        <v>995.5</v>
      </c>
      <c r="O17" s="29">
        <v>1167.5</v>
      </c>
      <c r="P17" s="29">
        <v>1323.1</v>
      </c>
      <c r="Q17" s="29">
        <v>1602.8</v>
      </c>
      <c r="R17" s="29">
        <v>2119.5</v>
      </c>
      <c r="S17" s="29">
        <v>3049.2</v>
      </c>
      <c r="T17" s="29">
        <v>3708.89</v>
      </c>
      <c r="U17" s="29">
        <v>4591.16</v>
      </c>
      <c r="V17" s="29">
        <v>5018.74</v>
      </c>
      <c r="W17" s="29">
        <v>5000.0320000000002</v>
      </c>
      <c r="X17" s="29">
        <v>4641.1270000000004</v>
      </c>
      <c r="Y17" s="29">
        <v>5123.6899999999996</v>
      </c>
      <c r="Z17" s="29">
        <v>5200.09</v>
      </c>
      <c r="AA17" s="29">
        <v>5223.6139999999996</v>
      </c>
      <c r="AB17" s="29">
        <v>5431.9530000000004</v>
      </c>
      <c r="AC17" s="29">
        <v>5604.8270000000002</v>
      </c>
      <c r="AD17" s="29">
        <v>5378.0259999999998</v>
      </c>
      <c r="AE17" s="29">
        <v>4856.6750000000002</v>
      </c>
      <c r="AF17" s="29">
        <v>5032.5039999999999</v>
      </c>
      <c r="AG17" s="95">
        <v>5326.29</v>
      </c>
      <c r="AH17" s="15">
        <v>5250</v>
      </c>
    </row>
    <row r="18" spans="1:34" x14ac:dyDescent="0.2">
      <c r="A18" s="17" t="s">
        <v>59</v>
      </c>
      <c r="B18" s="29">
        <v>135</v>
      </c>
      <c r="C18" s="29">
        <v>161</v>
      </c>
      <c r="D18" s="29">
        <v>136</v>
      </c>
      <c r="E18" s="29">
        <v>110</v>
      </c>
      <c r="F18" s="29">
        <v>100</v>
      </c>
      <c r="G18" s="29">
        <v>125</v>
      </c>
      <c r="H18" s="29">
        <v>130</v>
      </c>
      <c r="I18" s="29">
        <v>133</v>
      </c>
      <c r="J18" s="29">
        <v>127.13</v>
      </c>
      <c r="K18" s="29">
        <v>129.69999999999999</v>
      </c>
      <c r="L18" s="29">
        <v>130</v>
      </c>
      <c r="M18" s="29">
        <v>131</v>
      </c>
      <c r="N18" s="29">
        <v>131</v>
      </c>
      <c r="O18" s="29">
        <v>132</v>
      </c>
      <c r="P18" s="29">
        <v>132.80000000000001</v>
      </c>
      <c r="Q18" s="29">
        <v>135</v>
      </c>
      <c r="R18" s="29">
        <v>135.80000000000001</v>
      </c>
      <c r="S18" s="29">
        <v>135.4</v>
      </c>
      <c r="T18" s="29">
        <v>134</v>
      </c>
      <c r="U18" s="29">
        <v>134</v>
      </c>
      <c r="V18" s="29">
        <v>135</v>
      </c>
      <c r="W18" s="29">
        <v>136.5</v>
      </c>
      <c r="X18" s="29">
        <v>140</v>
      </c>
      <c r="Y18" s="29">
        <v>141.55799999999999</v>
      </c>
      <c r="Z18" s="29">
        <v>142.18700000000001</v>
      </c>
      <c r="AA18" s="29">
        <v>143</v>
      </c>
      <c r="AB18" s="29">
        <v>146</v>
      </c>
      <c r="AC18" s="29">
        <v>149.01</v>
      </c>
      <c r="AD18" s="29">
        <v>150</v>
      </c>
      <c r="AE18" s="29">
        <v>173</v>
      </c>
      <c r="AF18" s="29">
        <v>157</v>
      </c>
      <c r="AG18" s="95">
        <v>161</v>
      </c>
      <c r="AH18" s="15">
        <v>162</v>
      </c>
    </row>
    <row r="19" spans="1:34" x14ac:dyDescent="0.2">
      <c r="A19" s="17" t="s">
        <v>60</v>
      </c>
      <c r="B19" s="29">
        <f t="shared" ref="B19:AE19" si="2">B17+B18</f>
        <v>484</v>
      </c>
      <c r="C19" s="29">
        <f t="shared" si="2"/>
        <v>559</v>
      </c>
      <c r="D19" s="29">
        <f t="shared" si="2"/>
        <v>562</v>
      </c>
      <c r="E19" s="29">
        <f t="shared" si="2"/>
        <v>568</v>
      </c>
      <c r="F19" s="29">
        <f t="shared" si="2"/>
        <v>633</v>
      </c>
      <c r="G19" s="29">
        <f t="shared" si="2"/>
        <v>521</v>
      </c>
      <c r="H19" s="29">
        <f t="shared" si="2"/>
        <v>559</v>
      </c>
      <c r="I19" s="29">
        <f t="shared" si="2"/>
        <v>620.73</v>
      </c>
      <c r="J19" s="29">
        <f t="shared" si="2"/>
        <v>644.95000000000005</v>
      </c>
      <c r="K19" s="29">
        <f t="shared" si="2"/>
        <v>695.55</v>
      </c>
      <c r="L19" s="29">
        <f t="shared" si="2"/>
        <v>759.83</v>
      </c>
      <c r="M19" s="29">
        <f t="shared" si="2"/>
        <v>838.24</v>
      </c>
      <c r="N19" s="29">
        <f t="shared" si="2"/>
        <v>1126.5</v>
      </c>
      <c r="O19" s="29">
        <f t="shared" si="2"/>
        <v>1299.5</v>
      </c>
      <c r="P19" s="29">
        <f t="shared" si="2"/>
        <v>1455.8999999999999</v>
      </c>
      <c r="Q19" s="29">
        <f t="shared" si="2"/>
        <v>1737.8</v>
      </c>
      <c r="R19" s="29">
        <f t="shared" si="2"/>
        <v>2255.3000000000002</v>
      </c>
      <c r="S19" s="29">
        <f t="shared" si="2"/>
        <v>3184.6</v>
      </c>
      <c r="T19" s="29">
        <f t="shared" si="2"/>
        <v>3842.89</v>
      </c>
      <c r="U19" s="29">
        <f t="shared" si="2"/>
        <v>4725.16</v>
      </c>
      <c r="V19" s="29">
        <f t="shared" si="2"/>
        <v>5153.74</v>
      </c>
      <c r="W19" s="29">
        <f t="shared" si="2"/>
        <v>5136.5320000000002</v>
      </c>
      <c r="X19" s="29">
        <f t="shared" si="2"/>
        <v>4781.1270000000004</v>
      </c>
      <c r="Y19" s="29">
        <f t="shared" si="2"/>
        <v>5265.2479999999996</v>
      </c>
      <c r="Z19" s="29">
        <f t="shared" si="2"/>
        <v>5342.277</v>
      </c>
      <c r="AA19" s="29">
        <f t="shared" si="2"/>
        <v>5366.6139999999996</v>
      </c>
      <c r="AB19" s="29">
        <f t="shared" si="2"/>
        <v>5577.9530000000004</v>
      </c>
      <c r="AC19" s="29">
        <f t="shared" si="2"/>
        <v>5753.8370000000004</v>
      </c>
      <c r="AD19" s="29">
        <f t="shared" si="2"/>
        <v>5528.0259999999998</v>
      </c>
      <c r="AE19" s="29">
        <f t="shared" si="2"/>
        <v>5029.6750000000002</v>
      </c>
      <c r="AF19" s="29">
        <f>AF17+AF18</f>
        <v>5189.5039999999999</v>
      </c>
      <c r="AG19" s="95">
        <f>AG17+AG18</f>
        <v>5487.29</v>
      </c>
      <c r="AH19" s="15">
        <f>AH17+AH18</f>
        <v>5412</v>
      </c>
    </row>
    <row r="20" spans="1:34" x14ac:dyDescent="0.2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34" x14ac:dyDescent="0.2">
      <c r="A21" s="17" t="s">
        <v>61</v>
      </c>
      <c r="B21" s="29">
        <f>B14+B19</f>
        <v>1282</v>
      </c>
      <c r="C21" s="29">
        <f t="shared" ref="C21:AC21" si="3">C14+C19</f>
        <v>1386</v>
      </c>
      <c r="D21" s="29">
        <f t="shared" si="3"/>
        <v>1409</v>
      </c>
      <c r="E21" s="29">
        <f t="shared" si="3"/>
        <v>1458</v>
      </c>
      <c r="F21" s="29">
        <f t="shared" si="3"/>
        <v>1546</v>
      </c>
      <c r="G21" s="29">
        <f t="shared" si="3"/>
        <v>1447</v>
      </c>
      <c r="H21" s="29">
        <f t="shared" si="3"/>
        <v>1522</v>
      </c>
      <c r="I21" s="29">
        <f t="shared" si="3"/>
        <v>1633.2800000000002</v>
      </c>
      <c r="J21" s="29">
        <f t="shared" si="3"/>
        <v>1657.8</v>
      </c>
      <c r="K21" s="29">
        <f t="shared" si="3"/>
        <v>1730.21</v>
      </c>
      <c r="L21" s="29">
        <f t="shared" si="3"/>
        <v>1772.62</v>
      </c>
      <c r="M21" s="29">
        <f t="shared" si="3"/>
        <v>1855.84</v>
      </c>
      <c r="N21" s="29">
        <f t="shared" si="3"/>
        <v>2147.91</v>
      </c>
      <c r="O21" s="29">
        <f t="shared" si="3"/>
        <v>2340.89</v>
      </c>
      <c r="P21" s="29">
        <f t="shared" si="3"/>
        <v>2497.4899999999998</v>
      </c>
      <c r="Q21" s="29">
        <f t="shared" si="3"/>
        <v>2808.31</v>
      </c>
      <c r="R21" s="29">
        <f t="shared" si="3"/>
        <v>3326.94</v>
      </c>
      <c r="S21" s="29">
        <f t="shared" si="3"/>
        <v>4227.99</v>
      </c>
      <c r="T21" s="29">
        <f t="shared" si="3"/>
        <v>4811.16</v>
      </c>
      <c r="U21" s="29">
        <f t="shared" si="3"/>
        <v>5745.0069999999996</v>
      </c>
      <c r="V21" s="29">
        <f t="shared" si="3"/>
        <v>6205.5209999999997</v>
      </c>
      <c r="W21" s="29">
        <f t="shared" si="3"/>
        <v>6198.2710000000006</v>
      </c>
      <c r="X21" s="29">
        <f t="shared" si="3"/>
        <v>5813.9230000000007</v>
      </c>
      <c r="Y21" s="29">
        <f t="shared" si="3"/>
        <v>6270.0569999999998</v>
      </c>
      <c r="Z21" s="29">
        <f t="shared" si="3"/>
        <v>6364.8919999999998</v>
      </c>
      <c r="AA21" s="29">
        <f t="shared" si="3"/>
        <v>6413.4919999999993</v>
      </c>
      <c r="AB21" s="29">
        <f t="shared" si="3"/>
        <v>6651.6190000000006</v>
      </c>
      <c r="AC21" s="29">
        <f t="shared" si="3"/>
        <v>6820.4550000000008</v>
      </c>
      <c r="AD21" s="29">
        <f>AD14+AD19</f>
        <v>6555.0599999999995</v>
      </c>
      <c r="AE21" s="29">
        <f>AE14+AE19</f>
        <v>6036.3130000000001</v>
      </c>
      <c r="AF21" s="29">
        <f>AF14+AF19</f>
        <v>6226.6509999999998</v>
      </c>
      <c r="AG21" s="95">
        <f>AG14+AG19</f>
        <v>6522.2510000000002</v>
      </c>
      <c r="AH21" s="15">
        <f>AH14+AH19</f>
        <v>6442</v>
      </c>
    </row>
    <row r="22" spans="1:34" x14ac:dyDescent="0.2">
      <c r="A22" s="18"/>
      <c r="B22" s="29"/>
      <c r="C22" s="29"/>
      <c r="D22" s="29"/>
      <c r="E22" s="29"/>
      <c r="F22" s="29"/>
      <c r="G22" s="29"/>
      <c r="H22" s="2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34" x14ac:dyDescent="0.2">
      <c r="A23" s="18" t="s">
        <v>62</v>
      </c>
      <c r="B23" s="29">
        <v>7934</v>
      </c>
      <c r="C23" s="29">
        <v>7475</v>
      </c>
      <c r="D23" s="29">
        <v>9477</v>
      </c>
      <c r="E23" s="29">
        <v>6336</v>
      </c>
      <c r="F23" s="29">
        <v>10103</v>
      </c>
      <c r="G23" s="29">
        <v>7374</v>
      </c>
      <c r="H23" s="29">
        <v>9233</v>
      </c>
      <c r="I23" s="15">
        <v>9207</v>
      </c>
      <c r="J23" s="15">
        <v>9759</v>
      </c>
      <c r="K23" s="15">
        <v>9431</v>
      </c>
      <c r="L23" s="15">
        <v>9915</v>
      </c>
      <c r="M23" s="15">
        <v>9503</v>
      </c>
      <c r="N23" s="15">
        <v>8967</v>
      </c>
      <c r="O23" s="15">
        <v>10089</v>
      </c>
      <c r="P23" s="15">
        <v>11807</v>
      </c>
      <c r="Q23" s="15">
        <v>11114</v>
      </c>
      <c r="R23" s="15">
        <v>10531</v>
      </c>
      <c r="S23" s="15">
        <v>13038</v>
      </c>
      <c r="T23" s="15">
        <v>12092</v>
      </c>
      <c r="U23" s="15">
        <v>13092</v>
      </c>
      <c r="V23" s="15">
        <v>12446.87</v>
      </c>
      <c r="W23" s="15">
        <v>12314</v>
      </c>
      <c r="X23" s="15">
        <v>10755</v>
      </c>
      <c r="Y23" s="15">
        <v>13829</v>
      </c>
      <c r="Z23" s="15">
        <v>14215.531999999999</v>
      </c>
      <c r="AA23" s="15">
        <v>13601.964</v>
      </c>
      <c r="AB23" s="15">
        <v>15148.038</v>
      </c>
      <c r="AC23" s="15">
        <v>14609.406999999999</v>
      </c>
      <c r="AD23" s="15">
        <v>14340.369000000001</v>
      </c>
      <c r="AE23" s="15">
        <v>13619.928</v>
      </c>
      <c r="AF23" s="15">
        <v>14111.449000000001</v>
      </c>
      <c r="AG23" s="95">
        <v>15073.82</v>
      </c>
      <c r="AH23" s="15">
        <v>13729.718999999999</v>
      </c>
    </row>
    <row r="24" spans="1:34" x14ac:dyDescent="0.2">
      <c r="A24" s="18"/>
      <c r="B24" s="31"/>
      <c r="C24" s="31"/>
      <c r="D24" s="18"/>
      <c r="E24" s="18"/>
      <c r="F24" s="18"/>
      <c r="G24" s="18"/>
      <c r="H24" s="18"/>
    </row>
    <row r="25" spans="1:34" ht="15" customHeight="1" x14ac:dyDescent="0.2">
      <c r="B25" s="14" t="s">
        <v>63</v>
      </c>
      <c r="C25" s="14"/>
      <c r="D25" s="28"/>
      <c r="E25" s="28"/>
      <c r="F25" s="28"/>
      <c r="G25" s="28"/>
      <c r="H25" s="28"/>
      <c r="I25" s="14"/>
      <c r="J25" s="14"/>
      <c r="K25" s="14"/>
      <c r="L25" s="48"/>
      <c r="M25" s="48"/>
      <c r="N25" s="48"/>
      <c r="O25" s="48"/>
      <c r="P25" s="48" t="s">
        <v>50</v>
      </c>
      <c r="Q25" s="48"/>
      <c r="R25" s="48"/>
      <c r="S25" s="48"/>
    </row>
    <row r="26" spans="1:34" x14ac:dyDescent="0.2">
      <c r="B26" s="14"/>
      <c r="C26" s="14"/>
      <c r="D26" s="28"/>
      <c r="E26" s="28"/>
      <c r="F26" s="28"/>
      <c r="G26" s="28"/>
      <c r="H26" s="28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V26" s="50" t="s">
        <v>63</v>
      </c>
    </row>
    <row r="27" spans="1:34" x14ac:dyDescent="0.2">
      <c r="A27" s="18" t="s">
        <v>64</v>
      </c>
      <c r="B27" s="32">
        <f t="shared" ref="B27:AC27" si="4">B10/B23*100</f>
        <v>7.2977060751197378</v>
      </c>
      <c r="C27" s="32">
        <f t="shared" si="4"/>
        <v>8.0535117056856187</v>
      </c>
      <c r="D27" s="32">
        <f t="shared" si="4"/>
        <v>6.6371214519362658</v>
      </c>
      <c r="E27" s="32">
        <f t="shared" si="4"/>
        <v>10.416666666666668</v>
      </c>
      <c r="F27" s="32">
        <f t="shared" si="4"/>
        <v>6.7603682074631299</v>
      </c>
      <c r="G27" s="32">
        <f t="shared" si="4"/>
        <v>9.4928125847572549</v>
      </c>
      <c r="H27" s="32">
        <f t="shared" si="4"/>
        <v>7.8522690349832125</v>
      </c>
      <c r="I27" s="32">
        <f t="shared" si="4"/>
        <v>8.3031389160421423</v>
      </c>
      <c r="J27" s="32">
        <f t="shared" si="4"/>
        <v>7.8933292345527208</v>
      </c>
      <c r="K27" s="32">
        <f t="shared" si="4"/>
        <v>8.283639062665678</v>
      </c>
      <c r="L27" s="32">
        <f t="shared" si="4"/>
        <v>7.6935955622793735</v>
      </c>
      <c r="M27" s="32">
        <f t="shared" si="4"/>
        <v>8.0898663579922125</v>
      </c>
      <c r="N27" s="32">
        <f t="shared" si="4"/>
        <v>8.5116538418646144</v>
      </c>
      <c r="O27" s="32">
        <f t="shared" si="4"/>
        <v>7.6134403806125492</v>
      </c>
      <c r="P27" s="32">
        <f t="shared" si="4"/>
        <v>6.4330481917506566</v>
      </c>
      <c r="Q27" s="32">
        <f t="shared" si="4"/>
        <v>7.109411552996221</v>
      </c>
      <c r="R27" s="32">
        <f t="shared" si="4"/>
        <v>7.5466717310796696</v>
      </c>
      <c r="S27" s="32">
        <f t="shared" si="4"/>
        <v>5.9727718975302961</v>
      </c>
      <c r="T27" s="32">
        <f t="shared" si="4"/>
        <v>6.0716175984121739</v>
      </c>
      <c r="U27" s="32">
        <f t="shared" si="4"/>
        <v>5.8769477543538038</v>
      </c>
      <c r="V27" s="32">
        <f t="shared" si="4"/>
        <v>6.3743415011163442</v>
      </c>
      <c r="W27" s="32">
        <f t="shared" si="4"/>
        <v>6.5594445346759791</v>
      </c>
      <c r="X27" s="32">
        <f t="shared" si="4"/>
        <v>7.2841190144119023</v>
      </c>
      <c r="Y27" s="32">
        <f t="shared" si="4"/>
        <v>5.6841130956685229</v>
      </c>
      <c r="Z27" s="32">
        <f t="shared" si="4"/>
        <v>5.4599996679688108</v>
      </c>
      <c r="AA27" s="32">
        <f t="shared" si="4"/>
        <v>5.949854006377314</v>
      </c>
      <c r="AB27" s="32">
        <f t="shared" si="4"/>
        <v>5.5341820505071349</v>
      </c>
      <c r="AC27" s="32">
        <f t="shared" si="4"/>
        <v>5.68690433499457</v>
      </c>
      <c r="AD27" s="32">
        <f>AD10/AD23*100</f>
        <v>5.5544177419702381</v>
      </c>
      <c r="AE27" s="32">
        <f>AE10/AE23*100</f>
        <v>5.6857642712942384</v>
      </c>
      <c r="AF27" s="32">
        <f>AF10/AF23*100</f>
        <v>5.565530513556757</v>
      </c>
      <c r="AG27" s="103">
        <f>AG10/AG23*100</f>
        <v>5.2332122846100058</v>
      </c>
      <c r="AH27" s="16">
        <f>AH10/AH23*100</f>
        <v>5.7175241532619863</v>
      </c>
    </row>
    <row r="28" spans="1:34" x14ac:dyDescent="0.2">
      <c r="A28" s="18"/>
      <c r="B28" s="32"/>
      <c r="C28" s="32"/>
      <c r="D28" s="32"/>
      <c r="E28" s="32"/>
      <c r="F28" s="32"/>
      <c r="G28" s="32"/>
      <c r="H28" s="32"/>
      <c r="I28" s="32"/>
      <c r="J28" s="32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34" x14ac:dyDescent="0.2">
      <c r="A29" s="17" t="s">
        <v>56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34" x14ac:dyDescent="0.2">
      <c r="A30" s="30" t="s">
        <v>65</v>
      </c>
      <c r="B30" s="32">
        <f t="shared" ref="B30:AC30" si="5">B14/B23*100</f>
        <v>10.057978321149482</v>
      </c>
      <c r="C30" s="32">
        <f t="shared" si="5"/>
        <v>11.063545150501671</v>
      </c>
      <c r="D30" s="32">
        <f t="shared" si="5"/>
        <v>8.9374274559459739</v>
      </c>
      <c r="E30" s="32">
        <f t="shared" si="5"/>
        <v>14.046717171717171</v>
      </c>
      <c r="F30" s="32">
        <f t="shared" si="5"/>
        <v>9.0369197268138173</v>
      </c>
      <c r="G30" s="32">
        <f t="shared" si="5"/>
        <v>12.557634933550313</v>
      </c>
      <c r="H30" s="32">
        <f t="shared" si="5"/>
        <v>10.429979421639771</v>
      </c>
      <c r="I30" s="32">
        <f t="shared" si="5"/>
        <v>10.997610513739547</v>
      </c>
      <c r="J30" s="32">
        <f t="shared" si="5"/>
        <v>10.378624859104416</v>
      </c>
      <c r="K30" s="32">
        <f t="shared" si="5"/>
        <v>10.970840844025025</v>
      </c>
      <c r="L30" s="32">
        <f t="shared" si="5"/>
        <v>10.214725163893091</v>
      </c>
      <c r="M30" s="32">
        <f t="shared" si="5"/>
        <v>10.708197411343786</v>
      </c>
      <c r="N30" s="32">
        <f t="shared" si="5"/>
        <v>11.390766142522583</v>
      </c>
      <c r="O30" s="32">
        <f t="shared" si="5"/>
        <v>10.322033898305083</v>
      </c>
      <c r="P30" s="32">
        <f t="shared" si="5"/>
        <v>8.8218006267468461</v>
      </c>
      <c r="Q30" s="32">
        <f t="shared" si="5"/>
        <v>9.6320856577289913</v>
      </c>
      <c r="R30" s="32">
        <f t="shared" si="5"/>
        <v>10.176051657012627</v>
      </c>
      <c r="S30" s="32">
        <f t="shared" si="5"/>
        <v>8.0026844608068739</v>
      </c>
      <c r="T30" s="32">
        <f t="shared" si="5"/>
        <v>8.007525636784651</v>
      </c>
      <c r="U30" s="32">
        <f t="shared" si="5"/>
        <v>7.7898487626031159</v>
      </c>
      <c r="V30" s="32">
        <f t="shared" si="5"/>
        <v>8.4501645795288276</v>
      </c>
      <c r="W30" s="32">
        <f t="shared" si="5"/>
        <v>8.6222104921227878</v>
      </c>
      <c r="X30" s="32">
        <f t="shared" si="5"/>
        <v>9.602938168293818</v>
      </c>
      <c r="Y30" s="32">
        <f t="shared" si="5"/>
        <v>7.26595560054957</v>
      </c>
      <c r="Z30" s="32">
        <f t="shared" si="5"/>
        <v>7.1936456546262226</v>
      </c>
      <c r="AA30" s="32">
        <f t="shared" si="5"/>
        <v>7.696520884778109</v>
      </c>
      <c r="AB30" s="32">
        <f t="shared" si="5"/>
        <v>7.0878221984919758</v>
      </c>
      <c r="AC30" s="32">
        <f t="shared" si="5"/>
        <v>7.3008986607053945</v>
      </c>
      <c r="AD30" s="32">
        <f>AD14/AD23*100</f>
        <v>7.1618380252279428</v>
      </c>
      <c r="AE30" s="32">
        <f>AE14/AE23*100</f>
        <v>7.3909201282121302</v>
      </c>
      <c r="AF30" s="32">
        <f>AF14/AF23*100</f>
        <v>7.3496846425905646</v>
      </c>
      <c r="AG30" s="103">
        <f>AG14/AG23*100</f>
        <v>6.8659503695811681</v>
      </c>
      <c r="AH30" s="16">
        <f>AH14/AH23*100</f>
        <v>7.5019743667004413</v>
      </c>
    </row>
    <row r="31" spans="1:34" x14ac:dyDescent="0.2">
      <c r="A31" s="17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spans="1:34" x14ac:dyDescent="0.2">
      <c r="A32" s="30" t="s">
        <v>66</v>
      </c>
      <c r="B32" s="32">
        <f t="shared" ref="B32:AC32" si="6">100*B19/B23</f>
        <v>6.1003277035543233</v>
      </c>
      <c r="C32" s="32">
        <f t="shared" si="6"/>
        <v>7.4782608695652177</v>
      </c>
      <c r="D32" s="32">
        <f t="shared" si="6"/>
        <v>5.930146670887412</v>
      </c>
      <c r="E32" s="32">
        <f t="shared" si="6"/>
        <v>8.9646464646464654</v>
      </c>
      <c r="F32" s="32">
        <f t="shared" si="6"/>
        <v>6.2654657032564582</v>
      </c>
      <c r="G32" s="32">
        <f t="shared" si="6"/>
        <v>7.0653647952264711</v>
      </c>
      <c r="H32" s="32">
        <f t="shared" si="6"/>
        <v>6.0543701938698149</v>
      </c>
      <c r="I32" s="32">
        <f t="shared" si="6"/>
        <v>6.741935483870968</v>
      </c>
      <c r="J32" s="32">
        <f t="shared" si="6"/>
        <v>6.6087713905113237</v>
      </c>
      <c r="K32" s="32">
        <f t="shared" si="6"/>
        <v>7.3751457957798747</v>
      </c>
      <c r="L32" s="32">
        <f t="shared" si="6"/>
        <v>7.6634392334846195</v>
      </c>
      <c r="M32" s="32">
        <f t="shared" si="6"/>
        <v>8.8207934336525309</v>
      </c>
      <c r="N32" s="32">
        <f t="shared" si="6"/>
        <v>12.562730010036802</v>
      </c>
      <c r="O32" s="32">
        <f t="shared" si="6"/>
        <v>12.88036475369214</v>
      </c>
      <c r="P32" s="32">
        <f t="shared" si="6"/>
        <v>12.330820699584992</v>
      </c>
      <c r="Q32" s="32">
        <f t="shared" si="6"/>
        <v>15.636134605002699</v>
      </c>
      <c r="R32" s="32">
        <f t="shared" si="6"/>
        <v>21.415819960117751</v>
      </c>
      <c r="S32" s="32">
        <f t="shared" si="6"/>
        <v>24.425525387329344</v>
      </c>
      <c r="T32" s="32">
        <f t="shared" si="6"/>
        <v>31.780433344359906</v>
      </c>
      <c r="U32" s="32">
        <f t="shared" si="6"/>
        <v>36.091964558509012</v>
      </c>
      <c r="V32" s="32">
        <f t="shared" si="6"/>
        <v>41.405911687034568</v>
      </c>
      <c r="W32" s="32">
        <f t="shared" si="6"/>
        <v>41.712944615884361</v>
      </c>
      <c r="X32" s="32">
        <f t="shared" si="6"/>
        <v>44.454923291492335</v>
      </c>
      <c r="Y32" s="32">
        <f t="shared" si="6"/>
        <v>38.073960517752546</v>
      </c>
      <c r="Z32" s="32">
        <f t="shared" si="6"/>
        <v>37.580563288099242</v>
      </c>
      <c r="AA32" s="32">
        <f t="shared" si="6"/>
        <v>39.454699336066462</v>
      </c>
      <c r="AB32" s="32">
        <f t="shared" si="6"/>
        <v>36.82294037023145</v>
      </c>
      <c r="AC32" s="32">
        <f t="shared" si="6"/>
        <v>39.384466460548339</v>
      </c>
      <c r="AD32" s="32">
        <f>100*AD19/AD23</f>
        <v>38.548701222402293</v>
      </c>
      <c r="AE32" s="32">
        <f>100*AE19/AE23</f>
        <v>36.92879286880224</v>
      </c>
      <c r="AF32" s="32">
        <f>100*AF19/AF23</f>
        <v>36.775132022232441</v>
      </c>
      <c r="AG32" s="103">
        <f>100*AG19/AG23</f>
        <v>36.402783103420369</v>
      </c>
      <c r="AH32" s="16">
        <f>100*AH19/AH23</f>
        <v>39.418141041342508</v>
      </c>
    </row>
    <row r="33" spans="1:34" x14ac:dyDescent="0.2">
      <c r="A33" s="17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34" s="27" customFormat="1" x14ac:dyDescent="0.2">
      <c r="A34" s="34" t="s">
        <v>4</v>
      </c>
      <c r="B34" s="35">
        <f t="shared" ref="B34:AC34" si="7">100*B21/B23</f>
        <v>16.158306024703805</v>
      </c>
      <c r="C34" s="35">
        <f t="shared" si="7"/>
        <v>18.54180602006689</v>
      </c>
      <c r="D34" s="35">
        <f t="shared" si="7"/>
        <v>14.867574126833386</v>
      </c>
      <c r="E34" s="35">
        <f t="shared" si="7"/>
        <v>23.011363636363637</v>
      </c>
      <c r="F34" s="35">
        <f t="shared" si="7"/>
        <v>15.302385430070276</v>
      </c>
      <c r="G34" s="35">
        <f t="shared" si="7"/>
        <v>19.622999728776783</v>
      </c>
      <c r="H34" s="35">
        <f t="shared" si="7"/>
        <v>16.484349615509586</v>
      </c>
      <c r="I34" s="35">
        <f t="shared" si="7"/>
        <v>17.739545997610517</v>
      </c>
      <c r="J34" s="35">
        <f t="shared" si="7"/>
        <v>16.987396249615738</v>
      </c>
      <c r="K34" s="35">
        <f t="shared" si="7"/>
        <v>18.345986639804899</v>
      </c>
      <c r="L34" s="35">
        <f t="shared" si="7"/>
        <v>17.878164397377709</v>
      </c>
      <c r="M34" s="35">
        <f t="shared" si="7"/>
        <v>19.528990844996319</v>
      </c>
      <c r="N34" s="35">
        <f t="shared" si="7"/>
        <v>23.953496152559385</v>
      </c>
      <c r="O34" s="35">
        <f t="shared" si="7"/>
        <v>23.202398651997225</v>
      </c>
      <c r="P34" s="35">
        <f t="shared" si="7"/>
        <v>21.152621326331836</v>
      </c>
      <c r="Q34" s="35">
        <f t="shared" si="7"/>
        <v>25.268220262731688</v>
      </c>
      <c r="R34" s="35">
        <f t="shared" si="7"/>
        <v>31.591871617130376</v>
      </c>
      <c r="S34" s="35">
        <f t="shared" si="7"/>
        <v>32.42820984813622</v>
      </c>
      <c r="T34" s="35">
        <f t="shared" si="7"/>
        <v>39.787958981144556</v>
      </c>
      <c r="U34" s="35">
        <f t="shared" si="7"/>
        <v>43.881813321112126</v>
      </c>
      <c r="V34" s="35">
        <f t="shared" si="7"/>
        <v>49.856076266563399</v>
      </c>
      <c r="W34" s="35">
        <f t="shared" si="7"/>
        <v>50.335155108007157</v>
      </c>
      <c r="X34" s="35">
        <f t="shared" si="7"/>
        <v>54.057861459786153</v>
      </c>
      <c r="Y34" s="35">
        <f t="shared" si="7"/>
        <v>45.339916118302114</v>
      </c>
      <c r="Z34" s="35">
        <f t="shared" si="7"/>
        <v>44.774208942725465</v>
      </c>
      <c r="AA34" s="35">
        <f t="shared" si="7"/>
        <v>47.151220220844571</v>
      </c>
      <c r="AB34" s="35">
        <f t="shared" si="7"/>
        <v>43.91076256872342</v>
      </c>
      <c r="AC34" s="35">
        <f t="shared" si="7"/>
        <v>46.685365121253732</v>
      </c>
      <c r="AD34" s="35">
        <f>100*AD21/AD23</f>
        <v>45.710539247630237</v>
      </c>
      <c r="AE34" s="35">
        <f>100*AE21/AE23</f>
        <v>44.319712997014378</v>
      </c>
      <c r="AF34" s="35">
        <f>100*AF21/AF23</f>
        <v>44.124816664823008</v>
      </c>
      <c r="AG34" s="104">
        <f>100*AG21/AG23</f>
        <v>43.268733473001532</v>
      </c>
      <c r="AH34" s="105">
        <f>100*AH21/AH23</f>
        <v>46.920115408042953</v>
      </c>
    </row>
    <row r="35" spans="1:34" s="59" customFormat="1" ht="12.75" x14ac:dyDescent="0.2">
      <c r="A35" s="56" t="s">
        <v>100</v>
      </c>
      <c r="B35" s="57"/>
      <c r="C35" s="57"/>
      <c r="D35" s="57"/>
      <c r="E35" s="57"/>
      <c r="F35" s="57"/>
      <c r="G35" s="57"/>
      <c r="H35" s="58"/>
      <c r="I35" s="57"/>
      <c r="J35" s="57"/>
      <c r="K35" s="57"/>
      <c r="L35" s="58"/>
      <c r="M35" s="58"/>
      <c r="N35" s="58"/>
      <c r="O35" s="58"/>
      <c r="P35" s="58"/>
      <c r="Q35" s="58"/>
      <c r="R35" s="58"/>
      <c r="S35" s="58"/>
      <c r="T35" s="58"/>
      <c r="U35" s="13"/>
      <c r="V35" s="13"/>
      <c r="W35" s="13"/>
      <c r="X35" s="13"/>
      <c r="Y35" s="13"/>
      <c r="Z35" s="13"/>
      <c r="AA35" s="13"/>
      <c r="AB35" s="13"/>
      <c r="AG35" s="96"/>
    </row>
    <row r="36" spans="1:34" ht="12.75" customHeight="1" x14ac:dyDescent="0.2">
      <c r="A36" s="7" t="s">
        <v>67</v>
      </c>
      <c r="B36" s="31"/>
      <c r="C36" s="31"/>
      <c r="D36" s="18"/>
      <c r="E36" s="18"/>
      <c r="F36" s="18"/>
      <c r="G36" s="18"/>
      <c r="H36" s="36"/>
      <c r="I36" s="36"/>
      <c r="J36" s="18"/>
    </row>
    <row r="37" spans="1:34" ht="12.75" customHeight="1" x14ac:dyDescent="0.2">
      <c r="A37" s="7" t="s">
        <v>92</v>
      </c>
      <c r="B37" s="31"/>
      <c r="C37" s="31"/>
      <c r="D37" s="18"/>
      <c r="E37" s="18"/>
      <c r="F37" s="18"/>
      <c r="G37" s="18"/>
      <c r="H37" s="18"/>
      <c r="I37" s="18"/>
      <c r="J37" s="18"/>
    </row>
    <row r="38" spans="1:34" ht="12.75" customHeight="1" x14ac:dyDescent="0.2">
      <c r="A38" s="7" t="s">
        <v>112</v>
      </c>
    </row>
    <row r="39" spans="1:34" ht="12.75" customHeight="1" x14ac:dyDescent="0.2">
      <c r="A39" s="7" t="s">
        <v>101</v>
      </c>
    </row>
  </sheetData>
  <mergeCells count="1">
    <mergeCell ref="L4:AF4"/>
  </mergeCells>
  <pageMargins left="0.75" right="0.75" top="1" bottom="1" header="0.5" footer="0.5"/>
  <pageSetup scale="83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A1C-F261-4FD2-A7B4-3530CEEB8B74}">
  <dimension ref="A1:BR18"/>
  <sheetViews>
    <sheetView zoomScaleNormal="100" workbookViewId="0">
      <pane xSplit="1" ySplit="5" topLeftCell="B6" activePane="bottomRight" state="frozen"/>
      <selection pane="topRight" activeCell="C1" sqref="C1"/>
      <selection pane="bottomLeft" activeCell="A6" sqref="A6"/>
      <selection pane="bottomRight"/>
    </sheetView>
  </sheetViews>
  <sheetFormatPr defaultRowHeight="11.25" x14ac:dyDescent="0.2"/>
  <cols>
    <col min="1" max="1" width="9.42578125" style="4" customWidth="1"/>
    <col min="2" max="32" width="10.7109375" style="4" customWidth="1"/>
    <col min="33" max="45" width="9.140625" style="4"/>
    <col min="46" max="255" width="9.140625" style="60"/>
    <col min="256" max="256" width="9.42578125" style="60" customWidth="1"/>
    <col min="257" max="267" width="10.7109375" style="60" customWidth="1"/>
    <col min="268" max="268" width="8" style="60" customWidth="1"/>
    <col min="269" max="278" width="8.42578125" style="60" customWidth="1"/>
    <col min="279" max="511" width="9.140625" style="60"/>
    <col min="512" max="512" width="9.42578125" style="60" customWidth="1"/>
    <col min="513" max="523" width="10.7109375" style="60" customWidth="1"/>
    <col min="524" max="524" width="8" style="60" customWidth="1"/>
    <col min="525" max="534" width="8.42578125" style="60" customWidth="1"/>
    <col min="535" max="767" width="9.140625" style="60"/>
    <col min="768" max="768" width="9.42578125" style="60" customWidth="1"/>
    <col min="769" max="779" width="10.7109375" style="60" customWidth="1"/>
    <col min="780" max="780" width="8" style="60" customWidth="1"/>
    <col min="781" max="790" width="8.42578125" style="60" customWidth="1"/>
    <col min="791" max="1023" width="9.140625" style="60"/>
    <col min="1024" max="1024" width="9.42578125" style="60" customWidth="1"/>
    <col min="1025" max="1035" width="10.7109375" style="60" customWidth="1"/>
    <col min="1036" max="1036" width="8" style="60" customWidth="1"/>
    <col min="1037" max="1046" width="8.42578125" style="60" customWidth="1"/>
    <col min="1047" max="1279" width="9.140625" style="60"/>
    <col min="1280" max="1280" width="9.42578125" style="60" customWidth="1"/>
    <col min="1281" max="1291" width="10.7109375" style="60" customWidth="1"/>
    <col min="1292" max="1292" width="8" style="60" customWidth="1"/>
    <col min="1293" max="1302" width="8.42578125" style="60" customWidth="1"/>
    <col min="1303" max="1535" width="9.140625" style="60"/>
    <col min="1536" max="1536" width="9.42578125" style="60" customWidth="1"/>
    <col min="1537" max="1547" width="10.7109375" style="60" customWidth="1"/>
    <col min="1548" max="1548" width="8" style="60" customWidth="1"/>
    <col min="1549" max="1558" width="8.42578125" style="60" customWidth="1"/>
    <col min="1559" max="1791" width="9.140625" style="60"/>
    <col min="1792" max="1792" width="9.42578125" style="60" customWidth="1"/>
    <col min="1793" max="1803" width="10.7109375" style="60" customWidth="1"/>
    <col min="1804" max="1804" width="8" style="60" customWidth="1"/>
    <col min="1805" max="1814" width="8.42578125" style="60" customWidth="1"/>
    <col min="1815" max="2047" width="9.140625" style="60"/>
    <col min="2048" max="2048" width="9.42578125" style="60" customWidth="1"/>
    <col min="2049" max="2059" width="10.7109375" style="60" customWidth="1"/>
    <col min="2060" max="2060" width="8" style="60" customWidth="1"/>
    <col min="2061" max="2070" width="8.42578125" style="60" customWidth="1"/>
    <col min="2071" max="2303" width="9.140625" style="60"/>
    <col min="2304" max="2304" width="9.42578125" style="60" customWidth="1"/>
    <col min="2305" max="2315" width="10.7109375" style="60" customWidth="1"/>
    <col min="2316" max="2316" width="8" style="60" customWidth="1"/>
    <col min="2317" max="2326" width="8.42578125" style="60" customWidth="1"/>
    <col min="2327" max="2559" width="9.140625" style="60"/>
    <col min="2560" max="2560" width="9.42578125" style="60" customWidth="1"/>
    <col min="2561" max="2571" width="10.7109375" style="60" customWidth="1"/>
    <col min="2572" max="2572" width="8" style="60" customWidth="1"/>
    <col min="2573" max="2582" width="8.42578125" style="60" customWidth="1"/>
    <col min="2583" max="2815" width="9.140625" style="60"/>
    <col min="2816" max="2816" width="9.42578125" style="60" customWidth="1"/>
    <col min="2817" max="2827" width="10.7109375" style="60" customWidth="1"/>
    <col min="2828" max="2828" width="8" style="60" customWidth="1"/>
    <col min="2829" max="2838" width="8.42578125" style="60" customWidth="1"/>
    <col min="2839" max="3071" width="9.140625" style="60"/>
    <col min="3072" max="3072" width="9.42578125" style="60" customWidth="1"/>
    <col min="3073" max="3083" width="10.7109375" style="60" customWidth="1"/>
    <col min="3084" max="3084" width="8" style="60" customWidth="1"/>
    <col min="3085" max="3094" width="8.42578125" style="60" customWidth="1"/>
    <col min="3095" max="3327" width="9.140625" style="60"/>
    <col min="3328" max="3328" width="9.42578125" style="60" customWidth="1"/>
    <col min="3329" max="3339" width="10.7109375" style="60" customWidth="1"/>
    <col min="3340" max="3340" width="8" style="60" customWidth="1"/>
    <col min="3341" max="3350" width="8.42578125" style="60" customWidth="1"/>
    <col min="3351" max="3583" width="9.140625" style="60"/>
    <col min="3584" max="3584" width="9.42578125" style="60" customWidth="1"/>
    <col min="3585" max="3595" width="10.7109375" style="60" customWidth="1"/>
    <col min="3596" max="3596" width="8" style="60" customWidth="1"/>
    <col min="3597" max="3606" width="8.42578125" style="60" customWidth="1"/>
    <col min="3607" max="3839" width="9.140625" style="60"/>
    <col min="3840" max="3840" width="9.42578125" style="60" customWidth="1"/>
    <col min="3841" max="3851" width="10.7109375" style="60" customWidth="1"/>
    <col min="3852" max="3852" width="8" style="60" customWidth="1"/>
    <col min="3853" max="3862" width="8.42578125" style="60" customWidth="1"/>
    <col min="3863" max="4095" width="9.140625" style="60"/>
    <col min="4096" max="4096" width="9.42578125" style="60" customWidth="1"/>
    <col min="4097" max="4107" width="10.7109375" style="60" customWidth="1"/>
    <col min="4108" max="4108" width="8" style="60" customWidth="1"/>
    <col min="4109" max="4118" width="8.42578125" style="60" customWidth="1"/>
    <col min="4119" max="4351" width="9.140625" style="60"/>
    <col min="4352" max="4352" width="9.42578125" style="60" customWidth="1"/>
    <col min="4353" max="4363" width="10.7109375" style="60" customWidth="1"/>
    <col min="4364" max="4364" width="8" style="60" customWidth="1"/>
    <col min="4365" max="4374" width="8.42578125" style="60" customWidth="1"/>
    <col min="4375" max="4607" width="9.140625" style="60"/>
    <col min="4608" max="4608" width="9.42578125" style="60" customWidth="1"/>
    <col min="4609" max="4619" width="10.7109375" style="60" customWidth="1"/>
    <col min="4620" max="4620" width="8" style="60" customWidth="1"/>
    <col min="4621" max="4630" width="8.42578125" style="60" customWidth="1"/>
    <col min="4631" max="4863" width="9.140625" style="60"/>
    <col min="4864" max="4864" width="9.42578125" style="60" customWidth="1"/>
    <col min="4865" max="4875" width="10.7109375" style="60" customWidth="1"/>
    <col min="4876" max="4876" width="8" style="60" customWidth="1"/>
    <col min="4877" max="4886" width="8.42578125" style="60" customWidth="1"/>
    <col min="4887" max="5119" width="9.140625" style="60"/>
    <col min="5120" max="5120" width="9.42578125" style="60" customWidth="1"/>
    <col min="5121" max="5131" width="10.7109375" style="60" customWidth="1"/>
    <col min="5132" max="5132" width="8" style="60" customWidth="1"/>
    <col min="5133" max="5142" width="8.42578125" style="60" customWidth="1"/>
    <col min="5143" max="5375" width="9.140625" style="60"/>
    <col min="5376" max="5376" width="9.42578125" style="60" customWidth="1"/>
    <col min="5377" max="5387" width="10.7109375" style="60" customWidth="1"/>
    <col min="5388" max="5388" width="8" style="60" customWidth="1"/>
    <col min="5389" max="5398" width="8.42578125" style="60" customWidth="1"/>
    <col min="5399" max="5631" width="9.140625" style="60"/>
    <col min="5632" max="5632" width="9.42578125" style="60" customWidth="1"/>
    <col min="5633" max="5643" width="10.7109375" style="60" customWidth="1"/>
    <col min="5644" max="5644" width="8" style="60" customWidth="1"/>
    <col min="5645" max="5654" width="8.42578125" style="60" customWidth="1"/>
    <col min="5655" max="5887" width="9.140625" style="60"/>
    <col min="5888" max="5888" width="9.42578125" style="60" customWidth="1"/>
    <col min="5889" max="5899" width="10.7109375" style="60" customWidth="1"/>
    <col min="5900" max="5900" width="8" style="60" customWidth="1"/>
    <col min="5901" max="5910" width="8.42578125" style="60" customWidth="1"/>
    <col min="5911" max="6143" width="9.140625" style="60"/>
    <col min="6144" max="6144" width="9.42578125" style="60" customWidth="1"/>
    <col min="6145" max="6155" width="10.7109375" style="60" customWidth="1"/>
    <col min="6156" max="6156" width="8" style="60" customWidth="1"/>
    <col min="6157" max="6166" width="8.42578125" style="60" customWidth="1"/>
    <col min="6167" max="6399" width="9.140625" style="60"/>
    <col min="6400" max="6400" width="9.42578125" style="60" customWidth="1"/>
    <col min="6401" max="6411" width="10.7109375" style="60" customWidth="1"/>
    <col min="6412" max="6412" width="8" style="60" customWidth="1"/>
    <col min="6413" max="6422" width="8.42578125" style="60" customWidth="1"/>
    <col min="6423" max="6655" width="9.140625" style="60"/>
    <col min="6656" max="6656" width="9.42578125" style="60" customWidth="1"/>
    <col min="6657" max="6667" width="10.7109375" style="60" customWidth="1"/>
    <col min="6668" max="6668" width="8" style="60" customWidth="1"/>
    <col min="6669" max="6678" width="8.42578125" style="60" customWidth="1"/>
    <col min="6679" max="6911" width="9.140625" style="60"/>
    <col min="6912" max="6912" width="9.42578125" style="60" customWidth="1"/>
    <col min="6913" max="6923" width="10.7109375" style="60" customWidth="1"/>
    <col min="6924" max="6924" width="8" style="60" customWidth="1"/>
    <col min="6925" max="6934" width="8.42578125" style="60" customWidth="1"/>
    <col min="6935" max="7167" width="9.140625" style="60"/>
    <col min="7168" max="7168" width="9.42578125" style="60" customWidth="1"/>
    <col min="7169" max="7179" width="10.7109375" style="60" customWidth="1"/>
    <col min="7180" max="7180" width="8" style="60" customWidth="1"/>
    <col min="7181" max="7190" width="8.42578125" style="60" customWidth="1"/>
    <col min="7191" max="7423" width="9.140625" style="60"/>
    <col min="7424" max="7424" width="9.42578125" style="60" customWidth="1"/>
    <col min="7425" max="7435" width="10.7109375" style="60" customWidth="1"/>
    <col min="7436" max="7436" width="8" style="60" customWidth="1"/>
    <col min="7437" max="7446" width="8.42578125" style="60" customWidth="1"/>
    <col min="7447" max="7679" width="9.140625" style="60"/>
    <col min="7680" max="7680" width="9.42578125" style="60" customWidth="1"/>
    <col min="7681" max="7691" width="10.7109375" style="60" customWidth="1"/>
    <col min="7692" max="7692" width="8" style="60" customWidth="1"/>
    <col min="7693" max="7702" width="8.42578125" style="60" customWidth="1"/>
    <col min="7703" max="7935" width="9.140625" style="60"/>
    <col min="7936" max="7936" width="9.42578125" style="60" customWidth="1"/>
    <col min="7937" max="7947" width="10.7109375" style="60" customWidth="1"/>
    <col min="7948" max="7948" width="8" style="60" customWidth="1"/>
    <col min="7949" max="7958" width="8.42578125" style="60" customWidth="1"/>
    <col min="7959" max="8191" width="9.140625" style="60"/>
    <col min="8192" max="8192" width="9.42578125" style="60" customWidth="1"/>
    <col min="8193" max="8203" width="10.7109375" style="60" customWidth="1"/>
    <col min="8204" max="8204" width="8" style="60" customWidth="1"/>
    <col min="8205" max="8214" width="8.42578125" style="60" customWidth="1"/>
    <col min="8215" max="8447" width="9.140625" style="60"/>
    <col min="8448" max="8448" width="9.42578125" style="60" customWidth="1"/>
    <col min="8449" max="8459" width="10.7109375" style="60" customWidth="1"/>
    <col min="8460" max="8460" width="8" style="60" customWidth="1"/>
    <col min="8461" max="8470" width="8.42578125" style="60" customWidth="1"/>
    <col min="8471" max="8703" width="9.140625" style="60"/>
    <col min="8704" max="8704" width="9.42578125" style="60" customWidth="1"/>
    <col min="8705" max="8715" width="10.7109375" style="60" customWidth="1"/>
    <col min="8716" max="8716" width="8" style="60" customWidth="1"/>
    <col min="8717" max="8726" width="8.42578125" style="60" customWidth="1"/>
    <col min="8727" max="8959" width="9.140625" style="60"/>
    <col min="8960" max="8960" width="9.42578125" style="60" customWidth="1"/>
    <col min="8961" max="8971" width="10.7109375" style="60" customWidth="1"/>
    <col min="8972" max="8972" width="8" style="60" customWidth="1"/>
    <col min="8973" max="8982" width="8.42578125" style="60" customWidth="1"/>
    <col min="8983" max="9215" width="9.140625" style="60"/>
    <col min="9216" max="9216" width="9.42578125" style="60" customWidth="1"/>
    <col min="9217" max="9227" width="10.7109375" style="60" customWidth="1"/>
    <col min="9228" max="9228" width="8" style="60" customWidth="1"/>
    <col min="9229" max="9238" width="8.42578125" style="60" customWidth="1"/>
    <col min="9239" max="9471" width="9.140625" style="60"/>
    <col min="9472" max="9472" width="9.42578125" style="60" customWidth="1"/>
    <col min="9473" max="9483" width="10.7109375" style="60" customWidth="1"/>
    <col min="9484" max="9484" width="8" style="60" customWidth="1"/>
    <col min="9485" max="9494" width="8.42578125" style="60" customWidth="1"/>
    <col min="9495" max="9727" width="9.140625" style="60"/>
    <col min="9728" max="9728" width="9.42578125" style="60" customWidth="1"/>
    <col min="9729" max="9739" width="10.7109375" style="60" customWidth="1"/>
    <col min="9740" max="9740" width="8" style="60" customWidth="1"/>
    <col min="9741" max="9750" width="8.42578125" style="60" customWidth="1"/>
    <col min="9751" max="9983" width="9.140625" style="60"/>
    <col min="9984" max="9984" width="9.42578125" style="60" customWidth="1"/>
    <col min="9985" max="9995" width="10.7109375" style="60" customWidth="1"/>
    <col min="9996" max="9996" width="8" style="60" customWidth="1"/>
    <col min="9997" max="10006" width="8.42578125" style="60" customWidth="1"/>
    <col min="10007" max="10239" width="9.140625" style="60"/>
    <col min="10240" max="10240" width="9.42578125" style="60" customWidth="1"/>
    <col min="10241" max="10251" width="10.7109375" style="60" customWidth="1"/>
    <col min="10252" max="10252" width="8" style="60" customWidth="1"/>
    <col min="10253" max="10262" width="8.42578125" style="60" customWidth="1"/>
    <col min="10263" max="10495" width="9.140625" style="60"/>
    <col min="10496" max="10496" width="9.42578125" style="60" customWidth="1"/>
    <col min="10497" max="10507" width="10.7109375" style="60" customWidth="1"/>
    <col min="10508" max="10508" width="8" style="60" customWidth="1"/>
    <col min="10509" max="10518" width="8.42578125" style="60" customWidth="1"/>
    <col min="10519" max="10751" width="9.140625" style="60"/>
    <col min="10752" max="10752" width="9.42578125" style="60" customWidth="1"/>
    <col min="10753" max="10763" width="10.7109375" style="60" customWidth="1"/>
    <col min="10764" max="10764" width="8" style="60" customWidth="1"/>
    <col min="10765" max="10774" width="8.42578125" style="60" customWidth="1"/>
    <col min="10775" max="11007" width="9.140625" style="60"/>
    <col min="11008" max="11008" width="9.42578125" style="60" customWidth="1"/>
    <col min="11009" max="11019" width="10.7109375" style="60" customWidth="1"/>
    <col min="11020" max="11020" width="8" style="60" customWidth="1"/>
    <col min="11021" max="11030" width="8.42578125" style="60" customWidth="1"/>
    <col min="11031" max="11263" width="9.140625" style="60"/>
    <col min="11264" max="11264" width="9.42578125" style="60" customWidth="1"/>
    <col min="11265" max="11275" width="10.7109375" style="60" customWidth="1"/>
    <col min="11276" max="11276" width="8" style="60" customWidth="1"/>
    <col min="11277" max="11286" width="8.42578125" style="60" customWidth="1"/>
    <col min="11287" max="11519" width="9.140625" style="60"/>
    <col min="11520" max="11520" width="9.42578125" style="60" customWidth="1"/>
    <col min="11521" max="11531" width="10.7109375" style="60" customWidth="1"/>
    <col min="11532" max="11532" width="8" style="60" customWidth="1"/>
    <col min="11533" max="11542" width="8.42578125" style="60" customWidth="1"/>
    <col min="11543" max="11775" width="9.140625" style="60"/>
    <col min="11776" max="11776" width="9.42578125" style="60" customWidth="1"/>
    <col min="11777" max="11787" width="10.7109375" style="60" customWidth="1"/>
    <col min="11788" max="11788" width="8" style="60" customWidth="1"/>
    <col min="11789" max="11798" width="8.42578125" style="60" customWidth="1"/>
    <col min="11799" max="12031" width="9.140625" style="60"/>
    <col min="12032" max="12032" width="9.42578125" style="60" customWidth="1"/>
    <col min="12033" max="12043" width="10.7109375" style="60" customWidth="1"/>
    <col min="12044" max="12044" width="8" style="60" customWidth="1"/>
    <col min="12045" max="12054" width="8.42578125" style="60" customWidth="1"/>
    <col min="12055" max="12287" width="9.140625" style="60"/>
    <col min="12288" max="12288" width="9.42578125" style="60" customWidth="1"/>
    <col min="12289" max="12299" width="10.7109375" style="60" customWidth="1"/>
    <col min="12300" max="12300" width="8" style="60" customWidth="1"/>
    <col min="12301" max="12310" width="8.42578125" style="60" customWidth="1"/>
    <col min="12311" max="12543" width="9.140625" style="60"/>
    <col min="12544" max="12544" width="9.42578125" style="60" customWidth="1"/>
    <col min="12545" max="12555" width="10.7109375" style="60" customWidth="1"/>
    <col min="12556" max="12556" width="8" style="60" customWidth="1"/>
    <col min="12557" max="12566" width="8.42578125" style="60" customWidth="1"/>
    <col min="12567" max="12799" width="9.140625" style="60"/>
    <col min="12800" max="12800" width="9.42578125" style="60" customWidth="1"/>
    <col min="12801" max="12811" width="10.7109375" style="60" customWidth="1"/>
    <col min="12812" max="12812" width="8" style="60" customWidth="1"/>
    <col min="12813" max="12822" width="8.42578125" style="60" customWidth="1"/>
    <col min="12823" max="13055" width="9.140625" style="60"/>
    <col min="13056" max="13056" width="9.42578125" style="60" customWidth="1"/>
    <col min="13057" max="13067" width="10.7109375" style="60" customWidth="1"/>
    <col min="13068" max="13068" width="8" style="60" customWidth="1"/>
    <col min="13069" max="13078" width="8.42578125" style="60" customWidth="1"/>
    <col min="13079" max="13311" width="9.140625" style="60"/>
    <col min="13312" max="13312" width="9.42578125" style="60" customWidth="1"/>
    <col min="13313" max="13323" width="10.7109375" style="60" customWidth="1"/>
    <col min="13324" max="13324" width="8" style="60" customWidth="1"/>
    <col min="13325" max="13334" width="8.42578125" style="60" customWidth="1"/>
    <col min="13335" max="13567" width="9.140625" style="60"/>
    <col min="13568" max="13568" width="9.42578125" style="60" customWidth="1"/>
    <col min="13569" max="13579" width="10.7109375" style="60" customWidth="1"/>
    <col min="13580" max="13580" width="8" style="60" customWidth="1"/>
    <col min="13581" max="13590" width="8.42578125" style="60" customWidth="1"/>
    <col min="13591" max="13823" width="9.140625" style="60"/>
    <col min="13824" max="13824" width="9.42578125" style="60" customWidth="1"/>
    <col min="13825" max="13835" width="10.7109375" style="60" customWidth="1"/>
    <col min="13836" max="13836" width="8" style="60" customWidth="1"/>
    <col min="13837" max="13846" width="8.42578125" style="60" customWidth="1"/>
    <col min="13847" max="14079" width="9.140625" style="60"/>
    <col min="14080" max="14080" width="9.42578125" style="60" customWidth="1"/>
    <col min="14081" max="14091" width="10.7109375" style="60" customWidth="1"/>
    <col min="14092" max="14092" width="8" style="60" customWidth="1"/>
    <col min="14093" max="14102" width="8.42578125" style="60" customWidth="1"/>
    <col min="14103" max="14335" width="9.140625" style="60"/>
    <col min="14336" max="14336" width="9.42578125" style="60" customWidth="1"/>
    <col min="14337" max="14347" width="10.7109375" style="60" customWidth="1"/>
    <col min="14348" max="14348" width="8" style="60" customWidth="1"/>
    <col min="14349" max="14358" width="8.42578125" style="60" customWidth="1"/>
    <col min="14359" max="14591" width="9.140625" style="60"/>
    <col min="14592" max="14592" width="9.42578125" style="60" customWidth="1"/>
    <col min="14593" max="14603" width="10.7109375" style="60" customWidth="1"/>
    <col min="14604" max="14604" width="8" style="60" customWidth="1"/>
    <col min="14605" max="14614" width="8.42578125" style="60" customWidth="1"/>
    <col min="14615" max="14847" width="9.140625" style="60"/>
    <col min="14848" max="14848" width="9.42578125" style="60" customWidth="1"/>
    <col min="14849" max="14859" width="10.7109375" style="60" customWidth="1"/>
    <col min="14860" max="14860" width="8" style="60" customWidth="1"/>
    <col min="14861" max="14870" width="8.42578125" style="60" customWidth="1"/>
    <col min="14871" max="15103" width="9.140625" style="60"/>
    <col min="15104" max="15104" width="9.42578125" style="60" customWidth="1"/>
    <col min="15105" max="15115" width="10.7109375" style="60" customWidth="1"/>
    <col min="15116" max="15116" width="8" style="60" customWidth="1"/>
    <col min="15117" max="15126" width="8.42578125" style="60" customWidth="1"/>
    <col min="15127" max="15359" width="9.140625" style="60"/>
    <col min="15360" max="15360" width="9.42578125" style="60" customWidth="1"/>
    <col min="15361" max="15371" width="10.7109375" style="60" customWidth="1"/>
    <col min="15372" max="15372" width="8" style="60" customWidth="1"/>
    <col min="15373" max="15382" width="8.42578125" style="60" customWidth="1"/>
    <col min="15383" max="15615" width="9.140625" style="60"/>
    <col min="15616" max="15616" width="9.42578125" style="60" customWidth="1"/>
    <col min="15617" max="15627" width="10.7109375" style="60" customWidth="1"/>
    <col min="15628" max="15628" width="8" style="60" customWidth="1"/>
    <col min="15629" max="15638" width="8.42578125" style="60" customWidth="1"/>
    <col min="15639" max="15871" width="9.140625" style="60"/>
    <col min="15872" max="15872" width="9.42578125" style="60" customWidth="1"/>
    <col min="15873" max="15883" width="10.7109375" style="60" customWidth="1"/>
    <col min="15884" max="15884" width="8" style="60" customWidth="1"/>
    <col min="15885" max="15894" width="8.42578125" style="60" customWidth="1"/>
    <col min="15895" max="16127" width="9.140625" style="60"/>
    <col min="16128" max="16128" width="9.42578125" style="60" customWidth="1"/>
    <col min="16129" max="16139" width="10.7109375" style="60" customWidth="1"/>
    <col min="16140" max="16140" width="8" style="60" customWidth="1"/>
    <col min="16141" max="16150" width="8.42578125" style="60" customWidth="1"/>
    <col min="16151" max="16384" width="9.140625" style="60"/>
  </cols>
  <sheetData>
    <row r="1" spans="1:70" x14ac:dyDescent="0.2">
      <c r="A1" s="2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3"/>
      <c r="AB1" s="3"/>
      <c r="AD1" s="3"/>
      <c r="AE1" s="3"/>
      <c r="AF1" s="3"/>
    </row>
    <row r="2" spans="1:70" x14ac:dyDescent="0.2">
      <c r="A2" s="4" t="s">
        <v>68</v>
      </c>
      <c r="Z2" s="37"/>
      <c r="AC2" s="37"/>
    </row>
    <row r="3" spans="1:70" x14ac:dyDescent="0.2">
      <c r="A3" s="3" t="s">
        <v>69</v>
      </c>
      <c r="B3" s="3">
        <v>1992</v>
      </c>
      <c r="C3" s="3">
        <v>1993</v>
      </c>
      <c r="D3" s="3">
        <v>1994</v>
      </c>
      <c r="E3" s="3">
        <v>1995</v>
      </c>
      <c r="F3" s="3">
        <v>1996</v>
      </c>
      <c r="G3" s="3">
        <v>1997</v>
      </c>
      <c r="H3" s="3">
        <v>1998</v>
      </c>
      <c r="I3" s="3">
        <v>1999</v>
      </c>
      <c r="J3" s="10">
        <v>2000</v>
      </c>
      <c r="K3" s="10">
        <v>2001</v>
      </c>
      <c r="L3" s="10">
        <v>2002</v>
      </c>
      <c r="M3" s="10">
        <v>2003</v>
      </c>
      <c r="N3" s="10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  <c r="AA3" s="11">
        <v>2017</v>
      </c>
      <c r="AB3" s="11">
        <v>2018</v>
      </c>
      <c r="AC3" s="11">
        <v>2019</v>
      </c>
      <c r="AD3" s="11">
        <v>2020</v>
      </c>
      <c r="AE3" s="11">
        <v>2021</v>
      </c>
      <c r="AF3" s="11">
        <v>2022</v>
      </c>
    </row>
    <row r="4" spans="1:70" x14ac:dyDescent="0.2">
      <c r="B4" s="9" t="s">
        <v>70</v>
      </c>
      <c r="C4" s="9"/>
      <c r="D4" s="9"/>
      <c r="E4" s="9"/>
      <c r="F4" s="9"/>
      <c r="G4" s="9"/>
      <c r="H4" s="9"/>
      <c r="I4" s="9"/>
      <c r="J4" s="9"/>
      <c r="K4" s="9"/>
      <c r="AG4" s="60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4" t="s">
        <v>68</v>
      </c>
      <c r="AG5" s="60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4" t="s">
        <v>71</v>
      </c>
      <c r="B6" s="6">
        <v>1329.2220858588323</v>
      </c>
      <c r="C6" s="6">
        <v>1597.598833093884</v>
      </c>
      <c r="D6" s="6">
        <v>1622.8225395011511</v>
      </c>
      <c r="E6" s="6">
        <v>1776.650923935535</v>
      </c>
      <c r="F6" s="6">
        <v>1832.883344057062</v>
      </c>
      <c r="G6" s="6">
        <v>1932.8767765891791</v>
      </c>
      <c r="H6" s="6">
        <v>1977.5723757929541</v>
      </c>
      <c r="I6" s="6">
        <v>2079.0565615247679</v>
      </c>
      <c r="J6" s="6">
        <v>2123.1447323025582</v>
      </c>
      <c r="K6" s="6">
        <v>2152.7430266933843</v>
      </c>
      <c r="L6" s="6">
        <v>2103.5384927295399</v>
      </c>
      <c r="M6" s="6">
        <v>2105.9958572626874</v>
      </c>
      <c r="N6" s="6">
        <v>2175.2208072670182</v>
      </c>
      <c r="O6" s="6">
        <v>2113.6845675255881</v>
      </c>
      <c r="P6" s="6">
        <v>2179.7258552975172</v>
      </c>
      <c r="Q6" s="6">
        <v>2075.1661823867103</v>
      </c>
      <c r="R6" s="6">
        <v>1988.9799134032692</v>
      </c>
      <c r="S6" s="6">
        <v>1929.2245630782461</v>
      </c>
      <c r="T6" s="6">
        <v>1846.9077843020602</v>
      </c>
      <c r="U6" s="6">
        <v>1805.6426430300432</v>
      </c>
      <c r="V6" s="6">
        <v>1804.957330663628</v>
      </c>
      <c r="W6" s="6">
        <v>1726.6745892323711</v>
      </c>
      <c r="X6" s="6">
        <v>1737.5239360190103</v>
      </c>
      <c r="Y6" s="6">
        <v>1712.1766238034684</v>
      </c>
      <c r="Z6" s="6">
        <v>1722.9077408106964</v>
      </c>
      <c r="AA6" s="6">
        <v>1663.8683977730532</v>
      </c>
      <c r="AB6" s="6">
        <v>1616.9082464657984</v>
      </c>
      <c r="AC6" s="6">
        <v>1578.8245197688252</v>
      </c>
      <c r="AD6" s="6">
        <v>1599.4130914373682</v>
      </c>
      <c r="AE6" s="6">
        <v>1537.4642925315652</v>
      </c>
      <c r="AF6" s="6">
        <v>1474.2921132708241</v>
      </c>
    </row>
    <row r="7" spans="1:70" x14ac:dyDescent="0.2">
      <c r="A7" s="4" t="s">
        <v>72</v>
      </c>
      <c r="B7" s="6">
        <v>1852.424732951341</v>
      </c>
      <c r="C7" s="6">
        <v>1917.77313251244</v>
      </c>
      <c r="D7" s="6">
        <v>2067.2137169845082</v>
      </c>
      <c r="E7" s="6">
        <v>2141.5159001631132</v>
      </c>
      <c r="F7" s="6">
        <v>2243.654834692848</v>
      </c>
      <c r="G7" s="6">
        <v>2319.4026544654889</v>
      </c>
      <c r="H7" s="6">
        <v>2438.0997120538423</v>
      </c>
      <c r="I7" s="6">
        <v>2482.4260545540101</v>
      </c>
      <c r="J7" s="6">
        <v>2475.2376735404414</v>
      </c>
      <c r="K7" s="6">
        <v>2355.2862629864062</v>
      </c>
      <c r="L7" s="6">
        <v>2514.2627573423224</v>
      </c>
      <c r="M7" s="6">
        <v>2452.1674797065616</v>
      </c>
      <c r="N7" s="6">
        <v>2427.7701315993263</v>
      </c>
      <c r="O7" s="6">
        <v>2392.4627679154059</v>
      </c>
      <c r="P7" s="6">
        <v>2415.5634056062472</v>
      </c>
      <c r="Q7" s="6">
        <v>2349.6337163440285</v>
      </c>
      <c r="R7" s="6">
        <v>2260.0685763017891</v>
      </c>
      <c r="S7" s="6">
        <v>2165.4154818267311</v>
      </c>
      <c r="T7" s="6">
        <v>2139.0996465330222</v>
      </c>
      <c r="U7" s="6">
        <v>2045.7633672378861</v>
      </c>
      <c r="V7" s="6">
        <v>2036.3658854061832</v>
      </c>
      <c r="W7" s="6">
        <v>1948.8206420581832</v>
      </c>
      <c r="X7" s="6">
        <v>1985.761388165339</v>
      </c>
      <c r="Y7" s="6">
        <v>1940.4415455147901</v>
      </c>
      <c r="Z7" s="6">
        <v>1853.4835130335118</v>
      </c>
      <c r="AA7" s="6">
        <v>1821.076097628049</v>
      </c>
      <c r="AB7" s="6">
        <v>1800.6526570872911</v>
      </c>
      <c r="AC7" s="6">
        <v>1736.5458898493321</v>
      </c>
      <c r="AD7" s="6">
        <v>1656.8931319324302</v>
      </c>
      <c r="AE7" s="6">
        <v>1745.0150412822163</v>
      </c>
      <c r="AF7" s="6">
        <v>1585.2478012769559</v>
      </c>
    </row>
    <row r="8" spans="1:70" x14ac:dyDescent="0.2">
      <c r="A8" s="4" t="s">
        <v>73</v>
      </c>
      <c r="B8" s="6">
        <v>1706.2938963208651</v>
      </c>
      <c r="C8" s="6">
        <v>1933.2663976522549</v>
      </c>
      <c r="D8" s="6">
        <v>2065.964056445287</v>
      </c>
      <c r="E8" s="6">
        <v>2105.8781740289292</v>
      </c>
      <c r="F8" s="6">
        <v>2139.6915970342661</v>
      </c>
      <c r="G8" s="6">
        <v>2296.3964586027932</v>
      </c>
      <c r="H8" s="6">
        <v>2397.2028647501056</v>
      </c>
      <c r="I8" s="6">
        <v>2443.6658854560433</v>
      </c>
      <c r="J8" s="6">
        <v>2394.5084303098374</v>
      </c>
      <c r="K8" s="6">
        <v>2421.3367302847842</v>
      </c>
      <c r="L8" s="6">
        <v>2477.641355965191</v>
      </c>
      <c r="M8" s="6">
        <v>2396.7477413057813</v>
      </c>
      <c r="N8" s="6">
        <v>2350.1782004689485</v>
      </c>
      <c r="O8" s="6">
        <v>2382.7347539372004</v>
      </c>
      <c r="P8" s="6">
        <v>2329.1528602901431</v>
      </c>
      <c r="Q8" s="6">
        <v>2253.3876531740643</v>
      </c>
      <c r="R8" s="6">
        <v>2158.9396003874808</v>
      </c>
      <c r="S8" s="6">
        <v>2045.7978667046991</v>
      </c>
      <c r="T8" s="6">
        <v>2021.7452454635993</v>
      </c>
      <c r="U8" s="6">
        <v>1958.7361604401181</v>
      </c>
      <c r="V8" s="6">
        <v>1913.3356109177621</v>
      </c>
      <c r="W8" s="6">
        <v>1865.223219309064</v>
      </c>
      <c r="X8" s="6">
        <v>1896.330111028587</v>
      </c>
      <c r="Y8" s="6">
        <v>1860.712724105015</v>
      </c>
      <c r="Z8" s="6">
        <v>1815.6456971143739</v>
      </c>
      <c r="AA8" s="6">
        <v>1757.2508788297341</v>
      </c>
      <c r="AB8" s="6">
        <v>1707.0540172446899</v>
      </c>
      <c r="AC8" s="6">
        <v>1710.850913123626</v>
      </c>
      <c r="AD8" s="6">
        <v>1730.7500330406363</v>
      </c>
      <c r="AE8" s="6">
        <v>1694.0195829510349</v>
      </c>
      <c r="AF8" s="6">
        <v>1594.8304616525911</v>
      </c>
    </row>
    <row r="9" spans="1:70" x14ac:dyDescent="0.2">
      <c r="A9" s="4" t="s">
        <v>74</v>
      </c>
      <c r="B9" s="6">
        <v>1508.570322967204</v>
      </c>
      <c r="C9" s="6">
        <v>1646.1269559800521</v>
      </c>
      <c r="D9" s="6">
        <v>1688.9252794162821</v>
      </c>
      <c r="E9" s="6">
        <v>1757.2648484134691</v>
      </c>
      <c r="F9" s="6">
        <v>1833.7391434916985</v>
      </c>
      <c r="G9" s="6">
        <v>2006.1023771511839</v>
      </c>
      <c r="H9" s="6">
        <v>2071.9658280150293</v>
      </c>
      <c r="I9" s="6">
        <v>2191.7279989003409</v>
      </c>
      <c r="J9" s="6">
        <v>2097.6947440520144</v>
      </c>
      <c r="K9" s="6">
        <v>2168.7815114139348</v>
      </c>
      <c r="L9" s="6">
        <v>2150.1993511913533</v>
      </c>
      <c r="M9" s="6">
        <v>2123.3476655933282</v>
      </c>
      <c r="N9" s="6">
        <v>2064.1256479414023</v>
      </c>
      <c r="O9" s="6">
        <v>2119.3564218576271</v>
      </c>
      <c r="P9" s="6">
        <v>2059.899763551266</v>
      </c>
      <c r="Q9" s="6">
        <v>2038.9590161048441</v>
      </c>
      <c r="R9" s="6">
        <v>1892.8125537151473</v>
      </c>
      <c r="S9" s="6">
        <v>1816.8060446167642</v>
      </c>
      <c r="T9" s="6">
        <v>1822.8276816155173</v>
      </c>
      <c r="U9" s="6">
        <v>1768.2348980793031</v>
      </c>
      <c r="V9" s="6">
        <v>1739.4020559375313</v>
      </c>
      <c r="W9" s="6">
        <v>1702.4494246403183</v>
      </c>
      <c r="X9" s="6">
        <v>1712.2441234808693</v>
      </c>
      <c r="Y9" s="6">
        <v>1670.1704339589342</v>
      </c>
      <c r="Z9" s="6">
        <v>1643.8742706619641</v>
      </c>
      <c r="AA9" s="6">
        <v>1640.99805926517</v>
      </c>
      <c r="AB9" s="6">
        <v>1577.1451067027369</v>
      </c>
      <c r="AC9" s="6">
        <v>1552.2380055354192</v>
      </c>
      <c r="AD9" s="6">
        <v>1650.3297884593189</v>
      </c>
      <c r="AE9" s="6">
        <v>1589.211977947492</v>
      </c>
      <c r="AF9" s="111" t="s">
        <v>105</v>
      </c>
    </row>
    <row r="10" spans="1:70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70" x14ac:dyDescent="0.2">
      <c r="A11" s="4" t="s">
        <v>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70" x14ac:dyDescent="0.2">
      <c r="A12" s="4" t="s">
        <v>75</v>
      </c>
      <c r="B12" s="6">
        <v>6390.9407151310388</v>
      </c>
      <c r="C12" s="6">
        <f>B9+C6+C7+C8</f>
        <v>6957.208686225782</v>
      </c>
      <c r="D12" s="6">
        <f t="shared" ref="D12:AD12" si="0">C9+D6+D7+D8</f>
        <v>7402.1272689109992</v>
      </c>
      <c r="E12" s="6">
        <f t="shared" si="0"/>
        <v>7712.97027754386</v>
      </c>
      <c r="F12" s="6">
        <f t="shared" si="0"/>
        <v>7973.4946241976459</v>
      </c>
      <c r="G12" s="6">
        <f t="shared" si="0"/>
        <v>8382.4150331491601</v>
      </c>
      <c r="H12" s="6">
        <f t="shared" si="0"/>
        <v>8818.977329748086</v>
      </c>
      <c r="I12" s="6">
        <f t="shared" si="0"/>
        <v>9077.1143295498514</v>
      </c>
      <c r="J12" s="6">
        <f t="shared" si="0"/>
        <v>9184.6188350531775</v>
      </c>
      <c r="K12" s="6">
        <f t="shared" si="0"/>
        <v>9027.060764016589</v>
      </c>
      <c r="L12" s="6">
        <f t="shared" si="0"/>
        <v>9264.2241174509873</v>
      </c>
      <c r="M12" s="6">
        <f t="shared" si="0"/>
        <v>9105.1104294663837</v>
      </c>
      <c r="N12" s="6">
        <f t="shared" si="0"/>
        <v>9076.5168049286222</v>
      </c>
      <c r="O12" s="6">
        <f t="shared" si="0"/>
        <v>8953.0077373195963</v>
      </c>
      <c r="P12" s="6">
        <f t="shared" si="0"/>
        <v>9043.7985430515346</v>
      </c>
      <c r="Q12" s="6">
        <f t="shared" si="0"/>
        <v>8738.0873154560686</v>
      </c>
      <c r="R12" s="6">
        <f t="shared" si="0"/>
        <v>8446.9471061973836</v>
      </c>
      <c r="S12" s="6">
        <f t="shared" si="0"/>
        <v>8033.2504653248234</v>
      </c>
      <c r="T12" s="6">
        <f t="shared" si="0"/>
        <v>7824.5587209154464</v>
      </c>
      <c r="U12" s="6">
        <f t="shared" si="0"/>
        <v>7632.9698523235638</v>
      </c>
      <c r="V12" s="6">
        <f t="shared" si="0"/>
        <v>7522.8937250668769</v>
      </c>
      <c r="W12" s="6">
        <f t="shared" si="0"/>
        <v>7280.1205065371496</v>
      </c>
      <c r="X12" s="6">
        <f t="shared" si="0"/>
        <v>7322.0648598532553</v>
      </c>
      <c r="Y12" s="6">
        <f t="shared" si="0"/>
        <v>7225.5750169041421</v>
      </c>
      <c r="Z12" s="6">
        <f t="shared" si="0"/>
        <v>7062.2073849175158</v>
      </c>
      <c r="AA12" s="6">
        <f t="shared" si="0"/>
        <v>6886.0696448928011</v>
      </c>
      <c r="AB12" s="6">
        <f t="shared" si="0"/>
        <v>6765.6129800629496</v>
      </c>
      <c r="AC12" s="6">
        <f t="shared" si="0"/>
        <v>6603.3664294445207</v>
      </c>
      <c r="AD12" s="6">
        <f t="shared" si="0"/>
        <v>6539.2942619458536</v>
      </c>
      <c r="AE12" s="6">
        <f>AD9+AE6+AE7+AE8</f>
        <v>6626.8287052241349</v>
      </c>
      <c r="AF12" s="6">
        <f>AE9+AF6+AF7+AF8</f>
        <v>6243.582354147863</v>
      </c>
    </row>
    <row r="13" spans="1:70" x14ac:dyDescent="0.2">
      <c r="A13" s="3" t="s">
        <v>76</v>
      </c>
      <c r="B13" s="8">
        <f>B6+B7+B8+B9</f>
        <v>6396.5110380982424</v>
      </c>
      <c r="C13" s="8">
        <f t="shared" ref="C13:AC13" si="1">C6+C7+C8+C9</f>
        <v>7094.7653192386306</v>
      </c>
      <c r="D13" s="8">
        <f t="shared" si="1"/>
        <v>7444.9255923472283</v>
      </c>
      <c r="E13" s="8">
        <f t="shared" si="1"/>
        <v>7781.3098465410467</v>
      </c>
      <c r="F13" s="8">
        <f t="shared" si="1"/>
        <v>8049.9689192758742</v>
      </c>
      <c r="G13" s="8">
        <f t="shared" si="1"/>
        <v>8554.7782668086456</v>
      </c>
      <c r="H13" s="8">
        <f t="shared" si="1"/>
        <v>8884.8407806119321</v>
      </c>
      <c r="I13" s="8">
        <f t="shared" si="1"/>
        <v>9196.8765004351626</v>
      </c>
      <c r="J13" s="8">
        <f t="shared" si="1"/>
        <v>9090.5855802048518</v>
      </c>
      <c r="K13" s="8">
        <f t="shared" si="1"/>
        <v>9098.1475313785086</v>
      </c>
      <c r="L13" s="8">
        <f t="shared" si="1"/>
        <v>9245.6419572284067</v>
      </c>
      <c r="M13" s="8">
        <f t="shared" si="1"/>
        <v>9078.2587438683586</v>
      </c>
      <c r="N13" s="8">
        <f t="shared" si="1"/>
        <v>9017.2947872766963</v>
      </c>
      <c r="O13" s="8">
        <f t="shared" si="1"/>
        <v>9008.2385112358206</v>
      </c>
      <c r="P13" s="8">
        <f t="shared" si="1"/>
        <v>8984.341884745174</v>
      </c>
      <c r="Q13" s="8">
        <f t="shared" si="1"/>
        <v>8717.1465680096462</v>
      </c>
      <c r="R13" s="8">
        <f t="shared" si="1"/>
        <v>8300.8006438076864</v>
      </c>
      <c r="S13" s="8">
        <f t="shared" si="1"/>
        <v>7957.2439562264408</v>
      </c>
      <c r="T13" s="8">
        <f t="shared" si="1"/>
        <v>7830.5803579141993</v>
      </c>
      <c r="U13" s="8">
        <f t="shared" si="1"/>
        <v>7578.3770687873512</v>
      </c>
      <c r="V13" s="8">
        <f t="shared" si="1"/>
        <v>7494.060882925105</v>
      </c>
      <c r="W13" s="8">
        <f t="shared" si="1"/>
        <v>7243.1678752399366</v>
      </c>
      <c r="X13" s="8">
        <f t="shared" si="1"/>
        <v>7331.8595586938054</v>
      </c>
      <c r="Y13" s="8">
        <f t="shared" si="1"/>
        <v>7183.5013273822078</v>
      </c>
      <c r="Z13" s="8">
        <f t="shared" si="1"/>
        <v>7035.9112216205458</v>
      </c>
      <c r="AA13" s="8">
        <f t="shared" si="1"/>
        <v>6883.193433496006</v>
      </c>
      <c r="AB13" s="8">
        <f t="shared" si="1"/>
        <v>6701.760027500517</v>
      </c>
      <c r="AC13" s="8">
        <f t="shared" si="1"/>
        <v>6578.4593282772021</v>
      </c>
      <c r="AD13" s="8">
        <f>AD6+AD7+AD8+AD9</f>
        <v>6637.3860448697542</v>
      </c>
      <c r="AE13" s="8">
        <f>AE6+AE7+AE8+AE9</f>
        <v>6565.7108947123088</v>
      </c>
      <c r="AF13" s="47" t="s">
        <v>105</v>
      </c>
    </row>
    <row r="14" spans="1:70" x14ac:dyDescent="0.2">
      <c r="A14" s="60" t="s">
        <v>106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80"/>
      <c r="AG14" s="55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7" t="s">
        <v>77</v>
      </c>
    </row>
    <row r="16" spans="1:70" x14ac:dyDescent="0.2">
      <c r="A16" s="4" t="s">
        <v>103</v>
      </c>
      <c r="V16" s="6"/>
      <c r="W16" s="6"/>
    </row>
    <row r="17" spans="1:1" x14ac:dyDescent="0.2">
      <c r="A17" s="7" t="s">
        <v>110</v>
      </c>
    </row>
    <row r="18" spans="1:1" x14ac:dyDescent="0.2">
      <c r="A18" s="7" t="s">
        <v>101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9501-6B16-4778-93C7-0BA00074BFA5}">
  <dimension ref="A1:BR20"/>
  <sheetViews>
    <sheetView zoomScaleNormal="100" workbookViewId="0">
      <pane xSplit="1" ySplit="5" topLeftCell="B6" activePane="bottomRight" state="frozen"/>
      <selection pane="topRight" activeCell="C1" sqref="C1"/>
      <selection pane="bottomLeft" activeCell="A6" sqref="A6"/>
      <selection pane="bottomRight"/>
    </sheetView>
  </sheetViews>
  <sheetFormatPr defaultRowHeight="11.25" x14ac:dyDescent="0.2"/>
  <cols>
    <col min="1" max="1" width="8" style="4" customWidth="1"/>
    <col min="2" max="2" width="10.85546875" style="4" customWidth="1"/>
    <col min="3" max="32" width="10.7109375" style="4" customWidth="1"/>
    <col min="33" max="33" width="8.42578125" style="60" customWidth="1"/>
    <col min="34" max="70" width="9.140625" style="4"/>
    <col min="71" max="255" width="9.140625" style="60"/>
    <col min="256" max="256" width="8" style="60" customWidth="1"/>
    <col min="257" max="257" width="10.7109375" style="60" customWidth="1"/>
    <col min="258" max="258" width="10.85546875" style="60" customWidth="1"/>
    <col min="259" max="267" width="10.7109375" style="60" customWidth="1"/>
    <col min="268" max="268" width="8" style="60" customWidth="1"/>
    <col min="269" max="289" width="8.42578125" style="60" customWidth="1"/>
    <col min="290" max="511" width="9.140625" style="60"/>
    <col min="512" max="512" width="8" style="60" customWidth="1"/>
    <col min="513" max="513" width="10.7109375" style="60" customWidth="1"/>
    <col min="514" max="514" width="10.85546875" style="60" customWidth="1"/>
    <col min="515" max="523" width="10.7109375" style="60" customWidth="1"/>
    <col min="524" max="524" width="8" style="60" customWidth="1"/>
    <col min="525" max="545" width="8.42578125" style="60" customWidth="1"/>
    <col min="546" max="767" width="9.140625" style="60"/>
    <col min="768" max="768" width="8" style="60" customWidth="1"/>
    <col min="769" max="769" width="10.7109375" style="60" customWidth="1"/>
    <col min="770" max="770" width="10.85546875" style="60" customWidth="1"/>
    <col min="771" max="779" width="10.7109375" style="60" customWidth="1"/>
    <col min="780" max="780" width="8" style="60" customWidth="1"/>
    <col min="781" max="801" width="8.42578125" style="60" customWidth="1"/>
    <col min="802" max="1023" width="9.140625" style="60"/>
    <col min="1024" max="1024" width="8" style="60" customWidth="1"/>
    <col min="1025" max="1025" width="10.7109375" style="60" customWidth="1"/>
    <col min="1026" max="1026" width="10.85546875" style="60" customWidth="1"/>
    <col min="1027" max="1035" width="10.7109375" style="60" customWidth="1"/>
    <col min="1036" max="1036" width="8" style="60" customWidth="1"/>
    <col min="1037" max="1057" width="8.42578125" style="60" customWidth="1"/>
    <col min="1058" max="1279" width="9.140625" style="60"/>
    <col min="1280" max="1280" width="8" style="60" customWidth="1"/>
    <col min="1281" max="1281" width="10.7109375" style="60" customWidth="1"/>
    <col min="1282" max="1282" width="10.85546875" style="60" customWidth="1"/>
    <col min="1283" max="1291" width="10.7109375" style="60" customWidth="1"/>
    <col min="1292" max="1292" width="8" style="60" customWidth="1"/>
    <col min="1293" max="1313" width="8.42578125" style="60" customWidth="1"/>
    <col min="1314" max="1535" width="9.140625" style="60"/>
    <col min="1536" max="1536" width="8" style="60" customWidth="1"/>
    <col min="1537" max="1537" width="10.7109375" style="60" customWidth="1"/>
    <col min="1538" max="1538" width="10.85546875" style="60" customWidth="1"/>
    <col min="1539" max="1547" width="10.7109375" style="60" customWidth="1"/>
    <col min="1548" max="1548" width="8" style="60" customWidth="1"/>
    <col min="1549" max="1569" width="8.42578125" style="60" customWidth="1"/>
    <col min="1570" max="1791" width="9.140625" style="60"/>
    <col min="1792" max="1792" width="8" style="60" customWidth="1"/>
    <col min="1793" max="1793" width="10.7109375" style="60" customWidth="1"/>
    <col min="1794" max="1794" width="10.85546875" style="60" customWidth="1"/>
    <col min="1795" max="1803" width="10.7109375" style="60" customWidth="1"/>
    <col min="1804" max="1804" width="8" style="60" customWidth="1"/>
    <col min="1805" max="1825" width="8.42578125" style="60" customWidth="1"/>
    <col min="1826" max="2047" width="9.140625" style="60"/>
    <col min="2048" max="2048" width="8" style="60" customWidth="1"/>
    <col min="2049" max="2049" width="10.7109375" style="60" customWidth="1"/>
    <col min="2050" max="2050" width="10.85546875" style="60" customWidth="1"/>
    <col min="2051" max="2059" width="10.7109375" style="60" customWidth="1"/>
    <col min="2060" max="2060" width="8" style="60" customWidth="1"/>
    <col min="2061" max="2081" width="8.42578125" style="60" customWidth="1"/>
    <col min="2082" max="2303" width="9.140625" style="60"/>
    <col min="2304" max="2304" width="8" style="60" customWidth="1"/>
    <col min="2305" max="2305" width="10.7109375" style="60" customWidth="1"/>
    <col min="2306" max="2306" width="10.85546875" style="60" customWidth="1"/>
    <col min="2307" max="2315" width="10.7109375" style="60" customWidth="1"/>
    <col min="2316" max="2316" width="8" style="60" customWidth="1"/>
    <col min="2317" max="2337" width="8.42578125" style="60" customWidth="1"/>
    <col min="2338" max="2559" width="9.140625" style="60"/>
    <col min="2560" max="2560" width="8" style="60" customWidth="1"/>
    <col min="2561" max="2561" width="10.7109375" style="60" customWidth="1"/>
    <col min="2562" max="2562" width="10.85546875" style="60" customWidth="1"/>
    <col min="2563" max="2571" width="10.7109375" style="60" customWidth="1"/>
    <col min="2572" max="2572" width="8" style="60" customWidth="1"/>
    <col min="2573" max="2593" width="8.42578125" style="60" customWidth="1"/>
    <col min="2594" max="2815" width="9.140625" style="60"/>
    <col min="2816" max="2816" width="8" style="60" customWidth="1"/>
    <col min="2817" max="2817" width="10.7109375" style="60" customWidth="1"/>
    <col min="2818" max="2818" width="10.85546875" style="60" customWidth="1"/>
    <col min="2819" max="2827" width="10.7109375" style="60" customWidth="1"/>
    <col min="2828" max="2828" width="8" style="60" customWidth="1"/>
    <col min="2829" max="2849" width="8.42578125" style="60" customWidth="1"/>
    <col min="2850" max="3071" width="9.140625" style="60"/>
    <col min="3072" max="3072" width="8" style="60" customWidth="1"/>
    <col min="3073" max="3073" width="10.7109375" style="60" customWidth="1"/>
    <col min="3074" max="3074" width="10.85546875" style="60" customWidth="1"/>
    <col min="3075" max="3083" width="10.7109375" style="60" customWidth="1"/>
    <col min="3084" max="3084" width="8" style="60" customWidth="1"/>
    <col min="3085" max="3105" width="8.42578125" style="60" customWidth="1"/>
    <col min="3106" max="3327" width="9.140625" style="60"/>
    <col min="3328" max="3328" width="8" style="60" customWidth="1"/>
    <col min="3329" max="3329" width="10.7109375" style="60" customWidth="1"/>
    <col min="3330" max="3330" width="10.85546875" style="60" customWidth="1"/>
    <col min="3331" max="3339" width="10.7109375" style="60" customWidth="1"/>
    <col min="3340" max="3340" width="8" style="60" customWidth="1"/>
    <col min="3341" max="3361" width="8.42578125" style="60" customWidth="1"/>
    <col min="3362" max="3583" width="9.140625" style="60"/>
    <col min="3584" max="3584" width="8" style="60" customWidth="1"/>
    <col min="3585" max="3585" width="10.7109375" style="60" customWidth="1"/>
    <col min="3586" max="3586" width="10.85546875" style="60" customWidth="1"/>
    <col min="3587" max="3595" width="10.7109375" style="60" customWidth="1"/>
    <col min="3596" max="3596" width="8" style="60" customWidth="1"/>
    <col min="3597" max="3617" width="8.42578125" style="60" customWidth="1"/>
    <col min="3618" max="3839" width="9.140625" style="60"/>
    <col min="3840" max="3840" width="8" style="60" customWidth="1"/>
    <col min="3841" max="3841" width="10.7109375" style="60" customWidth="1"/>
    <col min="3842" max="3842" width="10.85546875" style="60" customWidth="1"/>
    <col min="3843" max="3851" width="10.7109375" style="60" customWidth="1"/>
    <col min="3852" max="3852" width="8" style="60" customWidth="1"/>
    <col min="3853" max="3873" width="8.42578125" style="60" customWidth="1"/>
    <col min="3874" max="4095" width="9.140625" style="60"/>
    <col min="4096" max="4096" width="8" style="60" customWidth="1"/>
    <col min="4097" max="4097" width="10.7109375" style="60" customWidth="1"/>
    <col min="4098" max="4098" width="10.85546875" style="60" customWidth="1"/>
    <col min="4099" max="4107" width="10.7109375" style="60" customWidth="1"/>
    <col min="4108" max="4108" width="8" style="60" customWidth="1"/>
    <col min="4109" max="4129" width="8.42578125" style="60" customWidth="1"/>
    <col min="4130" max="4351" width="9.140625" style="60"/>
    <col min="4352" max="4352" width="8" style="60" customWidth="1"/>
    <col min="4353" max="4353" width="10.7109375" style="60" customWidth="1"/>
    <col min="4354" max="4354" width="10.85546875" style="60" customWidth="1"/>
    <col min="4355" max="4363" width="10.7109375" style="60" customWidth="1"/>
    <col min="4364" max="4364" width="8" style="60" customWidth="1"/>
    <col min="4365" max="4385" width="8.42578125" style="60" customWidth="1"/>
    <col min="4386" max="4607" width="9.140625" style="60"/>
    <col min="4608" max="4608" width="8" style="60" customWidth="1"/>
    <col min="4609" max="4609" width="10.7109375" style="60" customWidth="1"/>
    <col min="4610" max="4610" width="10.85546875" style="60" customWidth="1"/>
    <col min="4611" max="4619" width="10.7109375" style="60" customWidth="1"/>
    <col min="4620" max="4620" width="8" style="60" customWidth="1"/>
    <col min="4621" max="4641" width="8.42578125" style="60" customWidth="1"/>
    <col min="4642" max="4863" width="9.140625" style="60"/>
    <col min="4864" max="4864" width="8" style="60" customWidth="1"/>
    <col min="4865" max="4865" width="10.7109375" style="60" customWidth="1"/>
    <col min="4866" max="4866" width="10.85546875" style="60" customWidth="1"/>
    <col min="4867" max="4875" width="10.7109375" style="60" customWidth="1"/>
    <col min="4876" max="4876" width="8" style="60" customWidth="1"/>
    <col min="4877" max="4897" width="8.42578125" style="60" customWidth="1"/>
    <col min="4898" max="5119" width="9.140625" style="60"/>
    <col min="5120" max="5120" width="8" style="60" customWidth="1"/>
    <col min="5121" max="5121" width="10.7109375" style="60" customWidth="1"/>
    <col min="5122" max="5122" width="10.85546875" style="60" customWidth="1"/>
    <col min="5123" max="5131" width="10.7109375" style="60" customWidth="1"/>
    <col min="5132" max="5132" width="8" style="60" customWidth="1"/>
    <col min="5133" max="5153" width="8.42578125" style="60" customWidth="1"/>
    <col min="5154" max="5375" width="9.140625" style="60"/>
    <col min="5376" max="5376" width="8" style="60" customWidth="1"/>
    <col min="5377" max="5377" width="10.7109375" style="60" customWidth="1"/>
    <col min="5378" max="5378" width="10.85546875" style="60" customWidth="1"/>
    <col min="5379" max="5387" width="10.7109375" style="60" customWidth="1"/>
    <col min="5388" max="5388" width="8" style="60" customWidth="1"/>
    <col min="5389" max="5409" width="8.42578125" style="60" customWidth="1"/>
    <col min="5410" max="5631" width="9.140625" style="60"/>
    <col min="5632" max="5632" width="8" style="60" customWidth="1"/>
    <col min="5633" max="5633" width="10.7109375" style="60" customWidth="1"/>
    <col min="5634" max="5634" width="10.85546875" style="60" customWidth="1"/>
    <col min="5635" max="5643" width="10.7109375" style="60" customWidth="1"/>
    <col min="5644" max="5644" width="8" style="60" customWidth="1"/>
    <col min="5645" max="5665" width="8.42578125" style="60" customWidth="1"/>
    <col min="5666" max="5887" width="9.140625" style="60"/>
    <col min="5888" max="5888" width="8" style="60" customWidth="1"/>
    <col min="5889" max="5889" width="10.7109375" style="60" customWidth="1"/>
    <col min="5890" max="5890" width="10.85546875" style="60" customWidth="1"/>
    <col min="5891" max="5899" width="10.7109375" style="60" customWidth="1"/>
    <col min="5900" max="5900" width="8" style="60" customWidth="1"/>
    <col min="5901" max="5921" width="8.42578125" style="60" customWidth="1"/>
    <col min="5922" max="6143" width="9.140625" style="60"/>
    <col min="6144" max="6144" width="8" style="60" customWidth="1"/>
    <col min="6145" max="6145" width="10.7109375" style="60" customWidth="1"/>
    <col min="6146" max="6146" width="10.85546875" style="60" customWidth="1"/>
    <col min="6147" max="6155" width="10.7109375" style="60" customWidth="1"/>
    <col min="6156" max="6156" width="8" style="60" customWidth="1"/>
    <col min="6157" max="6177" width="8.42578125" style="60" customWidth="1"/>
    <col min="6178" max="6399" width="9.140625" style="60"/>
    <col min="6400" max="6400" width="8" style="60" customWidth="1"/>
    <col min="6401" max="6401" width="10.7109375" style="60" customWidth="1"/>
    <col min="6402" max="6402" width="10.85546875" style="60" customWidth="1"/>
    <col min="6403" max="6411" width="10.7109375" style="60" customWidth="1"/>
    <col min="6412" max="6412" width="8" style="60" customWidth="1"/>
    <col min="6413" max="6433" width="8.42578125" style="60" customWidth="1"/>
    <col min="6434" max="6655" width="9.140625" style="60"/>
    <col min="6656" max="6656" width="8" style="60" customWidth="1"/>
    <col min="6657" max="6657" width="10.7109375" style="60" customWidth="1"/>
    <col min="6658" max="6658" width="10.85546875" style="60" customWidth="1"/>
    <col min="6659" max="6667" width="10.7109375" style="60" customWidth="1"/>
    <col min="6668" max="6668" width="8" style="60" customWidth="1"/>
    <col min="6669" max="6689" width="8.42578125" style="60" customWidth="1"/>
    <col min="6690" max="6911" width="9.140625" style="60"/>
    <col min="6912" max="6912" width="8" style="60" customWidth="1"/>
    <col min="6913" max="6913" width="10.7109375" style="60" customWidth="1"/>
    <col min="6914" max="6914" width="10.85546875" style="60" customWidth="1"/>
    <col min="6915" max="6923" width="10.7109375" style="60" customWidth="1"/>
    <col min="6924" max="6924" width="8" style="60" customWidth="1"/>
    <col min="6925" max="6945" width="8.42578125" style="60" customWidth="1"/>
    <col min="6946" max="7167" width="9.140625" style="60"/>
    <col min="7168" max="7168" width="8" style="60" customWidth="1"/>
    <col min="7169" max="7169" width="10.7109375" style="60" customWidth="1"/>
    <col min="7170" max="7170" width="10.85546875" style="60" customWidth="1"/>
    <col min="7171" max="7179" width="10.7109375" style="60" customWidth="1"/>
    <col min="7180" max="7180" width="8" style="60" customWidth="1"/>
    <col min="7181" max="7201" width="8.42578125" style="60" customWidth="1"/>
    <col min="7202" max="7423" width="9.140625" style="60"/>
    <col min="7424" max="7424" width="8" style="60" customWidth="1"/>
    <col min="7425" max="7425" width="10.7109375" style="60" customWidth="1"/>
    <col min="7426" max="7426" width="10.85546875" style="60" customWidth="1"/>
    <col min="7427" max="7435" width="10.7109375" style="60" customWidth="1"/>
    <col min="7436" max="7436" width="8" style="60" customWidth="1"/>
    <col min="7437" max="7457" width="8.42578125" style="60" customWidth="1"/>
    <col min="7458" max="7679" width="9.140625" style="60"/>
    <col min="7680" max="7680" width="8" style="60" customWidth="1"/>
    <col min="7681" max="7681" width="10.7109375" style="60" customWidth="1"/>
    <col min="7682" max="7682" width="10.85546875" style="60" customWidth="1"/>
    <col min="7683" max="7691" width="10.7109375" style="60" customWidth="1"/>
    <col min="7692" max="7692" width="8" style="60" customWidth="1"/>
    <col min="7693" max="7713" width="8.42578125" style="60" customWidth="1"/>
    <col min="7714" max="7935" width="9.140625" style="60"/>
    <col min="7936" max="7936" width="8" style="60" customWidth="1"/>
    <col min="7937" max="7937" width="10.7109375" style="60" customWidth="1"/>
    <col min="7938" max="7938" width="10.85546875" style="60" customWidth="1"/>
    <col min="7939" max="7947" width="10.7109375" style="60" customWidth="1"/>
    <col min="7948" max="7948" width="8" style="60" customWidth="1"/>
    <col min="7949" max="7969" width="8.42578125" style="60" customWidth="1"/>
    <col min="7970" max="8191" width="9.140625" style="60"/>
    <col min="8192" max="8192" width="8" style="60" customWidth="1"/>
    <col min="8193" max="8193" width="10.7109375" style="60" customWidth="1"/>
    <col min="8194" max="8194" width="10.85546875" style="60" customWidth="1"/>
    <col min="8195" max="8203" width="10.7109375" style="60" customWidth="1"/>
    <col min="8204" max="8204" width="8" style="60" customWidth="1"/>
    <col min="8205" max="8225" width="8.42578125" style="60" customWidth="1"/>
    <col min="8226" max="8447" width="9.140625" style="60"/>
    <col min="8448" max="8448" width="8" style="60" customWidth="1"/>
    <col min="8449" max="8449" width="10.7109375" style="60" customWidth="1"/>
    <col min="8450" max="8450" width="10.85546875" style="60" customWidth="1"/>
    <col min="8451" max="8459" width="10.7109375" style="60" customWidth="1"/>
    <col min="8460" max="8460" width="8" style="60" customWidth="1"/>
    <col min="8461" max="8481" width="8.42578125" style="60" customWidth="1"/>
    <col min="8482" max="8703" width="9.140625" style="60"/>
    <col min="8704" max="8704" width="8" style="60" customWidth="1"/>
    <col min="8705" max="8705" width="10.7109375" style="60" customWidth="1"/>
    <col min="8706" max="8706" width="10.85546875" style="60" customWidth="1"/>
    <col min="8707" max="8715" width="10.7109375" style="60" customWidth="1"/>
    <col min="8716" max="8716" width="8" style="60" customWidth="1"/>
    <col min="8717" max="8737" width="8.42578125" style="60" customWidth="1"/>
    <col min="8738" max="8959" width="9.140625" style="60"/>
    <col min="8960" max="8960" width="8" style="60" customWidth="1"/>
    <col min="8961" max="8961" width="10.7109375" style="60" customWidth="1"/>
    <col min="8962" max="8962" width="10.85546875" style="60" customWidth="1"/>
    <col min="8963" max="8971" width="10.7109375" style="60" customWidth="1"/>
    <col min="8972" max="8972" width="8" style="60" customWidth="1"/>
    <col min="8973" max="8993" width="8.42578125" style="60" customWidth="1"/>
    <col min="8994" max="9215" width="9.140625" style="60"/>
    <col min="9216" max="9216" width="8" style="60" customWidth="1"/>
    <col min="9217" max="9217" width="10.7109375" style="60" customWidth="1"/>
    <col min="9218" max="9218" width="10.85546875" style="60" customWidth="1"/>
    <col min="9219" max="9227" width="10.7109375" style="60" customWidth="1"/>
    <col min="9228" max="9228" width="8" style="60" customWidth="1"/>
    <col min="9229" max="9249" width="8.42578125" style="60" customWidth="1"/>
    <col min="9250" max="9471" width="9.140625" style="60"/>
    <col min="9472" max="9472" width="8" style="60" customWidth="1"/>
    <col min="9473" max="9473" width="10.7109375" style="60" customWidth="1"/>
    <col min="9474" max="9474" width="10.85546875" style="60" customWidth="1"/>
    <col min="9475" max="9483" width="10.7109375" style="60" customWidth="1"/>
    <col min="9484" max="9484" width="8" style="60" customWidth="1"/>
    <col min="9485" max="9505" width="8.42578125" style="60" customWidth="1"/>
    <col min="9506" max="9727" width="9.140625" style="60"/>
    <col min="9728" max="9728" width="8" style="60" customWidth="1"/>
    <col min="9729" max="9729" width="10.7109375" style="60" customWidth="1"/>
    <col min="9730" max="9730" width="10.85546875" style="60" customWidth="1"/>
    <col min="9731" max="9739" width="10.7109375" style="60" customWidth="1"/>
    <col min="9740" max="9740" width="8" style="60" customWidth="1"/>
    <col min="9741" max="9761" width="8.42578125" style="60" customWidth="1"/>
    <col min="9762" max="9983" width="9.140625" style="60"/>
    <col min="9984" max="9984" width="8" style="60" customWidth="1"/>
    <col min="9985" max="9985" width="10.7109375" style="60" customWidth="1"/>
    <col min="9986" max="9986" width="10.85546875" style="60" customWidth="1"/>
    <col min="9987" max="9995" width="10.7109375" style="60" customWidth="1"/>
    <col min="9996" max="9996" width="8" style="60" customWidth="1"/>
    <col min="9997" max="10017" width="8.42578125" style="60" customWidth="1"/>
    <col min="10018" max="10239" width="9.140625" style="60"/>
    <col min="10240" max="10240" width="8" style="60" customWidth="1"/>
    <col min="10241" max="10241" width="10.7109375" style="60" customWidth="1"/>
    <col min="10242" max="10242" width="10.85546875" style="60" customWidth="1"/>
    <col min="10243" max="10251" width="10.7109375" style="60" customWidth="1"/>
    <col min="10252" max="10252" width="8" style="60" customWidth="1"/>
    <col min="10253" max="10273" width="8.42578125" style="60" customWidth="1"/>
    <col min="10274" max="10495" width="9.140625" style="60"/>
    <col min="10496" max="10496" width="8" style="60" customWidth="1"/>
    <col min="10497" max="10497" width="10.7109375" style="60" customWidth="1"/>
    <col min="10498" max="10498" width="10.85546875" style="60" customWidth="1"/>
    <col min="10499" max="10507" width="10.7109375" style="60" customWidth="1"/>
    <col min="10508" max="10508" width="8" style="60" customWidth="1"/>
    <col min="10509" max="10529" width="8.42578125" style="60" customWidth="1"/>
    <col min="10530" max="10751" width="9.140625" style="60"/>
    <col min="10752" max="10752" width="8" style="60" customWidth="1"/>
    <col min="10753" max="10753" width="10.7109375" style="60" customWidth="1"/>
    <col min="10754" max="10754" width="10.85546875" style="60" customWidth="1"/>
    <col min="10755" max="10763" width="10.7109375" style="60" customWidth="1"/>
    <col min="10764" max="10764" width="8" style="60" customWidth="1"/>
    <col min="10765" max="10785" width="8.42578125" style="60" customWidth="1"/>
    <col min="10786" max="11007" width="9.140625" style="60"/>
    <col min="11008" max="11008" width="8" style="60" customWidth="1"/>
    <col min="11009" max="11009" width="10.7109375" style="60" customWidth="1"/>
    <col min="11010" max="11010" width="10.85546875" style="60" customWidth="1"/>
    <col min="11011" max="11019" width="10.7109375" style="60" customWidth="1"/>
    <col min="11020" max="11020" width="8" style="60" customWidth="1"/>
    <col min="11021" max="11041" width="8.42578125" style="60" customWidth="1"/>
    <col min="11042" max="11263" width="9.140625" style="60"/>
    <col min="11264" max="11264" width="8" style="60" customWidth="1"/>
    <col min="11265" max="11265" width="10.7109375" style="60" customWidth="1"/>
    <col min="11266" max="11266" width="10.85546875" style="60" customWidth="1"/>
    <col min="11267" max="11275" width="10.7109375" style="60" customWidth="1"/>
    <col min="11276" max="11276" width="8" style="60" customWidth="1"/>
    <col min="11277" max="11297" width="8.42578125" style="60" customWidth="1"/>
    <col min="11298" max="11519" width="9.140625" style="60"/>
    <col min="11520" max="11520" width="8" style="60" customWidth="1"/>
    <col min="11521" max="11521" width="10.7109375" style="60" customWidth="1"/>
    <col min="11522" max="11522" width="10.85546875" style="60" customWidth="1"/>
    <col min="11523" max="11531" width="10.7109375" style="60" customWidth="1"/>
    <col min="11532" max="11532" width="8" style="60" customWidth="1"/>
    <col min="11533" max="11553" width="8.42578125" style="60" customWidth="1"/>
    <col min="11554" max="11775" width="9.140625" style="60"/>
    <col min="11776" max="11776" width="8" style="60" customWidth="1"/>
    <col min="11777" max="11777" width="10.7109375" style="60" customWidth="1"/>
    <col min="11778" max="11778" width="10.85546875" style="60" customWidth="1"/>
    <col min="11779" max="11787" width="10.7109375" style="60" customWidth="1"/>
    <col min="11788" max="11788" width="8" style="60" customWidth="1"/>
    <col min="11789" max="11809" width="8.42578125" style="60" customWidth="1"/>
    <col min="11810" max="12031" width="9.140625" style="60"/>
    <col min="12032" max="12032" width="8" style="60" customWidth="1"/>
    <col min="12033" max="12033" width="10.7109375" style="60" customWidth="1"/>
    <col min="12034" max="12034" width="10.85546875" style="60" customWidth="1"/>
    <col min="12035" max="12043" width="10.7109375" style="60" customWidth="1"/>
    <col min="12044" max="12044" width="8" style="60" customWidth="1"/>
    <col min="12045" max="12065" width="8.42578125" style="60" customWidth="1"/>
    <col min="12066" max="12287" width="9.140625" style="60"/>
    <col min="12288" max="12288" width="8" style="60" customWidth="1"/>
    <col min="12289" max="12289" width="10.7109375" style="60" customWidth="1"/>
    <col min="12290" max="12290" width="10.85546875" style="60" customWidth="1"/>
    <col min="12291" max="12299" width="10.7109375" style="60" customWidth="1"/>
    <col min="12300" max="12300" width="8" style="60" customWidth="1"/>
    <col min="12301" max="12321" width="8.42578125" style="60" customWidth="1"/>
    <col min="12322" max="12543" width="9.140625" style="60"/>
    <col min="12544" max="12544" width="8" style="60" customWidth="1"/>
    <col min="12545" max="12545" width="10.7109375" style="60" customWidth="1"/>
    <col min="12546" max="12546" width="10.85546875" style="60" customWidth="1"/>
    <col min="12547" max="12555" width="10.7109375" style="60" customWidth="1"/>
    <col min="12556" max="12556" width="8" style="60" customWidth="1"/>
    <col min="12557" max="12577" width="8.42578125" style="60" customWidth="1"/>
    <col min="12578" max="12799" width="9.140625" style="60"/>
    <col min="12800" max="12800" width="8" style="60" customWidth="1"/>
    <col min="12801" max="12801" width="10.7109375" style="60" customWidth="1"/>
    <col min="12802" max="12802" width="10.85546875" style="60" customWidth="1"/>
    <col min="12803" max="12811" width="10.7109375" style="60" customWidth="1"/>
    <col min="12812" max="12812" width="8" style="60" customWidth="1"/>
    <col min="12813" max="12833" width="8.42578125" style="60" customWidth="1"/>
    <col min="12834" max="13055" width="9.140625" style="60"/>
    <col min="13056" max="13056" width="8" style="60" customWidth="1"/>
    <col min="13057" max="13057" width="10.7109375" style="60" customWidth="1"/>
    <col min="13058" max="13058" width="10.85546875" style="60" customWidth="1"/>
    <col min="13059" max="13067" width="10.7109375" style="60" customWidth="1"/>
    <col min="13068" max="13068" width="8" style="60" customWidth="1"/>
    <col min="13069" max="13089" width="8.42578125" style="60" customWidth="1"/>
    <col min="13090" max="13311" width="9.140625" style="60"/>
    <col min="13312" max="13312" width="8" style="60" customWidth="1"/>
    <col min="13313" max="13313" width="10.7109375" style="60" customWidth="1"/>
    <col min="13314" max="13314" width="10.85546875" style="60" customWidth="1"/>
    <col min="13315" max="13323" width="10.7109375" style="60" customWidth="1"/>
    <col min="13324" max="13324" width="8" style="60" customWidth="1"/>
    <col min="13325" max="13345" width="8.42578125" style="60" customWidth="1"/>
    <col min="13346" max="13567" width="9.140625" style="60"/>
    <col min="13568" max="13568" width="8" style="60" customWidth="1"/>
    <col min="13569" max="13569" width="10.7109375" style="60" customWidth="1"/>
    <col min="13570" max="13570" width="10.85546875" style="60" customWidth="1"/>
    <col min="13571" max="13579" width="10.7109375" style="60" customWidth="1"/>
    <col min="13580" max="13580" width="8" style="60" customWidth="1"/>
    <col min="13581" max="13601" width="8.42578125" style="60" customWidth="1"/>
    <col min="13602" max="13823" width="9.140625" style="60"/>
    <col min="13824" max="13824" width="8" style="60" customWidth="1"/>
    <col min="13825" max="13825" width="10.7109375" style="60" customWidth="1"/>
    <col min="13826" max="13826" width="10.85546875" style="60" customWidth="1"/>
    <col min="13827" max="13835" width="10.7109375" style="60" customWidth="1"/>
    <col min="13836" max="13836" width="8" style="60" customWidth="1"/>
    <col min="13837" max="13857" width="8.42578125" style="60" customWidth="1"/>
    <col min="13858" max="14079" width="9.140625" style="60"/>
    <col min="14080" max="14080" width="8" style="60" customWidth="1"/>
    <col min="14081" max="14081" width="10.7109375" style="60" customWidth="1"/>
    <col min="14082" max="14082" width="10.85546875" style="60" customWidth="1"/>
    <col min="14083" max="14091" width="10.7109375" style="60" customWidth="1"/>
    <col min="14092" max="14092" width="8" style="60" customWidth="1"/>
    <col min="14093" max="14113" width="8.42578125" style="60" customWidth="1"/>
    <col min="14114" max="14335" width="9.140625" style="60"/>
    <col min="14336" max="14336" width="8" style="60" customWidth="1"/>
    <col min="14337" max="14337" width="10.7109375" style="60" customWidth="1"/>
    <col min="14338" max="14338" width="10.85546875" style="60" customWidth="1"/>
    <col min="14339" max="14347" width="10.7109375" style="60" customWidth="1"/>
    <col min="14348" max="14348" width="8" style="60" customWidth="1"/>
    <col min="14349" max="14369" width="8.42578125" style="60" customWidth="1"/>
    <col min="14370" max="14591" width="9.140625" style="60"/>
    <col min="14592" max="14592" width="8" style="60" customWidth="1"/>
    <col min="14593" max="14593" width="10.7109375" style="60" customWidth="1"/>
    <col min="14594" max="14594" width="10.85546875" style="60" customWidth="1"/>
    <col min="14595" max="14603" width="10.7109375" style="60" customWidth="1"/>
    <col min="14604" max="14604" width="8" style="60" customWidth="1"/>
    <col min="14605" max="14625" width="8.42578125" style="60" customWidth="1"/>
    <col min="14626" max="14847" width="9.140625" style="60"/>
    <col min="14848" max="14848" width="8" style="60" customWidth="1"/>
    <col min="14849" max="14849" width="10.7109375" style="60" customWidth="1"/>
    <col min="14850" max="14850" width="10.85546875" style="60" customWidth="1"/>
    <col min="14851" max="14859" width="10.7109375" style="60" customWidth="1"/>
    <col min="14860" max="14860" width="8" style="60" customWidth="1"/>
    <col min="14861" max="14881" width="8.42578125" style="60" customWidth="1"/>
    <col min="14882" max="15103" width="9.140625" style="60"/>
    <col min="15104" max="15104" width="8" style="60" customWidth="1"/>
    <col min="15105" max="15105" width="10.7109375" style="60" customWidth="1"/>
    <col min="15106" max="15106" width="10.85546875" style="60" customWidth="1"/>
    <col min="15107" max="15115" width="10.7109375" style="60" customWidth="1"/>
    <col min="15116" max="15116" width="8" style="60" customWidth="1"/>
    <col min="15117" max="15137" width="8.42578125" style="60" customWidth="1"/>
    <col min="15138" max="15359" width="9.140625" style="60"/>
    <col min="15360" max="15360" width="8" style="60" customWidth="1"/>
    <col min="15361" max="15361" width="10.7109375" style="60" customWidth="1"/>
    <col min="15362" max="15362" width="10.85546875" style="60" customWidth="1"/>
    <col min="15363" max="15371" width="10.7109375" style="60" customWidth="1"/>
    <col min="15372" max="15372" width="8" style="60" customWidth="1"/>
    <col min="15373" max="15393" width="8.42578125" style="60" customWidth="1"/>
    <col min="15394" max="15615" width="9.140625" style="60"/>
    <col min="15616" max="15616" width="8" style="60" customWidth="1"/>
    <col min="15617" max="15617" width="10.7109375" style="60" customWidth="1"/>
    <col min="15618" max="15618" width="10.85546875" style="60" customWidth="1"/>
    <col min="15619" max="15627" width="10.7109375" style="60" customWidth="1"/>
    <col min="15628" max="15628" width="8" style="60" customWidth="1"/>
    <col min="15629" max="15649" width="8.42578125" style="60" customWidth="1"/>
    <col min="15650" max="15871" width="9.140625" style="60"/>
    <col min="15872" max="15872" width="8" style="60" customWidth="1"/>
    <col min="15873" max="15873" width="10.7109375" style="60" customWidth="1"/>
    <col min="15874" max="15874" width="10.85546875" style="60" customWidth="1"/>
    <col min="15875" max="15883" width="10.7109375" style="60" customWidth="1"/>
    <col min="15884" max="15884" width="8" style="60" customWidth="1"/>
    <col min="15885" max="15905" width="8.42578125" style="60" customWidth="1"/>
    <col min="15906" max="16127" width="9.140625" style="60"/>
    <col min="16128" max="16128" width="8" style="60" customWidth="1"/>
    <col min="16129" max="16129" width="10.7109375" style="60" customWidth="1"/>
    <col min="16130" max="16130" width="10.85546875" style="60" customWidth="1"/>
    <col min="16131" max="16139" width="10.7109375" style="60" customWidth="1"/>
    <col min="16140" max="16140" width="8" style="60" customWidth="1"/>
    <col min="16141" max="16161" width="8.42578125" style="60" customWidth="1"/>
    <col min="16162" max="16384" width="9.140625" style="60"/>
  </cols>
  <sheetData>
    <row r="1" spans="1:70" x14ac:dyDescent="0.2">
      <c r="A1" s="2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s="3"/>
      <c r="AC1" s="3"/>
      <c r="AD1" s="3"/>
      <c r="AF1" s="3"/>
    </row>
    <row r="2" spans="1:70" x14ac:dyDescent="0.2">
      <c r="A2" s="4" t="s">
        <v>68</v>
      </c>
      <c r="AA2" s="37"/>
      <c r="AE2" s="37"/>
    </row>
    <row r="3" spans="1:70" x14ac:dyDescent="0.2">
      <c r="A3" s="3" t="s">
        <v>69</v>
      </c>
      <c r="B3" s="3">
        <v>1992</v>
      </c>
      <c r="C3" s="3">
        <v>1993</v>
      </c>
      <c r="D3" s="3">
        <v>1994</v>
      </c>
      <c r="E3" s="3">
        <v>1995</v>
      </c>
      <c r="F3" s="3">
        <v>1996</v>
      </c>
      <c r="G3" s="3">
        <v>1997</v>
      </c>
      <c r="H3" s="3">
        <v>1998</v>
      </c>
      <c r="I3" s="3">
        <v>1999</v>
      </c>
      <c r="J3" s="10">
        <v>2000</v>
      </c>
      <c r="K3" s="10">
        <v>2001</v>
      </c>
      <c r="L3" s="10">
        <v>2002</v>
      </c>
      <c r="M3" s="10">
        <v>2003</v>
      </c>
      <c r="N3" s="10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  <c r="AA3" s="11">
        <v>2017</v>
      </c>
      <c r="AB3" s="11">
        <v>2018</v>
      </c>
      <c r="AC3" s="11">
        <v>2019</v>
      </c>
      <c r="AD3" s="11">
        <v>2020</v>
      </c>
      <c r="AE3" s="11">
        <v>2021</v>
      </c>
      <c r="AF3" s="11">
        <v>2022</v>
      </c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</row>
    <row r="4" spans="1:70" x14ac:dyDescent="0.2">
      <c r="B4" s="9" t="s">
        <v>70</v>
      </c>
      <c r="C4" s="9"/>
      <c r="D4" s="9"/>
      <c r="E4" s="9"/>
      <c r="F4" s="9"/>
      <c r="G4" s="9"/>
      <c r="H4" s="9"/>
      <c r="I4" s="9"/>
      <c r="J4" s="9"/>
      <c r="K4" s="9"/>
    </row>
    <row r="5" spans="1:70" x14ac:dyDescent="0.2">
      <c r="A5" s="4" t="s">
        <v>68</v>
      </c>
    </row>
    <row r="6" spans="1:70" x14ac:dyDescent="0.2">
      <c r="A6" s="4" t="s">
        <v>71</v>
      </c>
      <c r="B6" s="6">
        <v>1606.8805656522709</v>
      </c>
      <c r="C6" s="6">
        <v>1615.8215230353876</v>
      </c>
      <c r="D6" s="6">
        <v>1649.7450031583746</v>
      </c>
      <c r="E6" s="6">
        <v>1780.3747023645349</v>
      </c>
      <c r="F6" s="6">
        <v>1851.190920894237</v>
      </c>
      <c r="G6" s="6">
        <v>2003.4371725348356</v>
      </c>
      <c r="H6" s="6">
        <v>2066.6677582402149</v>
      </c>
      <c r="I6" s="6">
        <v>2139.0285637628722</v>
      </c>
      <c r="J6" s="6">
        <v>2200.3520566900179</v>
      </c>
      <c r="K6" s="6">
        <v>2215.0971242368096</v>
      </c>
      <c r="L6" s="6">
        <v>2121.4258724072961</v>
      </c>
      <c r="M6" s="6">
        <v>2123.7594973588352</v>
      </c>
      <c r="N6" s="6">
        <v>2188.5909631713985</v>
      </c>
      <c r="O6" s="6">
        <v>2145.6035727405269</v>
      </c>
      <c r="P6" s="6">
        <v>2254.8952427291993</v>
      </c>
      <c r="Q6" s="6">
        <v>2190.3424758343008</v>
      </c>
      <c r="R6" s="6">
        <v>2135.5416612705963</v>
      </c>
      <c r="S6" s="6">
        <v>2004.1353944429691</v>
      </c>
      <c r="T6" s="6">
        <v>2097.9572619669925</v>
      </c>
      <c r="U6" s="6">
        <v>2148.9940896470789</v>
      </c>
      <c r="V6" s="6">
        <v>2171.6255986999163</v>
      </c>
      <c r="W6" s="6">
        <v>2057.8661851442967</v>
      </c>
      <c r="X6" s="6">
        <v>2007.0932181267435</v>
      </c>
      <c r="Y6" s="6">
        <v>1987.0494331606731</v>
      </c>
      <c r="Z6" s="6">
        <v>2004.3022579397459</v>
      </c>
      <c r="AA6" s="6">
        <v>1982.4034372396002</v>
      </c>
      <c r="AB6" s="6">
        <v>1901.6794864161841</v>
      </c>
      <c r="AC6" s="6">
        <v>1842.7541099676464</v>
      </c>
      <c r="AD6" s="6">
        <v>1855.3124014138605</v>
      </c>
      <c r="AE6" s="6">
        <v>1752.4497983140086</v>
      </c>
      <c r="AF6" s="6">
        <v>1691.8250037127727</v>
      </c>
      <c r="AG6" s="55"/>
    </row>
    <row r="7" spans="1:70" x14ac:dyDescent="0.2">
      <c r="A7" s="4" t="s">
        <v>72</v>
      </c>
      <c r="B7" s="6">
        <v>1868.1389541718461</v>
      </c>
      <c r="C7" s="6">
        <v>1938.5065594863781</v>
      </c>
      <c r="D7" s="6">
        <v>2088.7664228381318</v>
      </c>
      <c r="E7" s="6">
        <v>2155.7620572671467</v>
      </c>
      <c r="F7" s="6">
        <v>2284.8741932275752</v>
      </c>
      <c r="G7" s="6">
        <v>2425.0243327084008</v>
      </c>
      <c r="H7" s="6">
        <v>2570.3184650752455</v>
      </c>
      <c r="I7" s="6">
        <v>2575.4938462514629</v>
      </c>
      <c r="J7" s="6">
        <v>2576.6845018134263</v>
      </c>
      <c r="K7" s="6">
        <v>2440.5148200603708</v>
      </c>
      <c r="L7" s="6">
        <v>2547.9959147084692</v>
      </c>
      <c r="M7" s="6">
        <v>2489.2018040280054</v>
      </c>
      <c r="N7" s="6">
        <v>2451.4099554994209</v>
      </c>
      <c r="O7" s="6">
        <v>2454.6356717776712</v>
      </c>
      <c r="P7" s="6">
        <v>2526.1249212596776</v>
      </c>
      <c r="Q7" s="6">
        <v>2473.9844563376091</v>
      </c>
      <c r="R7" s="6">
        <v>2411.7624873842519</v>
      </c>
      <c r="S7" s="6">
        <v>2285.4096818108196</v>
      </c>
      <c r="T7" s="6">
        <v>2504.4475521429285</v>
      </c>
      <c r="U7" s="6">
        <v>2493.4331155768941</v>
      </c>
      <c r="V7" s="6">
        <v>2483.5705625192768</v>
      </c>
      <c r="W7" s="6">
        <v>2302.0083605070281</v>
      </c>
      <c r="X7" s="6">
        <v>2307.34172855821</v>
      </c>
      <c r="Y7" s="6">
        <v>2282.6763316398537</v>
      </c>
      <c r="Z7" s="6">
        <v>2211.1639026681014</v>
      </c>
      <c r="AA7" s="6">
        <v>2173.3048708964616</v>
      </c>
      <c r="AB7" s="6">
        <v>2162.5803344702772</v>
      </c>
      <c r="AC7" s="6">
        <v>2093.811023231849</v>
      </c>
      <c r="AD7" s="6">
        <v>1929.7563734070341</v>
      </c>
      <c r="AE7" s="6">
        <v>2022.4914757181484</v>
      </c>
      <c r="AF7" s="6">
        <v>1871.487539951386</v>
      </c>
      <c r="AG7" s="55"/>
    </row>
    <row r="8" spans="1:70" x14ac:dyDescent="0.2">
      <c r="A8" s="4" t="s">
        <v>73</v>
      </c>
      <c r="B8" s="6">
        <v>1722.4795556456852</v>
      </c>
      <c r="C8" s="6">
        <v>1952.9136574767099</v>
      </c>
      <c r="D8" s="6">
        <v>2082.7953825771333</v>
      </c>
      <c r="E8" s="6">
        <v>2126.0713535700752</v>
      </c>
      <c r="F8" s="6">
        <v>2185.5274386499223</v>
      </c>
      <c r="G8" s="6">
        <v>2398.7087438650901</v>
      </c>
      <c r="H8" s="6">
        <v>2495.4730520144694</v>
      </c>
      <c r="I8" s="6">
        <v>2599.3676396553801</v>
      </c>
      <c r="J8" s="6">
        <v>2471.0896672077997</v>
      </c>
      <c r="K8" s="6">
        <v>2487.3084573828201</v>
      </c>
      <c r="L8" s="6">
        <v>2508.9043209109145</v>
      </c>
      <c r="M8" s="6">
        <v>2415.3643034937681</v>
      </c>
      <c r="N8" s="6">
        <v>2365.5074812122402</v>
      </c>
      <c r="O8" s="6">
        <v>2455.095844621012</v>
      </c>
      <c r="P8" s="6">
        <v>2469.1214227709761</v>
      </c>
      <c r="Q8" s="6">
        <v>2383.4103938959502</v>
      </c>
      <c r="R8" s="6">
        <v>2310.3938734874037</v>
      </c>
      <c r="S8" s="6">
        <v>2206.4716095864783</v>
      </c>
      <c r="T8" s="6">
        <v>2390.1180659632932</v>
      </c>
      <c r="U8" s="6">
        <v>2369.513874979918</v>
      </c>
      <c r="V8" s="6">
        <v>2344.337490718965</v>
      </c>
      <c r="W8" s="6">
        <v>2231.0009646692984</v>
      </c>
      <c r="X8" s="6">
        <v>2247.8938551194542</v>
      </c>
      <c r="Y8" s="6">
        <v>2193.2290514612478</v>
      </c>
      <c r="Z8" s="6">
        <v>2165.249640937513</v>
      </c>
      <c r="AA8" s="6">
        <v>2097.7876715766706</v>
      </c>
      <c r="AB8" s="6">
        <v>2055.1481619065153</v>
      </c>
      <c r="AC8" s="6">
        <v>2014.8931986395708</v>
      </c>
      <c r="AD8" s="6">
        <v>2016.7282455779252</v>
      </c>
      <c r="AE8" s="6">
        <v>1928.374692729677</v>
      </c>
      <c r="AF8" s="6">
        <v>1860.4961497636752</v>
      </c>
      <c r="AG8" s="55"/>
    </row>
    <row r="9" spans="1:70" x14ac:dyDescent="0.2">
      <c r="A9" s="4" t="s">
        <v>74</v>
      </c>
      <c r="B9" s="6">
        <v>1528.7373703595572</v>
      </c>
      <c r="C9" s="6">
        <v>1684.2414044202144</v>
      </c>
      <c r="D9" s="6">
        <v>1709.2260230680722</v>
      </c>
      <c r="E9" s="6">
        <v>1770.0880592165317</v>
      </c>
      <c r="F9" s="6">
        <v>1913.4841386276159</v>
      </c>
      <c r="G9" s="6">
        <v>2079.5312082737551</v>
      </c>
      <c r="H9" s="6">
        <v>2147.2306077589355</v>
      </c>
      <c r="I9" s="6">
        <v>2270.3986317297317</v>
      </c>
      <c r="J9" s="6">
        <v>2178.9625663657398</v>
      </c>
      <c r="K9" s="6">
        <v>2235.5036664548516</v>
      </c>
      <c r="L9" s="6">
        <v>2163.4609778400982</v>
      </c>
      <c r="M9" s="6">
        <v>2138.4234419456443</v>
      </c>
      <c r="N9" s="6">
        <v>2081.2848811617214</v>
      </c>
      <c r="O9" s="6">
        <v>2172.1862339584745</v>
      </c>
      <c r="P9" s="12">
        <v>2146.2517967110671</v>
      </c>
      <c r="Q9" s="12">
        <v>2217.8322487286068</v>
      </c>
      <c r="R9" s="12">
        <v>2007.554843904994</v>
      </c>
      <c r="S9" s="12">
        <v>2054.6191681618061</v>
      </c>
      <c r="T9" s="12">
        <v>2177.6523755774233</v>
      </c>
      <c r="U9" s="12">
        <v>2150.4726771373266</v>
      </c>
      <c r="V9" s="12">
        <v>2115.09942631382</v>
      </c>
      <c r="W9" s="12">
        <v>1990.8435307324371</v>
      </c>
      <c r="X9" s="12">
        <v>2022.3860790371646</v>
      </c>
      <c r="Y9" s="12">
        <v>1964.2164926786675</v>
      </c>
      <c r="Z9" s="12">
        <v>1935.9729329568572</v>
      </c>
      <c r="AA9" s="12">
        <v>1955.0988804739509</v>
      </c>
      <c r="AB9" s="12">
        <v>1842.3812142831371</v>
      </c>
      <c r="AC9" s="12">
        <v>1810.7868085805371</v>
      </c>
      <c r="AD9" s="12">
        <v>1909.8664124557067</v>
      </c>
      <c r="AE9" s="12">
        <v>1826.4252213281056</v>
      </c>
      <c r="AF9" s="111" t="s">
        <v>105</v>
      </c>
      <c r="AG9" s="77"/>
    </row>
    <row r="10" spans="1:70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6"/>
      <c r="AG10" s="77"/>
    </row>
    <row r="11" spans="1:70" x14ac:dyDescent="0.2">
      <c r="A11" s="4" t="s">
        <v>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AE11" s="6"/>
      <c r="AF11" s="6"/>
      <c r="AG11" s="55"/>
    </row>
    <row r="12" spans="1:70" x14ac:dyDescent="0.2">
      <c r="A12" s="4" t="s">
        <v>75</v>
      </c>
      <c r="B12" s="6">
        <f>1503+SUM(B6:B8)</f>
        <v>6700.4990754698028</v>
      </c>
      <c r="C12" s="6">
        <f>B9+C6+C7+C8</f>
        <v>7035.9791103580328</v>
      </c>
      <c r="D12" s="6">
        <f t="shared" ref="D12:AD12" si="0">C9+D6+D7+D8</f>
        <v>7505.5482129938537</v>
      </c>
      <c r="E12" s="6">
        <f t="shared" si="0"/>
        <v>7771.4341362698287</v>
      </c>
      <c r="F12" s="6">
        <f t="shared" si="0"/>
        <v>8091.6806119882658</v>
      </c>
      <c r="G12" s="6">
        <f t="shared" si="0"/>
        <v>8740.6543877359418</v>
      </c>
      <c r="H12" s="6">
        <f t="shared" si="0"/>
        <v>9211.990483603684</v>
      </c>
      <c r="I12" s="6">
        <f t="shared" si="0"/>
        <v>9461.1206574286516</v>
      </c>
      <c r="J12" s="6">
        <f t="shared" si="0"/>
        <v>9518.5248574409761</v>
      </c>
      <c r="K12" s="6">
        <f t="shared" si="0"/>
        <v>9321.8829680457402</v>
      </c>
      <c r="L12" s="6">
        <f t="shared" si="0"/>
        <v>9413.8297744815318</v>
      </c>
      <c r="M12" s="6">
        <f t="shared" si="0"/>
        <v>9191.7865827207079</v>
      </c>
      <c r="N12" s="6">
        <f t="shared" si="0"/>
        <v>9143.9318418287039</v>
      </c>
      <c r="O12" s="6">
        <f t="shared" si="0"/>
        <v>9136.6199703009315</v>
      </c>
      <c r="P12" s="6">
        <f t="shared" si="0"/>
        <v>9422.3278207183284</v>
      </c>
      <c r="Q12" s="6">
        <f t="shared" si="0"/>
        <v>9193.9891227789267</v>
      </c>
      <c r="R12" s="6">
        <f t="shared" si="0"/>
        <v>9075.5302708708587</v>
      </c>
      <c r="S12" s="6">
        <f t="shared" si="0"/>
        <v>8503.5715297452607</v>
      </c>
      <c r="T12" s="6">
        <f t="shared" si="0"/>
        <v>9047.1420482350204</v>
      </c>
      <c r="U12" s="6">
        <f t="shared" si="0"/>
        <v>9189.5934557813143</v>
      </c>
      <c r="V12" s="6">
        <f t="shared" si="0"/>
        <v>9150.0063290754842</v>
      </c>
      <c r="W12" s="6">
        <f t="shared" si="0"/>
        <v>8705.9749366344422</v>
      </c>
      <c r="X12" s="6">
        <f t="shared" si="0"/>
        <v>8553.1723325368439</v>
      </c>
      <c r="Y12" s="6">
        <f t="shared" si="0"/>
        <v>8485.3408952989394</v>
      </c>
      <c r="Z12" s="6">
        <f t="shared" si="0"/>
        <v>8344.9322942240269</v>
      </c>
      <c r="AA12" s="6">
        <f t="shared" si="0"/>
        <v>8189.4689126695894</v>
      </c>
      <c r="AB12" s="6">
        <f t="shared" si="0"/>
        <v>8074.5068632669272</v>
      </c>
      <c r="AC12" s="6">
        <f t="shared" si="0"/>
        <v>7793.8395461222035</v>
      </c>
      <c r="AD12" s="6">
        <f t="shared" si="0"/>
        <v>7612.5838289793564</v>
      </c>
      <c r="AE12" s="6">
        <f>AD9+AE6+AE7+AE8</f>
        <v>7613.182379217541</v>
      </c>
      <c r="AF12" s="6">
        <f>AE9+AF6+AF7+AF8</f>
        <v>7250.2339147559396</v>
      </c>
      <c r="AG12" s="55"/>
    </row>
    <row r="13" spans="1:70" x14ac:dyDescent="0.2">
      <c r="A13" s="3" t="s">
        <v>76</v>
      </c>
      <c r="B13" s="8">
        <f>B6+B7+B8+B9</f>
        <v>6726.2364458293596</v>
      </c>
      <c r="C13" s="8">
        <f>C6+C7+C8+C9</f>
        <v>7191.4831444186893</v>
      </c>
      <c r="D13" s="8">
        <f t="shared" ref="D13:AE13" si="1">D6+D7+D8+D9</f>
        <v>7530.5328316417117</v>
      </c>
      <c r="E13" s="8">
        <f t="shared" si="1"/>
        <v>7832.2961724182878</v>
      </c>
      <c r="F13" s="8">
        <f t="shared" si="1"/>
        <v>8235.0766913993502</v>
      </c>
      <c r="G13" s="8">
        <f t="shared" si="1"/>
        <v>8906.7014573820816</v>
      </c>
      <c r="H13" s="8">
        <f t="shared" si="1"/>
        <v>9279.689883088864</v>
      </c>
      <c r="I13" s="8">
        <f t="shared" si="1"/>
        <v>9584.2886813994464</v>
      </c>
      <c r="J13" s="8">
        <f t="shared" si="1"/>
        <v>9427.0887920769837</v>
      </c>
      <c r="K13" s="8">
        <f t="shared" si="1"/>
        <v>9378.4240681348529</v>
      </c>
      <c r="L13" s="8">
        <f t="shared" si="1"/>
        <v>9341.7870858667775</v>
      </c>
      <c r="M13" s="8">
        <f t="shared" si="1"/>
        <v>9166.7490468262531</v>
      </c>
      <c r="N13" s="8">
        <f t="shared" si="1"/>
        <v>9086.7932810447819</v>
      </c>
      <c r="O13" s="8">
        <f t="shared" si="1"/>
        <v>9227.5213230976842</v>
      </c>
      <c r="P13" s="8">
        <f t="shared" si="1"/>
        <v>9396.3933834709205</v>
      </c>
      <c r="Q13" s="8">
        <f t="shared" si="1"/>
        <v>9265.5695747964674</v>
      </c>
      <c r="R13" s="8">
        <f t="shared" si="1"/>
        <v>8865.2528660472453</v>
      </c>
      <c r="S13" s="8">
        <f t="shared" si="1"/>
        <v>8550.6358540020719</v>
      </c>
      <c r="T13" s="8">
        <f t="shared" si="1"/>
        <v>9170.1752556506381</v>
      </c>
      <c r="U13" s="8">
        <f t="shared" si="1"/>
        <v>9162.4137573412172</v>
      </c>
      <c r="V13" s="8">
        <f t="shared" si="1"/>
        <v>9114.6330782519781</v>
      </c>
      <c r="W13" s="8">
        <f t="shared" si="1"/>
        <v>8581.7190410530602</v>
      </c>
      <c r="X13" s="8">
        <f t="shared" si="1"/>
        <v>8584.7148808415732</v>
      </c>
      <c r="Y13" s="8">
        <f t="shared" si="1"/>
        <v>8427.171308940442</v>
      </c>
      <c r="Z13" s="8">
        <f t="shared" si="1"/>
        <v>8316.6887345022187</v>
      </c>
      <c r="AA13" s="8">
        <f t="shared" si="1"/>
        <v>8208.5948601866839</v>
      </c>
      <c r="AB13" s="8">
        <f t="shared" si="1"/>
        <v>7961.7891970761139</v>
      </c>
      <c r="AC13" s="8">
        <f t="shared" si="1"/>
        <v>7762.2451404196036</v>
      </c>
      <c r="AD13" s="8">
        <f t="shared" si="1"/>
        <v>7711.663432854526</v>
      </c>
      <c r="AE13" s="8">
        <f t="shared" si="1"/>
        <v>7529.7411880899399</v>
      </c>
      <c r="AF13" s="47" t="s">
        <v>105</v>
      </c>
      <c r="AG13" s="55"/>
    </row>
    <row r="14" spans="1:70" x14ac:dyDescent="0.2">
      <c r="A14" s="60" t="s">
        <v>106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80"/>
      <c r="AG14" s="55"/>
    </row>
    <row r="15" spans="1:70" x14ac:dyDescent="0.2">
      <c r="A15" s="7" t="s">
        <v>77</v>
      </c>
    </row>
    <row r="16" spans="1:70" x14ac:dyDescent="0.2">
      <c r="A16" s="4" t="s">
        <v>103</v>
      </c>
    </row>
    <row r="17" spans="1:24" x14ac:dyDescent="0.2">
      <c r="A17" s="7" t="s">
        <v>110</v>
      </c>
      <c r="W17" s="6"/>
      <c r="X17" s="6"/>
    </row>
    <row r="18" spans="1:24" x14ac:dyDescent="0.2">
      <c r="A18" s="7" t="s">
        <v>101</v>
      </c>
      <c r="W18" s="6"/>
      <c r="X18" s="6"/>
    </row>
    <row r="19" spans="1:24" x14ac:dyDescent="0.2">
      <c r="W19" s="6"/>
      <c r="X19" s="6"/>
    </row>
    <row r="20" spans="1:24" x14ac:dyDescent="0.2">
      <c r="W20" s="12"/>
      <c r="X20" s="12"/>
    </row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ADC1-9159-470F-A893-20C774208BBE}">
  <dimension ref="A1:Y7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1.25" x14ac:dyDescent="0.2"/>
  <cols>
    <col min="1" max="1" width="8.140625" style="63" customWidth="1"/>
    <col min="2" max="9" width="10" style="63" customWidth="1"/>
    <col min="10" max="10" width="8.28515625" style="63" customWidth="1"/>
    <col min="11" max="11" width="8" style="63" customWidth="1"/>
    <col min="12" max="256" width="9.140625" style="63"/>
    <col min="257" max="257" width="8.140625" style="63" customWidth="1"/>
    <col min="258" max="265" width="10" style="63" customWidth="1"/>
    <col min="266" max="266" width="8.28515625" style="63" customWidth="1"/>
    <col min="267" max="267" width="8" style="63" customWidth="1"/>
    <col min="268" max="512" width="9.140625" style="63"/>
    <col min="513" max="513" width="8.140625" style="63" customWidth="1"/>
    <col min="514" max="521" width="10" style="63" customWidth="1"/>
    <col min="522" max="522" width="8.28515625" style="63" customWidth="1"/>
    <col min="523" max="523" width="8" style="63" customWidth="1"/>
    <col min="524" max="768" width="9.140625" style="63"/>
    <col min="769" max="769" width="8.140625" style="63" customWidth="1"/>
    <col min="770" max="777" width="10" style="63" customWidth="1"/>
    <col min="778" max="778" width="8.28515625" style="63" customWidth="1"/>
    <col min="779" max="779" width="8" style="63" customWidth="1"/>
    <col min="780" max="1024" width="9.140625" style="63"/>
    <col min="1025" max="1025" width="8.140625" style="63" customWidth="1"/>
    <col min="1026" max="1033" width="10" style="63" customWidth="1"/>
    <col min="1034" max="1034" width="8.28515625" style="63" customWidth="1"/>
    <col min="1035" max="1035" width="8" style="63" customWidth="1"/>
    <col min="1036" max="1280" width="9.140625" style="63"/>
    <col min="1281" max="1281" width="8.140625" style="63" customWidth="1"/>
    <col min="1282" max="1289" width="10" style="63" customWidth="1"/>
    <col min="1290" max="1290" width="8.28515625" style="63" customWidth="1"/>
    <col min="1291" max="1291" width="8" style="63" customWidth="1"/>
    <col min="1292" max="1536" width="9.140625" style="63"/>
    <col min="1537" max="1537" width="8.140625" style="63" customWidth="1"/>
    <col min="1538" max="1545" width="10" style="63" customWidth="1"/>
    <col min="1546" max="1546" width="8.28515625" style="63" customWidth="1"/>
    <col min="1547" max="1547" width="8" style="63" customWidth="1"/>
    <col min="1548" max="1792" width="9.140625" style="63"/>
    <col min="1793" max="1793" width="8.140625" style="63" customWidth="1"/>
    <col min="1794" max="1801" width="10" style="63" customWidth="1"/>
    <col min="1802" max="1802" width="8.28515625" style="63" customWidth="1"/>
    <col min="1803" max="1803" width="8" style="63" customWidth="1"/>
    <col min="1804" max="2048" width="9.140625" style="63"/>
    <col min="2049" max="2049" width="8.140625" style="63" customWidth="1"/>
    <col min="2050" max="2057" width="10" style="63" customWidth="1"/>
    <col min="2058" max="2058" width="8.28515625" style="63" customWidth="1"/>
    <col min="2059" max="2059" width="8" style="63" customWidth="1"/>
    <col min="2060" max="2304" width="9.140625" style="63"/>
    <col min="2305" max="2305" width="8.140625" style="63" customWidth="1"/>
    <col min="2306" max="2313" width="10" style="63" customWidth="1"/>
    <col min="2314" max="2314" width="8.28515625" style="63" customWidth="1"/>
    <col min="2315" max="2315" width="8" style="63" customWidth="1"/>
    <col min="2316" max="2560" width="9.140625" style="63"/>
    <col min="2561" max="2561" width="8.140625" style="63" customWidth="1"/>
    <col min="2562" max="2569" width="10" style="63" customWidth="1"/>
    <col min="2570" max="2570" width="8.28515625" style="63" customWidth="1"/>
    <col min="2571" max="2571" width="8" style="63" customWidth="1"/>
    <col min="2572" max="2816" width="9.140625" style="63"/>
    <col min="2817" max="2817" width="8.140625" style="63" customWidth="1"/>
    <col min="2818" max="2825" width="10" style="63" customWidth="1"/>
    <col min="2826" max="2826" width="8.28515625" style="63" customWidth="1"/>
    <col min="2827" max="2827" width="8" style="63" customWidth="1"/>
    <col min="2828" max="3072" width="9.140625" style="63"/>
    <col min="3073" max="3073" width="8.140625" style="63" customWidth="1"/>
    <col min="3074" max="3081" width="10" style="63" customWidth="1"/>
    <col min="3082" max="3082" width="8.28515625" style="63" customWidth="1"/>
    <col min="3083" max="3083" width="8" style="63" customWidth="1"/>
    <col min="3084" max="3328" width="9.140625" style="63"/>
    <col min="3329" max="3329" width="8.140625" style="63" customWidth="1"/>
    <col min="3330" max="3337" width="10" style="63" customWidth="1"/>
    <col min="3338" max="3338" width="8.28515625" style="63" customWidth="1"/>
    <col min="3339" max="3339" width="8" style="63" customWidth="1"/>
    <col min="3340" max="3584" width="9.140625" style="63"/>
    <col min="3585" max="3585" width="8.140625" style="63" customWidth="1"/>
    <col min="3586" max="3593" width="10" style="63" customWidth="1"/>
    <col min="3594" max="3594" width="8.28515625" style="63" customWidth="1"/>
    <col min="3595" max="3595" width="8" style="63" customWidth="1"/>
    <col min="3596" max="3840" width="9.140625" style="63"/>
    <col min="3841" max="3841" width="8.140625" style="63" customWidth="1"/>
    <col min="3842" max="3849" width="10" style="63" customWidth="1"/>
    <col min="3850" max="3850" width="8.28515625" style="63" customWidth="1"/>
    <col min="3851" max="3851" width="8" style="63" customWidth="1"/>
    <col min="3852" max="4096" width="9.140625" style="63"/>
    <col min="4097" max="4097" width="8.140625" style="63" customWidth="1"/>
    <col min="4098" max="4105" width="10" style="63" customWidth="1"/>
    <col min="4106" max="4106" width="8.28515625" style="63" customWidth="1"/>
    <col min="4107" max="4107" width="8" style="63" customWidth="1"/>
    <col min="4108" max="4352" width="9.140625" style="63"/>
    <col min="4353" max="4353" width="8.140625" style="63" customWidth="1"/>
    <col min="4354" max="4361" width="10" style="63" customWidth="1"/>
    <col min="4362" max="4362" width="8.28515625" style="63" customWidth="1"/>
    <col min="4363" max="4363" width="8" style="63" customWidth="1"/>
    <col min="4364" max="4608" width="9.140625" style="63"/>
    <col min="4609" max="4609" width="8.140625" style="63" customWidth="1"/>
    <col min="4610" max="4617" width="10" style="63" customWidth="1"/>
    <col min="4618" max="4618" width="8.28515625" style="63" customWidth="1"/>
    <col min="4619" max="4619" width="8" style="63" customWidth="1"/>
    <col min="4620" max="4864" width="9.140625" style="63"/>
    <col min="4865" max="4865" width="8.140625" style="63" customWidth="1"/>
    <col min="4866" max="4873" width="10" style="63" customWidth="1"/>
    <col min="4874" max="4874" width="8.28515625" style="63" customWidth="1"/>
    <col min="4875" max="4875" width="8" style="63" customWidth="1"/>
    <col min="4876" max="5120" width="9.140625" style="63"/>
    <col min="5121" max="5121" width="8.140625" style="63" customWidth="1"/>
    <col min="5122" max="5129" width="10" style="63" customWidth="1"/>
    <col min="5130" max="5130" width="8.28515625" style="63" customWidth="1"/>
    <col min="5131" max="5131" width="8" style="63" customWidth="1"/>
    <col min="5132" max="5376" width="9.140625" style="63"/>
    <col min="5377" max="5377" width="8.140625" style="63" customWidth="1"/>
    <col min="5378" max="5385" width="10" style="63" customWidth="1"/>
    <col min="5386" max="5386" width="8.28515625" style="63" customWidth="1"/>
    <col min="5387" max="5387" width="8" style="63" customWidth="1"/>
    <col min="5388" max="5632" width="9.140625" style="63"/>
    <col min="5633" max="5633" width="8.140625" style="63" customWidth="1"/>
    <col min="5634" max="5641" width="10" style="63" customWidth="1"/>
    <col min="5642" max="5642" width="8.28515625" style="63" customWidth="1"/>
    <col min="5643" max="5643" width="8" style="63" customWidth="1"/>
    <col min="5644" max="5888" width="9.140625" style="63"/>
    <col min="5889" max="5889" width="8.140625" style="63" customWidth="1"/>
    <col min="5890" max="5897" width="10" style="63" customWidth="1"/>
    <col min="5898" max="5898" width="8.28515625" style="63" customWidth="1"/>
    <col min="5899" max="5899" width="8" style="63" customWidth="1"/>
    <col min="5900" max="6144" width="9.140625" style="63"/>
    <col min="6145" max="6145" width="8.140625" style="63" customWidth="1"/>
    <col min="6146" max="6153" width="10" style="63" customWidth="1"/>
    <col min="6154" max="6154" width="8.28515625" style="63" customWidth="1"/>
    <col min="6155" max="6155" width="8" style="63" customWidth="1"/>
    <col min="6156" max="6400" width="9.140625" style="63"/>
    <col min="6401" max="6401" width="8.140625" style="63" customWidth="1"/>
    <col min="6402" max="6409" width="10" style="63" customWidth="1"/>
    <col min="6410" max="6410" width="8.28515625" style="63" customWidth="1"/>
    <col min="6411" max="6411" width="8" style="63" customWidth="1"/>
    <col min="6412" max="6656" width="9.140625" style="63"/>
    <col min="6657" max="6657" width="8.140625" style="63" customWidth="1"/>
    <col min="6658" max="6665" width="10" style="63" customWidth="1"/>
    <col min="6666" max="6666" width="8.28515625" style="63" customWidth="1"/>
    <col min="6667" max="6667" width="8" style="63" customWidth="1"/>
    <col min="6668" max="6912" width="9.140625" style="63"/>
    <col min="6913" max="6913" width="8.140625" style="63" customWidth="1"/>
    <col min="6914" max="6921" width="10" style="63" customWidth="1"/>
    <col min="6922" max="6922" width="8.28515625" style="63" customWidth="1"/>
    <col min="6923" max="6923" width="8" style="63" customWidth="1"/>
    <col min="6924" max="7168" width="9.140625" style="63"/>
    <col min="7169" max="7169" width="8.140625" style="63" customWidth="1"/>
    <col min="7170" max="7177" width="10" style="63" customWidth="1"/>
    <col min="7178" max="7178" width="8.28515625" style="63" customWidth="1"/>
    <col min="7179" max="7179" width="8" style="63" customWidth="1"/>
    <col min="7180" max="7424" width="9.140625" style="63"/>
    <col min="7425" max="7425" width="8.140625" style="63" customWidth="1"/>
    <col min="7426" max="7433" width="10" style="63" customWidth="1"/>
    <col min="7434" max="7434" width="8.28515625" style="63" customWidth="1"/>
    <col min="7435" max="7435" width="8" style="63" customWidth="1"/>
    <col min="7436" max="7680" width="9.140625" style="63"/>
    <col min="7681" max="7681" width="8.140625" style="63" customWidth="1"/>
    <col min="7682" max="7689" width="10" style="63" customWidth="1"/>
    <col min="7690" max="7690" width="8.28515625" style="63" customWidth="1"/>
    <col min="7691" max="7691" width="8" style="63" customWidth="1"/>
    <col min="7692" max="7936" width="9.140625" style="63"/>
    <col min="7937" max="7937" width="8.140625" style="63" customWidth="1"/>
    <col min="7938" max="7945" width="10" style="63" customWidth="1"/>
    <col min="7946" max="7946" width="8.28515625" style="63" customWidth="1"/>
    <col min="7947" max="7947" width="8" style="63" customWidth="1"/>
    <col min="7948" max="8192" width="9.140625" style="63"/>
    <col min="8193" max="8193" width="8.140625" style="63" customWidth="1"/>
    <col min="8194" max="8201" width="10" style="63" customWidth="1"/>
    <col min="8202" max="8202" width="8.28515625" style="63" customWidth="1"/>
    <col min="8203" max="8203" width="8" style="63" customWidth="1"/>
    <col min="8204" max="8448" width="9.140625" style="63"/>
    <col min="8449" max="8449" width="8.140625" style="63" customWidth="1"/>
    <col min="8450" max="8457" width="10" style="63" customWidth="1"/>
    <col min="8458" max="8458" width="8.28515625" style="63" customWidth="1"/>
    <col min="8459" max="8459" width="8" style="63" customWidth="1"/>
    <col min="8460" max="8704" width="9.140625" style="63"/>
    <col min="8705" max="8705" width="8.140625" style="63" customWidth="1"/>
    <col min="8706" max="8713" width="10" style="63" customWidth="1"/>
    <col min="8714" max="8714" width="8.28515625" style="63" customWidth="1"/>
    <col min="8715" max="8715" width="8" style="63" customWidth="1"/>
    <col min="8716" max="8960" width="9.140625" style="63"/>
    <col min="8961" max="8961" width="8.140625" style="63" customWidth="1"/>
    <col min="8962" max="8969" width="10" style="63" customWidth="1"/>
    <col min="8970" max="8970" width="8.28515625" style="63" customWidth="1"/>
    <col min="8971" max="8971" width="8" style="63" customWidth="1"/>
    <col min="8972" max="9216" width="9.140625" style="63"/>
    <col min="9217" max="9217" width="8.140625" style="63" customWidth="1"/>
    <col min="9218" max="9225" width="10" style="63" customWidth="1"/>
    <col min="9226" max="9226" width="8.28515625" style="63" customWidth="1"/>
    <col min="9227" max="9227" width="8" style="63" customWidth="1"/>
    <col min="9228" max="9472" width="9.140625" style="63"/>
    <col min="9473" max="9473" width="8.140625" style="63" customWidth="1"/>
    <col min="9474" max="9481" width="10" style="63" customWidth="1"/>
    <col min="9482" max="9482" width="8.28515625" style="63" customWidth="1"/>
    <col min="9483" max="9483" width="8" style="63" customWidth="1"/>
    <col min="9484" max="9728" width="9.140625" style="63"/>
    <col min="9729" max="9729" width="8.140625" style="63" customWidth="1"/>
    <col min="9730" max="9737" width="10" style="63" customWidth="1"/>
    <col min="9738" max="9738" width="8.28515625" style="63" customWidth="1"/>
    <col min="9739" max="9739" width="8" style="63" customWidth="1"/>
    <col min="9740" max="9984" width="9.140625" style="63"/>
    <col min="9985" max="9985" width="8.140625" style="63" customWidth="1"/>
    <col min="9986" max="9993" width="10" style="63" customWidth="1"/>
    <col min="9994" max="9994" width="8.28515625" style="63" customWidth="1"/>
    <col min="9995" max="9995" width="8" style="63" customWidth="1"/>
    <col min="9996" max="10240" width="9.140625" style="63"/>
    <col min="10241" max="10241" width="8.140625" style="63" customWidth="1"/>
    <col min="10242" max="10249" width="10" style="63" customWidth="1"/>
    <col min="10250" max="10250" width="8.28515625" style="63" customWidth="1"/>
    <col min="10251" max="10251" width="8" style="63" customWidth="1"/>
    <col min="10252" max="10496" width="9.140625" style="63"/>
    <col min="10497" max="10497" width="8.140625" style="63" customWidth="1"/>
    <col min="10498" max="10505" width="10" style="63" customWidth="1"/>
    <col min="10506" max="10506" width="8.28515625" style="63" customWidth="1"/>
    <col min="10507" max="10507" width="8" style="63" customWidth="1"/>
    <col min="10508" max="10752" width="9.140625" style="63"/>
    <col min="10753" max="10753" width="8.140625" style="63" customWidth="1"/>
    <col min="10754" max="10761" width="10" style="63" customWidth="1"/>
    <col min="10762" max="10762" width="8.28515625" style="63" customWidth="1"/>
    <col min="10763" max="10763" width="8" style="63" customWidth="1"/>
    <col min="10764" max="11008" width="9.140625" style="63"/>
    <col min="11009" max="11009" width="8.140625" style="63" customWidth="1"/>
    <col min="11010" max="11017" width="10" style="63" customWidth="1"/>
    <col min="11018" max="11018" width="8.28515625" style="63" customWidth="1"/>
    <col min="11019" max="11019" width="8" style="63" customWidth="1"/>
    <col min="11020" max="11264" width="9.140625" style="63"/>
    <col min="11265" max="11265" width="8.140625" style="63" customWidth="1"/>
    <col min="11266" max="11273" width="10" style="63" customWidth="1"/>
    <col min="11274" max="11274" width="8.28515625" style="63" customWidth="1"/>
    <col min="11275" max="11275" width="8" style="63" customWidth="1"/>
    <col min="11276" max="11520" width="9.140625" style="63"/>
    <col min="11521" max="11521" width="8.140625" style="63" customWidth="1"/>
    <col min="11522" max="11529" width="10" style="63" customWidth="1"/>
    <col min="11530" max="11530" width="8.28515625" style="63" customWidth="1"/>
    <col min="11531" max="11531" width="8" style="63" customWidth="1"/>
    <col min="11532" max="11776" width="9.140625" style="63"/>
    <col min="11777" max="11777" width="8.140625" style="63" customWidth="1"/>
    <col min="11778" max="11785" width="10" style="63" customWidth="1"/>
    <col min="11786" max="11786" width="8.28515625" style="63" customWidth="1"/>
    <col min="11787" max="11787" width="8" style="63" customWidth="1"/>
    <col min="11788" max="12032" width="9.140625" style="63"/>
    <col min="12033" max="12033" width="8.140625" style="63" customWidth="1"/>
    <col min="12034" max="12041" width="10" style="63" customWidth="1"/>
    <col min="12042" max="12042" width="8.28515625" style="63" customWidth="1"/>
    <col min="12043" max="12043" width="8" style="63" customWidth="1"/>
    <col min="12044" max="12288" width="9.140625" style="63"/>
    <col min="12289" max="12289" width="8.140625" style="63" customWidth="1"/>
    <col min="12290" max="12297" width="10" style="63" customWidth="1"/>
    <col min="12298" max="12298" width="8.28515625" style="63" customWidth="1"/>
    <col min="12299" max="12299" width="8" style="63" customWidth="1"/>
    <col min="12300" max="12544" width="9.140625" style="63"/>
    <col min="12545" max="12545" width="8.140625" style="63" customWidth="1"/>
    <col min="12546" max="12553" width="10" style="63" customWidth="1"/>
    <col min="12554" max="12554" width="8.28515625" style="63" customWidth="1"/>
    <col min="12555" max="12555" width="8" style="63" customWidth="1"/>
    <col min="12556" max="12800" width="9.140625" style="63"/>
    <col min="12801" max="12801" width="8.140625" style="63" customWidth="1"/>
    <col min="12802" max="12809" width="10" style="63" customWidth="1"/>
    <col min="12810" max="12810" width="8.28515625" style="63" customWidth="1"/>
    <col min="12811" max="12811" width="8" style="63" customWidth="1"/>
    <col min="12812" max="13056" width="9.140625" style="63"/>
    <col min="13057" max="13057" width="8.140625" style="63" customWidth="1"/>
    <col min="13058" max="13065" width="10" style="63" customWidth="1"/>
    <col min="13066" max="13066" width="8.28515625" style="63" customWidth="1"/>
    <col min="13067" max="13067" width="8" style="63" customWidth="1"/>
    <col min="13068" max="13312" width="9.140625" style="63"/>
    <col min="13313" max="13313" width="8.140625" style="63" customWidth="1"/>
    <col min="13314" max="13321" width="10" style="63" customWidth="1"/>
    <col min="13322" max="13322" width="8.28515625" style="63" customWidth="1"/>
    <col min="13323" max="13323" width="8" style="63" customWidth="1"/>
    <col min="13324" max="13568" width="9.140625" style="63"/>
    <col min="13569" max="13569" width="8.140625" style="63" customWidth="1"/>
    <col min="13570" max="13577" width="10" style="63" customWidth="1"/>
    <col min="13578" max="13578" width="8.28515625" style="63" customWidth="1"/>
    <col min="13579" max="13579" width="8" style="63" customWidth="1"/>
    <col min="13580" max="13824" width="9.140625" style="63"/>
    <col min="13825" max="13825" width="8.140625" style="63" customWidth="1"/>
    <col min="13826" max="13833" width="10" style="63" customWidth="1"/>
    <col min="13834" max="13834" width="8.28515625" style="63" customWidth="1"/>
    <col min="13835" max="13835" width="8" style="63" customWidth="1"/>
    <col min="13836" max="14080" width="9.140625" style="63"/>
    <col min="14081" max="14081" width="8.140625" style="63" customWidth="1"/>
    <col min="14082" max="14089" width="10" style="63" customWidth="1"/>
    <col min="14090" max="14090" width="8.28515625" style="63" customWidth="1"/>
    <col min="14091" max="14091" width="8" style="63" customWidth="1"/>
    <col min="14092" max="14336" width="9.140625" style="63"/>
    <col min="14337" max="14337" width="8.140625" style="63" customWidth="1"/>
    <col min="14338" max="14345" width="10" style="63" customWidth="1"/>
    <col min="14346" max="14346" width="8.28515625" style="63" customWidth="1"/>
    <col min="14347" max="14347" width="8" style="63" customWidth="1"/>
    <col min="14348" max="14592" width="9.140625" style="63"/>
    <col min="14593" max="14593" width="8.140625" style="63" customWidth="1"/>
    <col min="14594" max="14601" width="10" style="63" customWidth="1"/>
    <col min="14602" max="14602" width="8.28515625" style="63" customWidth="1"/>
    <col min="14603" max="14603" width="8" style="63" customWidth="1"/>
    <col min="14604" max="14848" width="9.140625" style="63"/>
    <col min="14849" max="14849" width="8.140625" style="63" customWidth="1"/>
    <col min="14850" max="14857" width="10" style="63" customWidth="1"/>
    <col min="14858" max="14858" width="8.28515625" style="63" customWidth="1"/>
    <col min="14859" max="14859" width="8" style="63" customWidth="1"/>
    <col min="14860" max="15104" width="9.140625" style="63"/>
    <col min="15105" max="15105" width="8.140625" style="63" customWidth="1"/>
    <col min="15106" max="15113" width="10" style="63" customWidth="1"/>
    <col min="15114" max="15114" width="8.28515625" style="63" customWidth="1"/>
    <col min="15115" max="15115" width="8" style="63" customWidth="1"/>
    <col min="15116" max="15360" width="9.140625" style="63"/>
    <col min="15361" max="15361" width="8.140625" style="63" customWidth="1"/>
    <col min="15362" max="15369" width="10" style="63" customWidth="1"/>
    <col min="15370" max="15370" width="8.28515625" style="63" customWidth="1"/>
    <col min="15371" max="15371" width="8" style="63" customWidth="1"/>
    <col min="15372" max="15616" width="9.140625" style="63"/>
    <col min="15617" max="15617" width="8.140625" style="63" customWidth="1"/>
    <col min="15618" max="15625" width="10" style="63" customWidth="1"/>
    <col min="15626" max="15626" width="8.28515625" style="63" customWidth="1"/>
    <col min="15627" max="15627" width="8" style="63" customWidth="1"/>
    <col min="15628" max="15872" width="9.140625" style="63"/>
    <col min="15873" max="15873" width="8.140625" style="63" customWidth="1"/>
    <col min="15874" max="15881" width="10" style="63" customWidth="1"/>
    <col min="15882" max="15882" width="8.28515625" style="63" customWidth="1"/>
    <col min="15883" max="15883" width="8" style="63" customWidth="1"/>
    <col min="15884" max="16128" width="9.140625" style="63"/>
    <col min="16129" max="16129" width="8.140625" style="63" customWidth="1"/>
    <col min="16130" max="16137" width="10" style="63" customWidth="1"/>
    <col min="16138" max="16138" width="8.28515625" style="63" customWidth="1"/>
    <col min="16139" max="16139" width="8" style="63" customWidth="1"/>
    <col min="16140" max="16384" width="9.140625" style="63"/>
  </cols>
  <sheetData>
    <row r="1" spans="1:25" s="62" customFormat="1" x14ac:dyDescent="0.2">
      <c r="A1" s="61" t="s">
        <v>108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x14ac:dyDescent="0.2">
      <c r="A2" s="63" t="s">
        <v>1</v>
      </c>
      <c r="B2" s="64" t="s">
        <v>2</v>
      </c>
      <c r="C2" s="64"/>
      <c r="D2" s="64"/>
      <c r="E2" s="64"/>
      <c r="F2" s="64"/>
      <c r="G2" s="64" t="s">
        <v>102</v>
      </c>
      <c r="H2" s="64"/>
      <c r="I2" s="64"/>
      <c r="J2" s="64"/>
    </row>
    <row r="4" spans="1:25" x14ac:dyDescent="0.2">
      <c r="B4" s="113" t="s">
        <v>3</v>
      </c>
      <c r="C4" s="113"/>
      <c r="D4" s="113"/>
      <c r="F4" s="65" t="s">
        <v>4</v>
      </c>
      <c r="G4" s="66"/>
      <c r="H4" s="62" t="s">
        <v>5</v>
      </c>
      <c r="I4" s="62"/>
      <c r="J4" s="62"/>
    </row>
    <row r="5" spans="1:25" x14ac:dyDescent="0.2">
      <c r="A5" s="62"/>
      <c r="B5" s="67" t="s">
        <v>6</v>
      </c>
      <c r="C5" s="67" t="s">
        <v>7</v>
      </c>
      <c r="D5" s="67" t="s">
        <v>4</v>
      </c>
      <c r="E5" s="67" t="s">
        <v>8</v>
      </c>
      <c r="F5" s="67" t="s">
        <v>9</v>
      </c>
      <c r="G5" s="67" t="s">
        <v>10</v>
      </c>
      <c r="H5" s="67" t="s">
        <v>6</v>
      </c>
      <c r="I5" s="67" t="s">
        <v>7</v>
      </c>
      <c r="J5" s="67" t="s">
        <v>4</v>
      </c>
    </row>
    <row r="7" spans="1:25" x14ac:dyDescent="0.2">
      <c r="A7" s="63" t="s">
        <v>11</v>
      </c>
      <c r="D7" s="63" t="s">
        <v>12</v>
      </c>
    </row>
    <row r="9" spans="1:25" x14ac:dyDescent="0.2">
      <c r="A9" s="68">
        <v>1992</v>
      </c>
      <c r="B9" s="69">
        <v>2793.3980936456701</v>
      </c>
      <c r="C9" s="69">
        <v>3840.6078521836894</v>
      </c>
      <c r="D9" s="69">
        <f>B9+C9</f>
        <v>6634.0059458293599</v>
      </c>
      <c r="E9" s="69">
        <v>193.25487824853502</v>
      </c>
      <c r="F9" s="69">
        <f>D9+E9</f>
        <v>6827.2608240778945</v>
      </c>
      <c r="G9" s="69">
        <v>100.06524929220922</v>
      </c>
      <c r="H9" s="69">
        <v>2822.3335484852596</v>
      </c>
      <c r="I9" s="69">
        <v>3904.8620263004264</v>
      </c>
      <c r="J9" s="70">
        <f>H9+I9</f>
        <v>6727.1955747856864</v>
      </c>
    </row>
    <row r="10" spans="1:25" x14ac:dyDescent="0.2">
      <c r="A10" s="68">
        <v>1993</v>
      </c>
      <c r="B10" s="69">
        <v>2923.6524916487588</v>
      </c>
      <c r="C10" s="69">
        <v>4173.2296527699309</v>
      </c>
      <c r="D10" s="69">
        <f t="shared" ref="D10:D38" si="0">B10+C10</f>
        <v>7096.8821444186897</v>
      </c>
      <c r="E10" s="69">
        <v>189.21449199950703</v>
      </c>
      <c r="F10" s="69">
        <f t="shared" ref="F10:F38" si="1">D10+E10</f>
        <v>7286.0966364181968</v>
      </c>
      <c r="G10" s="69">
        <v>113.09121683704014</v>
      </c>
      <c r="H10" s="69">
        <v>2918.0925760313312</v>
      </c>
      <c r="I10" s="69">
        <v>4254.912843549826</v>
      </c>
      <c r="J10" s="70">
        <f t="shared" ref="J10:J38" si="2">H10+I10</f>
        <v>7173.0054195811572</v>
      </c>
    </row>
    <row r="11" spans="1:25" x14ac:dyDescent="0.2">
      <c r="A11" s="68">
        <v>1994</v>
      </c>
      <c r="B11" s="69">
        <v>2993.6665449090301</v>
      </c>
      <c r="C11" s="69">
        <v>4473.5792867326827</v>
      </c>
      <c r="D11" s="69">
        <f t="shared" si="0"/>
        <v>7467.2458316417124</v>
      </c>
      <c r="E11" s="69">
        <v>137.153733265357</v>
      </c>
      <c r="F11" s="69">
        <f t="shared" si="1"/>
        <v>7604.3995649070694</v>
      </c>
      <c r="G11" s="69">
        <v>123.05189725346176</v>
      </c>
      <c r="H11" s="69">
        <v>3005.2108950662778</v>
      </c>
      <c r="I11" s="69">
        <v>4476.1367725873297</v>
      </c>
      <c r="J11" s="70">
        <f t="shared" si="2"/>
        <v>7481.3476676536075</v>
      </c>
    </row>
    <row r="12" spans="1:25" x14ac:dyDescent="0.2">
      <c r="A12" s="68">
        <v>1995</v>
      </c>
      <c r="B12" s="69">
        <v>3064.4532913820876</v>
      </c>
      <c r="C12" s="69">
        <v>4704.7133810362002</v>
      </c>
      <c r="D12" s="69">
        <f t="shared" si="0"/>
        <v>7769.1666724182878</v>
      </c>
      <c r="E12" s="69">
        <v>63.439051541045998</v>
      </c>
      <c r="F12" s="69">
        <f t="shared" si="1"/>
        <v>7832.6057239593338</v>
      </c>
      <c r="G12" s="69">
        <v>114.42537741828767</v>
      </c>
      <c r="H12" s="69">
        <v>3075.1095870916033</v>
      </c>
      <c r="I12" s="69">
        <v>4643.0707594494434</v>
      </c>
      <c r="J12" s="70">
        <f t="shared" si="2"/>
        <v>7718.1803465410467</v>
      </c>
    </row>
    <row r="13" spans="1:25" x14ac:dyDescent="0.2">
      <c r="A13" s="68">
        <v>1996</v>
      </c>
      <c r="B13" s="69">
        <v>3087.5993267549275</v>
      </c>
      <c r="C13" s="69">
        <v>5083.1028646444238</v>
      </c>
      <c r="D13" s="69">
        <f t="shared" si="0"/>
        <v>8170.7021913993512</v>
      </c>
      <c r="E13" s="69">
        <v>52.023699275873994</v>
      </c>
      <c r="F13" s="69">
        <f t="shared" si="1"/>
        <v>8222.7258906752249</v>
      </c>
      <c r="G13" s="69">
        <v>237.13147139934975</v>
      </c>
      <c r="H13" s="69">
        <v>3094.7760721475606</v>
      </c>
      <c r="I13" s="69">
        <v>4890.8183471283146</v>
      </c>
      <c r="J13" s="70">
        <f t="shared" si="2"/>
        <v>7985.5944192758752</v>
      </c>
    </row>
    <row r="14" spans="1:25" x14ac:dyDescent="0.2">
      <c r="A14" s="68">
        <v>1997</v>
      </c>
      <c r="B14" s="69">
        <v>3183.1166089245526</v>
      </c>
      <c r="C14" s="69">
        <v>5626.6933484575293</v>
      </c>
      <c r="D14" s="69">
        <f t="shared" si="0"/>
        <v>8809.8099573820818</v>
      </c>
      <c r="E14" s="69">
        <v>57.474661808645003</v>
      </c>
      <c r="F14" s="69">
        <f t="shared" si="1"/>
        <v>8867.2846191907265</v>
      </c>
      <c r="G14" s="69">
        <v>409.39785238208094</v>
      </c>
      <c r="H14" s="69">
        <v>3225.4520618086449</v>
      </c>
      <c r="I14" s="69">
        <v>5232.4347050000015</v>
      </c>
      <c r="J14" s="70">
        <f t="shared" si="2"/>
        <v>8457.8867668086459</v>
      </c>
    </row>
    <row r="15" spans="1:25" x14ac:dyDescent="0.2">
      <c r="A15" s="68">
        <v>1998</v>
      </c>
      <c r="B15" s="69">
        <v>3294.9512930982751</v>
      </c>
      <c r="C15" s="69">
        <v>5922.8717149905906</v>
      </c>
      <c r="D15" s="69">
        <f t="shared" si="0"/>
        <v>9217.8230080888661</v>
      </c>
      <c r="E15" s="69">
        <v>60.709700611930003</v>
      </c>
      <c r="F15" s="69">
        <f t="shared" si="1"/>
        <v>9278.5327087007954</v>
      </c>
      <c r="G15" s="69">
        <v>455.55880308886481</v>
      </c>
      <c r="H15" s="69">
        <v>3318.21829521073</v>
      </c>
      <c r="I15" s="69">
        <v>5504.755610401201</v>
      </c>
      <c r="J15" s="70">
        <f t="shared" si="2"/>
        <v>8822.9739056119306</v>
      </c>
    </row>
    <row r="16" spans="1:25" x14ac:dyDescent="0.2">
      <c r="A16" s="68">
        <v>1999</v>
      </c>
      <c r="B16" s="69">
        <v>3522.587898686852</v>
      </c>
      <c r="C16" s="69">
        <v>5991.9154233375948</v>
      </c>
      <c r="D16" s="69">
        <f t="shared" si="0"/>
        <v>9514.5033220244477</v>
      </c>
      <c r="E16" s="69">
        <v>65.153790435162009</v>
      </c>
      <c r="F16" s="69">
        <f t="shared" si="1"/>
        <v>9579.6571124596103</v>
      </c>
      <c r="G16" s="69">
        <v>452.56597139944665</v>
      </c>
      <c r="H16" s="69">
        <v>3545.7758039951623</v>
      </c>
      <c r="I16" s="69">
        <v>5581.3153370650016</v>
      </c>
      <c r="J16" s="70">
        <f t="shared" si="2"/>
        <v>9127.0911410601639</v>
      </c>
    </row>
    <row r="17" spans="1:13" x14ac:dyDescent="0.2">
      <c r="A17" s="71">
        <v>2000</v>
      </c>
      <c r="B17" s="69">
        <v>3519.067719891651</v>
      </c>
      <c r="C17" s="69">
        <v>5875.4804178884579</v>
      </c>
      <c r="D17" s="69">
        <f t="shared" si="0"/>
        <v>9394.5481377801079</v>
      </c>
      <c r="E17" s="69">
        <v>64.515105204850002</v>
      </c>
      <c r="F17" s="69">
        <f t="shared" si="1"/>
        <v>9459.0632429849575</v>
      </c>
      <c r="G17" s="69">
        <v>401.01831707698267</v>
      </c>
      <c r="H17" s="69">
        <v>3549.5156677880505</v>
      </c>
      <c r="I17" s="69">
        <v>5508.5292581199265</v>
      </c>
      <c r="J17" s="70">
        <f t="shared" si="2"/>
        <v>9058.044925907976</v>
      </c>
    </row>
    <row r="18" spans="1:13" x14ac:dyDescent="0.2">
      <c r="A18" s="71">
        <v>2001</v>
      </c>
      <c r="B18" s="69">
        <v>3496.029462068956</v>
      </c>
      <c r="C18" s="69">
        <v>5866.9158074819115</v>
      </c>
      <c r="D18" s="69">
        <f t="shared" si="0"/>
        <v>9362.945269550868</v>
      </c>
      <c r="E18" s="69">
        <v>81.972906378509009</v>
      </c>
      <c r="F18" s="69">
        <f t="shared" si="1"/>
        <v>9444.918175929377</v>
      </c>
      <c r="G18" s="69">
        <v>362.24944313485099</v>
      </c>
      <c r="H18" s="69">
        <v>3555.6623721185092</v>
      </c>
      <c r="I18" s="69">
        <v>5527.0063606760159</v>
      </c>
      <c r="J18" s="70">
        <f t="shared" si="2"/>
        <v>9082.6687327945256</v>
      </c>
    </row>
    <row r="19" spans="1:13" x14ac:dyDescent="0.2">
      <c r="A19" s="71">
        <v>2002</v>
      </c>
      <c r="B19" s="69">
        <v>3639.6354636715778</v>
      </c>
      <c r="C19" s="69">
        <v>5686.1935836820157</v>
      </c>
      <c r="D19" s="69">
        <f t="shared" si="0"/>
        <v>9325.8290473535926</v>
      </c>
      <c r="E19" s="69">
        <v>72.399872228406011</v>
      </c>
      <c r="F19" s="69">
        <f t="shared" si="1"/>
        <v>9398.2289195819994</v>
      </c>
      <c r="G19" s="69">
        <v>168.54500086677706</v>
      </c>
      <c r="H19" s="69">
        <v>3694.6825012217796</v>
      </c>
      <c r="I19" s="69">
        <v>5535.001417493444</v>
      </c>
      <c r="J19" s="70">
        <f t="shared" si="2"/>
        <v>9229.6839187152236</v>
      </c>
    </row>
    <row r="20" spans="1:13" s="73" customFormat="1" x14ac:dyDescent="0.2">
      <c r="A20" s="72">
        <v>2003</v>
      </c>
      <c r="B20" s="69">
        <v>3632.711236908197</v>
      </c>
      <c r="C20" s="69">
        <v>5522.3272444792128</v>
      </c>
      <c r="D20" s="69">
        <f t="shared" si="0"/>
        <v>9155.0384813874098</v>
      </c>
      <c r="E20" s="69">
        <v>75.943323868357993</v>
      </c>
      <c r="F20" s="69">
        <f t="shared" si="1"/>
        <v>9230.9818052557675</v>
      </c>
      <c r="G20" s="69">
        <v>164.43362682625207</v>
      </c>
      <c r="H20" s="69">
        <v>3691.5518453096679</v>
      </c>
      <c r="I20" s="69">
        <v>5374.9963331198478</v>
      </c>
      <c r="J20" s="70">
        <f t="shared" si="2"/>
        <v>9066.5481784295152</v>
      </c>
      <c r="M20" s="63"/>
    </row>
    <row r="21" spans="1:13" x14ac:dyDescent="0.2">
      <c r="A21" s="68">
        <v>2004</v>
      </c>
      <c r="B21" s="69">
        <v>3612.0712663729919</v>
      </c>
      <c r="C21" s="69">
        <v>5452.5196709610045</v>
      </c>
      <c r="D21" s="69">
        <f t="shared" si="0"/>
        <v>9064.5909373339964</v>
      </c>
      <c r="E21" s="69">
        <v>91.993222276693984</v>
      </c>
      <c r="F21" s="69">
        <f t="shared" si="1"/>
        <v>9156.5841596106911</v>
      </c>
      <c r="G21" s="69">
        <v>161.49171604477993</v>
      </c>
      <c r="H21" s="69">
        <v>3685.1061819206939</v>
      </c>
      <c r="I21" s="69">
        <v>5309.9862616452156</v>
      </c>
      <c r="J21" s="70">
        <f t="shared" si="2"/>
        <v>8995.092443565909</v>
      </c>
    </row>
    <row r="22" spans="1:13" x14ac:dyDescent="0.2">
      <c r="A22" s="68">
        <v>2005</v>
      </c>
      <c r="B22" s="69">
        <v>3714.9891974733391</v>
      </c>
      <c r="C22" s="69">
        <v>5498.8496147280221</v>
      </c>
      <c r="D22" s="69">
        <f t="shared" si="0"/>
        <v>9213.8388122013603</v>
      </c>
      <c r="E22" s="69">
        <v>93.320976235820993</v>
      </c>
      <c r="F22" s="69">
        <f t="shared" si="1"/>
        <v>9307.1597884371804</v>
      </c>
      <c r="G22" s="69">
        <v>312.60378809768417</v>
      </c>
      <c r="H22" s="69">
        <v>3744.145516823959</v>
      </c>
      <c r="I22" s="69">
        <v>5250.4104835155376</v>
      </c>
      <c r="J22" s="70">
        <f t="shared" si="2"/>
        <v>8994.5560003394967</v>
      </c>
    </row>
    <row r="23" spans="1:13" x14ac:dyDescent="0.2">
      <c r="A23" s="68">
        <v>2006</v>
      </c>
      <c r="B23" s="69">
        <v>3719.0303430010631</v>
      </c>
      <c r="C23" s="69">
        <v>5671.4967040287165</v>
      </c>
      <c r="D23" s="69">
        <f t="shared" si="0"/>
        <v>9390.5270470297801</v>
      </c>
      <c r="E23" s="69">
        <v>99.261244745172974</v>
      </c>
      <c r="F23" s="69">
        <f t="shared" si="1"/>
        <v>9489.7882917749539</v>
      </c>
      <c r="G23" s="69">
        <v>511.31274347091903</v>
      </c>
      <c r="H23" s="69">
        <v>3752.1992389606094</v>
      </c>
      <c r="I23" s="69">
        <v>5226.2763093434241</v>
      </c>
      <c r="J23" s="70">
        <f t="shared" si="2"/>
        <v>8978.4755483040335</v>
      </c>
    </row>
    <row r="24" spans="1:13" x14ac:dyDescent="0.2">
      <c r="A24" s="68">
        <v>2007</v>
      </c>
      <c r="B24" s="69">
        <v>3608.7628820537393</v>
      </c>
      <c r="C24" s="69">
        <v>5641.5540144795314</v>
      </c>
      <c r="D24" s="69">
        <f t="shared" si="0"/>
        <v>9250.3168965332698</v>
      </c>
      <c r="E24" s="69">
        <v>87.623163009645992</v>
      </c>
      <c r="F24" s="69">
        <f t="shared" si="1"/>
        <v>9337.9400595429161</v>
      </c>
      <c r="G24" s="69">
        <v>636.04616979646687</v>
      </c>
      <c r="H24" s="69">
        <v>3638.157764378052</v>
      </c>
      <c r="I24" s="69">
        <v>5063.7361253683976</v>
      </c>
      <c r="J24" s="70">
        <f t="shared" si="2"/>
        <v>8701.8938897464504</v>
      </c>
    </row>
    <row r="25" spans="1:13" x14ac:dyDescent="0.2">
      <c r="A25" s="68">
        <v>2008</v>
      </c>
      <c r="B25" s="69">
        <v>3393.5324799820328</v>
      </c>
      <c r="C25" s="69">
        <v>5466.0669488888552</v>
      </c>
      <c r="D25" s="69">
        <f t="shared" si="0"/>
        <v>8859.599428870888</v>
      </c>
      <c r="E25" s="69">
        <v>111.35688880768598</v>
      </c>
      <c r="F25" s="69">
        <f t="shared" si="1"/>
        <v>8970.9563176785741</v>
      </c>
      <c r="G25" s="69">
        <v>675.80911104724555</v>
      </c>
      <c r="H25" s="69">
        <v>3393.5508499438088</v>
      </c>
      <c r="I25" s="69">
        <v>4901.5963566875198</v>
      </c>
      <c r="J25" s="70">
        <f t="shared" si="2"/>
        <v>8295.147206631329</v>
      </c>
    </row>
    <row r="26" spans="1:13" x14ac:dyDescent="0.2">
      <c r="A26" s="68">
        <v>2009</v>
      </c>
      <c r="B26" s="69">
        <v>3165.4828221314528</v>
      </c>
      <c r="C26" s="69">
        <v>5392.4305228354451</v>
      </c>
      <c r="D26" s="69">
        <f t="shared" si="0"/>
        <v>8557.9133449668989</v>
      </c>
      <c r="E26" s="69">
        <v>84.691696226440001</v>
      </c>
      <c r="F26" s="69">
        <f t="shared" si="1"/>
        <v>8642.6050411933393</v>
      </c>
      <c r="G26" s="69">
        <v>678.08359400207246</v>
      </c>
      <c r="H26" s="69">
        <v>3187.4621386031831</v>
      </c>
      <c r="I26" s="69">
        <v>4777.0593085880819</v>
      </c>
      <c r="J26" s="70">
        <f t="shared" si="2"/>
        <v>7964.521447191265</v>
      </c>
    </row>
    <row r="27" spans="1:13" x14ac:dyDescent="0.2">
      <c r="A27" s="68">
        <v>2010</v>
      </c>
      <c r="B27" s="69">
        <v>3130.6549194039808</v>
      </c>
      <c r="C27" s="69">
        <v>6032.208601759723</v>
      </c>
      <c r="D27" s="69">
        <f t="shared" si="0"/>
        <v>9162.8635211637047</v>
      </c>
      <c r="E27" s="69">
        <v>99.29299291419801</v>
      </c>
      <c r="F27" s="69">
        <f t="shared" si="1"/>
        <v>9262.1565140779021</v>
      </c>
      <c r="G27" s="69">
        <v>1438.887890650637</v>
      </c>
      <c r="H27" s="69">
        <v>3041.1189188131339</v>
      </c>
      <c r="I27" s="69">
        <v>4782.1497046141312</v>
      </c>
      <c r="J27" s="70">
        <f t="shared" si="2"/>
        <v>7823.2686234272651</v>
      </c>
    </row>
    <row r="28" spans="1:13" x14ac:dyDescent="0.2">
      <c r="A28" s="68">
        <v>2011</v>
      </c>
      <c r="B28" s="69">
        <v>2987.8148225441118</v>
      </c>
      <c r="C28" s="69">
        <v>6169.0155885858258</v>
      </c>
      <c r="D28" s="69">
        <f t="shared" si="0"/>
        <v>9156.8304111299367</v>
      </c>
      <c r="E28" s="69">
        <v>90.630548787349994</v>
      </c>
      <c r="F28" s="69">
        <f t="shared" si="1"/>
        <v>9247.4609599172873</v>
      </c>
      <c r="G28" s="69">
        <v>1674.6672373412173</v>
      </c>
      <c r="H28" s="69">
        <v>2893.6690705384499</v>
      </c>
      <c r="I28" s="69">
        <v>4679.1246520376199</v>
      </c>
      <c r="J28" s="70">
        <f t="shared" si="2"/>
        <v>7572.7937225760697</v>
      </c>
    </row>
    <row r="29" spans="1:13" x14ac:dyDescent="0.2">
      <c r="A29" s="68">
        <v>2012</v>
      </c>
      <c r="B29" s="69">
        <v>2955.5959462898959</v>
      </c>
      <c r="C29" s="69">
        <v>6147.9689064739005</v>
      </c>
      <c r="D29" s="69">
        <f t="shared" si="0"/>
        <v>9103.5648527637968</v>
      </c>
      <c r="E29" s="69">
        <v>96.619406118528985</v>
      </c>
      <c r="F29" s="69">
        <f t="shared" si="1"/>
        <v>9200.1842588823256</v>
      </c>
      <c r="G29" s="69">
        <v>1717.3574612856403</v>
      </c>
      <c r="H29" s="69">
        <v>2844.0100122517288</v>
      </c>
      <c r="I29" s="69">
        <v>4638.8167853449559</v>
      </c>
      <c r="J29" s="70">
        <f t="shared" si="2"/>
        <v>7482.8267975966846</v>
      </c>
    </row>
    <row r="30" spans="1:13" x14ac:dyDescent="0.2">
      <c r="A30" s="68">
        <v>2013</v>
      </c>
      <c r="B30" s="69">
        <v>2740.7710759192191</v>
      </c>
      <c r="C30" s="69">
        <v>5842.013755310345</v>
      </c>
      <c r="D30" s="69">
        <f t="shared" si="0"/>
        <v>8582.7848312295646</v>
      </c>
      <c r="E30" s="69">
        <v>87.171914789336</v>
      </c>
      <c r="F30" s="69">
        <f t="shared" si="1"/>
        <v>8669.956746018901</v>
      </c>
      <c r="G30" s="69">
        <v>1425.6950654274999</v>
      </c>
      <c r="H30" s="69">
        <v>2673.921423234935</v>
      </c>
      <c r="I30" s="69">
        <v>4570.3402573564654</v>
      </c>
      <c r="J30" s="70">
        <f t="shared" si="2"/>
        <v>7244.2616805914004</v>
      </c>
    </row>
    <row r="31" spans="1:13" x14ac:dyDescent="0.2">
      <c r="A31" s="68">
        <v>2014</v>
      </c>
      <c r="B31" s="69">
        <v>2623.31077281838</v>
      </c>
      <c r="C31" s="69">
        <v>5925.4478830943572</v>
      </c>
      <c r="D31" s="69">
        <f t="shared" si="0"/>
        <v>8548.7586559127376</v>
      </c>
      <c r="E31" s="69">
        <v>87.887546501044994</v>
      </c>
      <c r="F31" s="69">
        <f t="shared" si="1"/>
        <v>8636.6462024137818</v>
      </c>
      <c r="G31" s="69">
        <v>1340.4454698835143</v>
      </c>
      <c r="H31" s="69">
        <v>2627.0115867891232</v>
      </c>
      <c r="I31" s="69">
        <v>4669.106656983533</v>
      </c>
      <c r="J31" s="70">
        <f t="shared" si="2"/>
        <v>7296.1182437726566</v>
      </c>
    </row>
    <row r="32" spans="1:13" x14ac:dyDescent="0.2">
      <c r="A32" s="68">
        <v>2015</v>
      </c>
      <c r="B32" s="69">
        <v>2493.321123843341</v>
      </c>
      <c r="C32" s="69">
        <v>5967.0938815188756</v>
      </c>
      <c r="D32" s="69">
        <f t="shared" si="0"/>
        <v>8460.4150053622161</v>
      </c>
      <c r="E32" s="69">
        <v>89.74850418944699</v>
      </c>
      <c r="F32" s="69">
        <f t="shared" si="1"/>
        <v>8550.1635095516631</v>
      </c>
      <c r="G32" s="69">
        <v>1333.4701849404419</v>
      </c>
      <c r="H32" s="69">
        <v>2506.5664649980818</v>
      </c>
      <c r="I32" s="69">
        <v>4710.1268596131404</v>
      </c>
      <c r="J32" s="70">
        <f t="shared" si="2"/>
        <v>7216.6933246112221</v>
      </c>
    </row>
    <row r="33" spans="1:13" x14ac:dyDescent="0.2">
      <c r="A33" s="68">
        <v>2016</v>
      </c>
      <c r="B33" s="69">
        <v>2402.839955463869</v>
      </c>
      <c r="C33" s="69">
        <v>5963.5125963529972</v>
      </c>
      <c r="D33" s="69">
        <f t="shared" si="0"/>
        <v>8366.3525518168663</v>
      </c>
      <c r="E33" s="69">
        <v>55.540151620545998</v>
      </c>
      <c r="F33" s="69">
        <f t="shared" si="1"/>
        <v>8421.8927034374119</v>
      </c>
      <c r="G33" s="69">
        <v>1336.3996788740023</v>
      </c>
      <c r="H33" s="69">
        <v>2378.2330379148016</v>
      </c>
      <c r="I33" s="69">
        <v>4707.2599866486098</v>
      </c>
      <c r="J33" s="70">
        <f t="shared" si="2"/>
        <v>7085.4930245634114</v>
      </c>
    </row>
    <row r="34" spans="1:13" x14ac:dyDescent="0.2">
      <c r="A34" s="68">
        <v>2017</v>
      </c>
      <c r="B34" s="69">
        <v>2328.0560433688192</v>
      </c>
      <c r="C34" s="69">
        <v>5952.2068214078708</v>
      </c>
      <c r="D34" s="69">
        <f t="shared" si="0"/>
        <v>8280.2628647766905</v>
      </c>
      <c r="E34" s="69">
        <v>46.379873496005999</v>
      </c>
      <c r="F34" s="69">
        <f t="shared" si="1"/>
        <v>8326.6427382726961</v>
      </c>
      <c r="G34" s="69">
        <v>1371.781300186683</v>
      </c>
      <c r="H34" s="69">
        <v>2284.454696477253</v>
      </c>
      <c r="I34" s="69">
        <v>4670.4067416087601</v>
      </c>
      <c r="J34" s="70">
        <f t="shared" si="2"/>
        <v>6954.8614380860126</v>
      </c>
    </row>
    <row r="35" spans="1:13" x14ac:dyDescent="0.2">
      <c r="A35" s="68">
        <v>2018</v>
      </c>
      <c r="B35" s="69">
        <v>2264.4683850884689</v>
      </c>
      <c r="C35" s="69">
        <v>5783.3124264437693</v>
      </c>
      <c r="D35" s="69">
        <f t="shared" si="0"/>
        <v>8047.7808115322387</v>
      </c>
      <c r="E35" s="69">
        <v>47.718994571147</v>
      </c>
      <c r="F35" s="69">
        <f t="shared" si="1"/>
        <v>8095.4998061033857</v>
      </c>
      <c r="G35" s="69">
        <v>1308.0663967127311</v>
      </c>
      <c r="H35" s="69">
        <v>2206.6337128824571</v>
      </c>
      <c r="I35" s="69">
        <v>4580.7996965081975</v>
      </c>
      <c r="J35" s="70">
        <f t="shared" si="2"/>
        <v>6787.4334093906546</v>
      </c>
    </row>
    <row r="36" spans="1:13" x14ac:dyDescent="0.2">
      <c r="A36" s="68">
        <v>2019</v>
      </c>
      <c r="B36" s="69">
        <v>2210.730603888077</v>
      </c>
      <c r="C36" s="69">
        <v>5654.4287700440664</v>
      </c>
      <c r="D36" s="69">
        <f t="shared" si="0"/>
        <v>7865.1593739321434</v>
      </c>
      <c r="E36" s="69">
        <v>66.180713011677</v>
      </c>
      <c r="F36" s="69">
        <f t="shared" si="1"/>
        <v>7931.3400869438201</v>
      </c>
      <c r="G36" s="69">
        <v>1250.3076988716605</v>
      </c>
      <c r="H36" s="69">
        <v>2158.3726831516469</v>
      </c>
      <c r="I36" s="69">
        <v>4522.6597049205129</v>
      </c>
      <c r="J36" s="70">
        <f t="shared" si="2"/>
        <v>6681.0323880721598</v>
      </c>
    </row>
    <row r="37" spans="1:13" x14ac:dyDescent="0.2">
      <c r="A37" s="68">
        <v>2020</v>
      </c>
      <c r="B37" s="69">
        <v>2236.8747072682181</v>
      </c>
      <c r="C37" s="69">
        <v>5394.4522558659664</v>
      </c>
      <c r="D37" s="69">
        <f t="shared" si="0"/>
        <v>7631.3269631341846</v>
      </c>
      <c r="E37" s="69">
        <v>50.020342086317996</v>
      </c>
      <c r="F37" s="69">
        <f t="shared" si="1"/>
        <v>7681.3473052205027</v>
      </c>
      <c r="G37" s="69">
        <v>1112.6606725706779</v>
      </c>
      <c r="H37" s="69">
        <v>2197.8570125461829</v>
      </c>
      <c r="I37" s="69">
        <v>4370.8296201036428</v>
      </c>
      <c r="J37" s="70">
        <f t="shared" si="2"/>
        <v>6568.6866326498257</v>
      </c>
    </row>
    <row r="38" spans="1:13" x14ac:dyDescent="0.2">
      <c r="A38" s="68">
        <v>2021</v>
      </c>
      <c r="B38" s="69">
        <v>2087.474108070227</v>
      </c>
      <c r="C38" s="69">
        <v>5437.7961548380408</v>
      </c>
      <c r="D38" s="69">
        <f t="shared" si="0"/>
        <v>7525.2702629082678</v>
      </c>
      <c r="E38" s="69">
        <v>45.884414712308001</v>
      </c>
      <c r="F38" s="69">
        <f t="shared" si="1"/>
        <v>7571.154677620576</v>
      </c>
      <c r="G38" s="69">
        <v>1004.5704329082678</v>
      </c>
      <c r="H38" s="69">
        <v>2030.8601562949279</v>
      </c>
      <c r="I38" s="69">
        <v>4535.7240884173798</v>
      </c>
      <c r="J38" s="70">
        <f t="shared" si="2"/>
        <v>6566.5842447123077</v>
      </c>
    </row>
    <row r="39" spans="1:13" x14ac:dyDescent="0.2">
      <c r="A39" s="68"/>
      <c r="B39" s="69"/>
      <c r="C39" s="69"/>
      <c r="D39" s="69"/>
      <c r="E39" s="69"/>
      <c r="F39" s="69"/>
      <c r="G39" s="69"/>
      <c r="H39" s="69"/>
      <c r="I39" s="69"/>
      <c r="J39" s="70"/>
      <c r="K39" s="107"/>
    </row>
    <row r="40" spans="1:13" x14ac:dyDescent="0.2">
      <c r="A40" s="68" t="s">
        <v>13</v>
      </c>
      <c r="B40" s="69"/>
      <c r="C40" s="69"/>
      <c r="D40" s="69"/>
      <c r="E40" s="69"/>
      <c r="F40" s="69"/>
      <c r="G40" s="69"/>
      <c r="H40" s="69"/>
      <c r="I40" s="69"/>
      <c r="J40" s="69"/>
    </row>
    <row r="41" spans="1:13" x14ac:dyDescent="0.2">
      <c r="A41" s="68">
        <v>1993</v>
      </c>
      <c r="B41" s="69">
        <v>2870.7464879504018</v>
      </c>
      <c r="C41" s="69">
        <v>4165.2326224076314</v>
      </c>
      <c r="D41" s="69">
        <f>B41+C41</f>
        <v>7035.9791103580337</v>
      </c>
      <c r="E41" s="69">
        <v>17.293508186733003</v>
      </c>
      <c r="F41" s="69">
        <f>D41+E41</f>
        <v>7053.2726185447664</v>
      </c>
      <c r="G41" s="69">
        <v>96.063932318982879</v>
      </c>
      <c r="H41" s="69">
        <v>2868.1860704376832</v>
      </c>
      <c r="I41" s="69">
        <v>4089.0226157880998</v>
      </c>
      <c r="J41" s="70">
        <f>H41+I41</f>
        <v>6957.2086862257829</v>
      </c>
      <c r="M41" s="69"/>
    </row>
    <row r="42" spans="1:13" x14ac:dyDescent="0.2">
      <c r="A42" s="68">
        <v>1994</v>
      </c>
      <c r="B42" s="69">
        <v>3007.4269389913061</v>
      </c>
      <c r="C42" s="69">
        <v>4498.1212740025485</v>
      </c>
      <c r="D42" s="69">
        <f t="shared" ref="D42:D69" si="3">B42+C42</f>
        <v>7505.5482129938546</v>
      </c>
      <c r="E42" s="69">
        <v>29.429484017347999</v>
      </c>
      <c r="F42" s="69">
        <f t="shared" ref="F42:F70" si="4">D42+E42</f>
        <v>7534.9776970112025</v>
      </c>
      <c r="G42" s="69">
        <v>132.85042810020411</v>
      </c>
      <c r="H42" s="69">
        <v>3010.372710123198</v>
      </c>
      <c r="I42" s="69">
        <v>4391.7545587878003</v>
      </c>
      <c r="J42" s="70">
        <f t="shared" ref="J42:J70" si="5">H42+I42</f>
        <v>7402.1272689109983</v>
      </c>
      <c r="M42" s="69"/>
    </row>
    <row r="43" spans="1:13" x14ac:dyDescent="0.2">
      <c r="A43" s="68">
        <v>1995</v>
      </c>
      <c r="B43" s="69">
        <v>3045.5421220773378</v>
      </c>
      <c r="C43" s="69">
        <v>4725.89201419249</v>
      </c>
      <c r="D43" s="69">
        <f t="shared" si="3"/>
        <v>7771.4341362698278</v>
      </c>
      <c r="E43" s="69">
        <v>62.068531979509004</v>
      </c>
      <c r="F43" s="69">
        <f t="shared" si="4"/>
        <v>7833.5026682493371</v>
      </c>
      <c r="G43" s="69">
        <v>120.53239070547816</v>
      </c>
      <c r="H43" s="69">
        <v>3053.2584029206764</v>
      </c>
      <c r="I43" s="69">
        <v>4659.7118746231827</v>
      </c>
      <c r="J43" s="70">
        <f t="shared" si="5"/>
        <v>7712.9702775438591</v>
      </c>
      <c r="M43" s="69"/>
    </row>
    <row r="44" spans="1:13" x14ac:dyDescent="0.2">
      <c r="A44" s="68">
        <v>1996</v>
      </c>
      <c r="B44" s="69">
        <v>3091.0474255210615</v>
      </c>
      <c r="C44" s="69">
        <v>5000.6331864672047</v>
      </c>
      <c r="D44" s="69">
        <f t="shared" si="3"/>
        <v>8091.6806119882658</v>
      </c>
      <c r="E44" s="69">
        <v>53.295214197645002</v>
      </c>
      <c r="F44" s="69">
        <f t="shared" si="4"/>
        <v>8144.9758261859106</v>
      </c>
      <c r="G44" s="69">
        <v>171.48120198826578</v>
      </c>
      <c r="H44" s="69">
        <v>3107.4238410404714</v>
      </c>
      <c r="I44" s="69">
        <v>4866.0707831571744</v>
      </c>
      <c r="J44" s="70">
        <f t="shared" si="5"/>
        <v>7973.4946241976459</v>
      </c>
      <c r="M44" s="69"/>
    </row>
    <row r="45" spans="1:13" x14ac:dyDescent="0.2">
      <c r="A45" s="68">
        <v>1997</v>
      </c>
      <c r="B45" s="69">
        <v>3124.1561213585542</v>
      </c>
      <c r="C45" s="69">
        <v>5616.4982663773881</v>
      </c>
      <c r="D45" s="69">
        <f t="shared" si="3"/>
        <v>8740.6543877359418</v>
      </c>
      <c r="E45" s="69">
        <v>56.924203149158998</v>
      </c>
      <c r="F45" s="69">
        <f t="shared" si="4"/>
        <v>8797.5785908851012</v>
      </c>
      <c r="G45" s="69">
        <v>415.16355773594159</v>
      </c>
      <c r="H45" s="69">
        <v>3156.275133149159</v>
      </c>
      <c r="I45" s="69">
        <v>5226.1399000000001</v>
      </c>
      <c r="J45" s="70">
        <f t="shared" si="5"/>
        <v>8382.4150331491583</v>
      </c>
      <c r="M45" s="69"/>
    </row>
    <row r="46" spans="1:13" x14ac:dyDescent="0.2">
      <c r="A46" s="68">
        <v>1998</v>
      </c>
      <c r="B46" s="69">
        <v>3266.7840604004009</v>
      </c>
      <c r="C46" s="69">
        <v>5945.2064232032844</v>
      </c>
      <c r="D46" s="69">
        <f t="shared" si="3"/>
        <v>9211.9904836036858</v>
      </c>
      <c r="E46" s="69">
        <v>58.336784748085002</v>
      </c>
      <c r="F46" s="69">
        <f t="shared" si="4"/>
        <v>9270.3272683517716</v>
      </c>
      <c r="G46" s="69">
        <v>451.34993860368428</v>
      </c>
      <c r="H46" s="69">
        <v>3292.2116093468849</v>
      </c>
      <c r="I46" s="69">
        <v>5526.7657204012012</v>
      </c>
      <c r="J46" s="70">
        <f t="shared" si="5"/>
        <v>8818.977329748086</v>
      </c>
      <c r="M46" s="69"/>
    </row>
    <row r="47" spans="1:13" x14ac:dyDescent="0.2">
      <c r="A47" s="68">
        <v>1999</v>
      </c>
      <c r="B47" s="69">
        <v>3458.9966975476113</v>
      </c>
      <c r="C47" s="69">
        <v>6002.1239598810398</v>
      </c>
      <c r="D47" s="69">
        <f t="shared" si="3"/>
        <v>9461.1206574286516</v>
      </c>
      <c r="E47" s="69">
        <v>62.509084549850002</v>
      </c>
      <c r="F47" s="69">
        <f t="shared" si="4"/>
        <v>9523.6297419785024</v>
      </c>
      <c r="G47" s="69">
        <v>446.51541242865022</v>
      </c>
      <c r="H47" s="69">
        <v>3479.0469590698503</v>
      </c>
      <c r="I47" s="69">
        <v>5598.067370480001</v>
      </c>
      <c r="J47" s="70">
        <f t="shared" si="5"/>
        <v>9077.1143295498514</v>
      </c>
      <c r="M47" s="69"/>
    </row>
    <row r="48" spans="1:13" x14ac:dyDescent="0.2">
      <c r="A48" s="71">
        <v>2000</v>
      </c>
      <c r="B48" s="69">
        <v>3548.9849979689661</v>
      </c>
      <c r="C48" s="69">
        <v>5969.5398594720091</v>
      </c>
      <c r="D48" s="69">
        <f t="shared" si="3"/>
        <v>9518.5248574409743</v>
      </c>
      <c r="E48" s="69">
        <v>67.427530053177009</v>
      </c>
      <c r="F48" s="69">
        <f t="shared" si="4"/>
        <v>9585.9523874941515</v>
      </c>
      <c r="G48" s="69">
        <v>401.33355244097493</v>
      </c>
      <c r="H48" s="69">
        <v>3582.6043031331774</v>
      </c>
      <c r="I48" s="69">
        <v>5602.0145319200001</v>
      </c>
      <c r="J48" s="70">
        <f t="shared" si="5"/>
        <v>9184.6188350531775</v>
      </c>
      <c r="M48" s="69"/>
    </row>
    <row r="49" spans="1:25" x14ac:dyDescent="0.2">
      <c r="A49" s="71">
        <v>2001</v>
      </c>
      <c r="B49" s="69">
        <v>3472.1715569581193</v>
      </c>
      <c r="C49" s="69">
        <v>5849.7114110876209</v>
      </c>
      <c r="D49" s="69">
        <f t="shared" si="3"/>
        <v>9321.8829680457402</v>
      </c>
      <c r="E49" s="69">
        <v>75.108949016587999</v>
      </c>
      <c r="F49" s="69">
        <f t="shared" si="4"/>
        <v>9396.9919170623289</v>
      </c>
      <c r="G49" s="69">
        <v>369.93115304573934</v>
      </c>
      <c r="H49" s="69">
        <v>3520.6773447637884</v>
      </c>
      <c r="I49" s="69">
        <v>5506.3834192528011</v>
      </c>
      <c r="J49" s="70">
        <f t="shared" si="5"/>
        <v>9027.060764016589</v>
      </c>
      <c r="M49" s="69"/>
    </row>
    <row r="50" spans="1:25" x14ac:dyDescent="0.2">
      <c r="A50" s="71">
        <v>2002</v>
      </c>
      <c r="B50" s="69">
        <v>3622.1727507601399</v>
      </c>
      <c r="C50" s="69">
        <v>5791.6570237213919</v>
      </c>
      <c r="D50" s="69">
        <f t="shared" si="3"/>
        <v>9413.8297744815318</v>
      </c>
      <c r="E50" s="69">
        <v>77.959417450988013</v>
      </c>
      <c r="F50" s="69">
        <f t="shared" si="4"/>
        <v>9491.7891919325193</v>
      </c>
      <c r="G50" s="69">
        <v>227.56507448153084</v>
      </c>
      <c r="H50" s="69">
        <v>3682.5514286648613</v>
      </c>
      <c r="I50" s="69">
        <v>5581.6726887861278</v>
      </c>
      <c r="J50" s="70">
        <f t="shared" si="5"/>
        <v>9264.2241174509891</v>
      </c>
      <c r="M50" s="69"/>
    </row>
    <row r="51" spans="1:25" x14ac:dyDescent="0.2">
      <c r="A51" s="72">
        <v>2003</v>
      </c>
      <c r="B51" s="69">
        <v>3621.7295555401533</v>
      </c>
      <c r="C51" s="69">
        <v>5570.0570271805536</v>
      </c>
      <c r="D51" s="69">
        <f t="shared" si="3"/>
        <v>9191.7865827207061</v>
      </c>
      <c r="E51" s="69">
        <v>76.463644466383002</v>
      </c>
      <c r="F51" s="69">
        <f t="shared" si="4"/>
        <v>9268.250227187089</v>
      </c>
      <c r="G51" s="69">
        <v>163.13979772070587</v>
      </c>
      <c r="H51" s="69">
        <v>3680.4965909611929</v>
      </c>
      <c r="I51" s="69">
        <v>5424.6138385051909</v>
      </c>
      <c r="J51" s="70">
        <f t="shared" si="5"/>
        <v>9105.1104294663837</v>
      </c>
      <c r="M51" s="69"/>
    </row>
    <row r="52" spans="1:25" x14ac:dyDescent="0.2">
      <c r="A52" s="68">
        <v>2004</v>
      </c>
      <c r="B52" s="69">
        <v>3638.2208582431999</v>
      </c>
      <c r="C52" s="69">
        <v>5505.7109835855035</v>
      </c>
      <c r="D52" s="69">
        <f t="shared" si="3"/>
        <v>9143.9318418287039</v>
      </c>
      <c r="E52" s="69">
        <v>87.371934928619993</v>
      </c>
      <c r="F52" s="69">
        <f t="shared" si="4"/>
        <v>9231.3037767573242</v>
      </c>
      <c r="G52" s="69">
        <v>154.78697182870269</v>
      </c>
      <c r="H52" s="69">
        <v>3708.7139743346197</v>
      </c>
      <c r="I52" s="69">
        <v>5367.8028305940006</v>
      </c>
      <c r="J52" s="70">
        <f t="shared" si="5"/>
        <v>9076.5168049286203</v>
      </c>
      <c r="M52" s="69"/>
    </row>
    <row r="53" spans="1:25" x14ac:dyDescent="0.2">
      <c r="A53" s="68">
        <v>2005</v>
      </c>
      <c r="B53" s="69">
        <v>3665.8059125387058</v>
      </c>
      <c r="C53" s="69">
        <v>5470.8140577622253</v>
      </c>
      <c r="D53" s="69">
        <f t="shared" si="3"/>
        <v>9136.6199703009315</v>
      </c>
      <c r="E53" s="69">
        <v>88.412582319596012</v>
      </c>
      <c r="F53" s="69">
        <f t="shared" si="4"/>
        <v>9225.032552620527</v>
      </c>
      <c r="G53" s="69">
        <v>272.02481530093098</v>
      </c>
      <c r="H53" s="69">
        <v>3701.9086397810961</v>
      </c>
      <c r="I53" s="69">
        <v>5251.0990975385002</v>
      </c>
      <c r="J53" s="70">
        <f t="shared" si="5"/>
        <v>8953.0077373195963</v>
      </c>
      <c r="M53" s="69"/>
    </row>
    <row r="54" spans="1:25" x14ac:dyDescent="0.2">
      <c r="A54" s="68">
        <v>2006</v>
      </c>
      <c r="B54" s="69">
        <v>3731.7251545057611</v>
      </c>
      <c r="C54" s="69">
        <v>5690.602666212566</v>
      </c>
      <c r="D54" s="69">
        <f t="shared" si="3"/>
        <v>9422.3278207183266</v>
      </c>
      <c r="E54" s="69">
        <v>103.75135805153398</v>
      </c>
      <c r="F54" s="69">
        <f t="shared" si="4"/>
        <v>9526.0791787698599</v>
      </c>
      <c r="G54" s="69">
        <v>482.28063571832678</v>
      </c>
      <c r="H54" s="69">
        <v>3766.5321255959302</v>
      </c>
      <c r="I54" s="69">
        <v>5277.2664174556048</v>
      </c>
      <c r="J54" s="70">
        <f t="shared" si="5"/>
        <v>9043.7985430515346</v>
      </c>
      <c r="M54" s="69"/>
    </row>
    <row r="55" spans="1:25" x14ac:dyDescent="0.2">
      <c r="A55" s="68">
        <v>2007</v>
      </c>
      <c r="B55" s="69">
        <v>3616.2662496817265</v>
      </c>
      <c r="C55" s="69">
        <v>5577.722873097201</v>
      </c>
      <c r="D55" s="69">
        <f t="shared" si="3"/>
        <v>9193.9891227789267</v>
      </c>
      <c r="E55" s="69">
        <v>89.663660456068001</v>
      </c>
      <c r="F55" s="69">
        <f t="shared" si="4"/>
        <v>9283.6527832349948</v>
      </c>
      <c r="G55" s="69">
        <v>545.56546777892709</v>
      </c>
      <c r="H55" s="69">
        <v>3649.2555783257521</v>
      </c>
      <c r="I55" s="69">
        <v>5088.8317371303165</v>
      </c>
      <c r="J55" s="70">
        <f t="shared" si="5"/>
        <v>8738.0873154560686</v>
      </c>
      <c r="M55" s="69"/>
    </row>
    <row r="56" spans="1:25" x14ac:dyDescent="0.2">
      <c r="A56" s="68">
        <v>2008</v>
      </c>
      <c r="B56" s="69">
        <v>3474.2146023019623</v>
      </c>
      <c r="C56" s="69">
        <v>5601.3156685688964</v>
      </c>
      <c r="D56" s="69">
        <f t="shared" si="3"/>
        <v>9075.5302708708587</v>
      </c>
      <c r="E56" s="69">
        <v>102.065631197383</v>
      </c>
      <c r="F56" s="69">
        <f t="shared" si="4"/>
        <v>9177.5959020682421</v>
      </c>
      <c r="G56" s="69">
        <v>730.64879587085818</v>
      </c>
      <c r="H56" s="69">
        <v>3472.3627893164057</v>
      </c>
      <c r="I56" s="69">
        <v>4974.584316880977</v>
      </c>
      <c r="J56" s="70">
        <f t="shared" si="5"/>
        <v>8446.9471061973818</v>
      </c>
      <c r="M56" s="69"/>
    </row>
    <row r="57" spans="1:25" x14ac:dyDescent="0.2">
      <c r="A57" s="68">
        <v>2009</v>
      </c>
      <c r="B57" s="69">
        <v>3211.3411441635503</v>
      </c>
      <c r="C57" s="69">
        <v>5292.2303855817108</v>
      </c>
      <c r="D57" s="69">
        <f t="shared" si="3"/>
        <v>8503.5715297452607</v>
      </c>
      <c r="E57" s="69">
        <v>92.614150324823001</v>
      </c>
      <c r="F57" s="69">
        <f t="shared" si="4"/>
        <v>8596.1856800700843</v>
      </c>
      <c r="G57" s="69">
        <v>562.93521474526028</v>
      </c>
      <c r="H57" s="69">
        <v>3245.423956678314</v>
      </c>
      <c r="I57" s="69">
        <v>4787.8265086465099</v>
      </c>
      <c r="J57" s="70">
        <f t="shared" si="5"/>
        <v>8033.2504653248234</v>
      </c>
      <c r="M57" s="69"/>
    </row>
    <row r="58" spans="1:25" x14ac:dyDescent="0.2">
      <c r="A58" s="68">
        <v>2010</v>
      </c>
      <c r="B58" s="69">
        <v>3130.9618757733469</v>
      </c>
      <c r="C58" s="69">
        <v>5916.1801724616726</v>
      </c>
      <c r="D58" s="69">
        <f t="shared" si="3"/>
        <v>9047.1420482350186</v>
      </c>
      <c r="E58" s="69">
        <v>103.03152591544502</v>
      </c>
      <c r="F58" s="69">
        <f t="shared" si="4"/>
        <v>9150.1735741504635</v>
      </c>
      <c r="G58" s="69">
        <v>1325.6148532350196</v>
      </c>
      <c r="H58" s="69">
        <v>3061.9064424155331</v>
      </c>
      <c r="I58" s="69">
        <v>4762.6522784999124</v>
      </c>
      <c r="J58" s="70">
        <f t="shared" si="5"/>
        <v>7824.5587209154455</v>
      </c>
      <c r="M58" s="69"/>
    </row>
    <row r="59" spans="1:25" x14ac:dyDescent="0.2">
      <c r="A59" s="68">
        <v>2011</v>
      </c>
      <c r="B59" s="69">
        <v>3000.7910126134348</v>
      </c>
      <c r="C59" s="69">
        <v>6188.8024431678805</v>
      </c>
      <c r="D59" s="69">
        <f t="shared" si="3"/>
        <v>9189.5934557813162</v>
      </c>
      <c r="E59" s="69">
        <v>87.025902323563983</v>
      </c>
      <c r="F59" s="69">
        <f t="shared" si="4"/>
        <v>9276.619358104881</v>
      </c>
      <c r="G59" s="69">
        <v>1643.649505781314</v>
      </c>
      <c r="H59" s="69">
        <v>2906.949334659364</v>
      </c>
      <c r="I59" s="69">
        <v>4726.0205176642012</v>
      </c>
      <c r="J59" s="70">
        <f t="shared" si="5"/>
        <v>7632.9698523235656</v>
      </c>
      <c r="M59" s="69"/>
    </row>
    <row r="60" spans="1:25" s="62" customFormat="1" x14ac:dyDescent="0.2">
      <c r="A60" s="68">
        <v>2012</v>
      </c>
      <c r="B60" s="69">
        <v>2987.2882566675962</v>
      </c>
      <c r="C60" s="69">
        <v>6162.718072407888</v>
      </c>
      <c r="D60" s="69">
        <f t="shared" si="3"/>
        <v>9150.0063290754842</v>
      </c>
      <c r="E60" s="69">
        <v>94.770355066876007</v>
      </c>
      <c r="F60" s="69">
        <f t="shared" si="4"/>
        <v>9244.77668414236</v>
      </c>
      <c r="G60" s="69">
        <v>1721.882959075484</v>
      </c>
      <c r="H60" s="69">
        <v>2868.1233062226952</v>
      </c>
      <c r="I60" s="69">
        <v>4654.7704188441812</v>
      </c>
      <c r="J60" s="70">
        <f t="shared" si="5"/>
        <v>7522.8937250668769</v>
      </c>
      <c r="K60" s="63"/>
      <c r="L60" s="63"/>
      <c r="M60" s="69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1:25" x14ac:dyDescent="0.2">
      <c r="A61" s="68">
        <v>2013</v>
      </c>
      <c r="B61" s="69">
        <v>2790.9230167457526</v>
      </c>
      <c r="C61" s="69">
        <v>5915.0519198886896</v>
      </c>
      <c r="D61" s="69">
        <f t="shared" si="3"/>
        <v>8705.9749366344422</v>
      </c>
      <c r="E61" s="69">
        <v>89.057186537148993</v>
      </c>
      <c r="F61" s="69">
        <f t="shared" si="4"/>
        <v>8795.0321231715916</v>
      </c>
      <c r="G61" s="69">
        <v>1514.9116166344425</v>
      </c>
      <c r="H61" s="69">
        <v>2712.7623614116019</v>
      </c>
      <c r="I61" s="69">
        <v>4567.3581451255468</v>
      </c>
      <c r="J61" s="70">
        <f t="shared" si="5"/>
        <v>7280.1205065371487</v>
      </c>
      <c r="M61" s="69"/>
    </row>
    <row r="62" spans="1:25" x14ac:dyDescent="0.2">
      <c r="A62" s="68">
        <v>2014</v>
      </c>
      <c r="B62" s="69">
        <v>2657.906920692224</v>
      </c>
      <c r="C62" s="69">
        <v>5895.2654118446208</v>
      </c>
      <c r="D62" s="69">
        <f t="shared" si="3"/>
        <v>8553.1723325368439</v>
      </c>
      <c r="E62" s="69">
        <v>89.333159853254003</v>
      </c>
      <c r="F62" s="69">
        <f t="shared" si="4"/>
        <v>8642.5054923900971</v>
      </c>
      <c r="G62" s="69">
        <v>1320.4406325368443</v>
      </c>
      <c r="H62" s="69">
        <v>2649.9830934036163</v>
      </c>
      <c r="I62" s="69">
        <v>4672.0817664496381</v>
      </c>
      <c r="J62" s="70">
        <f t="shared" si="5"/>
        <v>7322.0648598532543</v>
      </c>
      <c r="M62" s="69"/>
    </row>
    <row r="63" spans="1:25" x14ac:dyDescent="0.2">
      <c r="A63" s="68">
        <v>2015</v>
      </c>
      <c r="B63" s="69">
        <v>2511.1006291603362</v>
      </c>
      <c r="C63" s="69">
        <v>5974.2402661386041</v>
      </c>
      <c r="D63" s="69">
        <f t="shared" si="3"/>
        <v>8485.3408952989412</v>
      </c>
      <c r="E63" s="69">
        <v>89.177991904142004</v>
      </c>
      <c r="F63" s="69">
        <f t="shared" si="4"/>
        <v>8574.5188872030831</v>
      </c>
      <c r="G63" s="69">
        <v>1348.9438702989387</v>
      </c>
      <c r="H63" s="69">
        <v>2521.8070313824101</v>
      </c>
      <c r="I63" s="69">
        <v>4703.767985521732</v>
      </c>
      <c r="J63" s="70">
        <f t="shared" si="5"/>
        <v>7225.5750169041421</v>
      </c>
      <c r="M63" s="69"/>
    </row>
    <row r="64" spans="1:25" x14ac:dyDescent="0.2">
      <c r="A64" s="68">
        <v>2016</v>
      </c>
      <c r="B64" s="69">
        <v>2433.49183486624</v>
      </c>
      <c r="C64" s="69">
        <v>5911.4404593577883</v>
      </c>
      <c r="D64" s="69">
        <f t="shared" si="3"/>
        <v>8344.9322942240287</v>
      </c>
      <c r="E64" s="69">
        <v>62.085899917516002</v>
      </c>
      <c r="F64" s="69">
        <f t="shared" si="4"/>
        <v>8407.0181941415449</v>
      </c>
      <c r="G64" s="69">
        <v>1344.8108092240277</v>
      </c>
      <c r="H64" s="69">
        <v>2416.242733463318</v>
      </c>
      <c r="I64" s="69">
        <v>4645.9646514541982</v>
      </c>
      <c r="J64" s="70">
        <f t="shared" si="5"/>
        <v>7062.2073849175158</v>
      </c>
      <c r="M64" s="69"/>
    </row>
    <row r="65" spans="1:13" x14ac:dyDescent="0.2">
      <c r="A65" s="68">
        <v>2017</v>
      </c>
      <c r="B65" s="69">
        <v>2328.4563016578095</v>
      </c>
      <c r="C65" s="69">
        <v>5861.0126110117808</v>
      </c>
      <c r="D65" s="69">
        <f t="shared" si="3"/>
        <v>8189.4689126695903</v>
      </c>
      <c r="E65" s="69">
        <v>48.096364892799997</v>
      </c>
      <c r="F65" s="69">
        <f t="shared" si="4"/>
        <v>8237.5652775623894</v>
      </c>
      <c r="G65" s="69">
        <v>1351.4956326695892</v>
      </c>
      <c r="H65" s="69">
        <v>2287.26366356771</v>
      </c>
      <c r="I65" s="69">
        <v>4598.8059813250902</v>
      </c>
      <c r="J65" s="70">
        <f t="shared" si="5"/>
        <v>6886.0696448928002</v>
      </c>
      <c r="M65" s="69"/>
    </row>
    <row r="66" spans="1:13" x14ac:dyDescent="0.2">
      <c r="A66" s="68">
        <v>2018</v>
      </c>
      <c r="B66" s="69">
        <v>2294.8260204027392</v>
      </c>
      <c r="C66" s="69">
        <v>5779.6808428641889</v>
      </c>
      <c r="D66" s="69">
        <f t="shared" si="3"/>
        <v>8074.5068632669281</v>
      </c>
      <c r="E66" s="69">
        <v>43.921800062948996</v>
      </c>
      <c r="F66" s="69">
        <f t="shared" si="4"/>
        <v>8118.4286633298771</v>
      </c>
      <c r="G66" s="69">
        <v>1352.8156832669272</v>
      </c>
      <c r="H66" s="69">
        <v>2234.5048895025084</v>
      </c>
      <c r="I66" s="69">
        <v>4531.1080905604413</v>
      </c>
      <c r="J66" s="70">
        <f t="shared" si="5"/>
        <v>6765.6129800629496</v>
      </c>
      <c r="M66" s="69"/>
    </row>
    <row r="67" spans="1:13" x14ac:dyDescent="0.2">
      <c r="A67" s="68">
        <v>2019</v>
      </c>
      <c r="B67" s="69">
        <v>2209.9838022540926</v>
      </c>
      <c r="C67" s="69">
        <v>5583.810410645242</v>
      </c>
      <c r="D67" s="69">
        <f t="shared" si="3"/>
        <v>7793.7942128993345</v>
      </c>
      <c r="E67" s="69">
        <v>71.14809944452</v>
      </c>
      <c r="F67" s="69">
        <f t="shared" si="4"/>
        <v>7864.9423123438546</v>
      </c>
      <c r="G67" s="69">
        <v>1261.5758828993341</v>
      </c>
      <c r="H67" s="69">
        <v>2170.845989598366</v>
      </c>
      <c r="I67" s="69">
        <v>4432.5204398461537</v>
      </c>
      <c r="J67" s="70">
        <f t="shared" si="5"/>
        <v>6603.3664294445198</v>
      </c>
      <c r="M67" s="69"/>
    </row>
    <row r="68" spans="1:13" x14ac:dyDescent="0.2">
      <c r="A68" s="74">
        <v>2020</v>
      </c>
      <c r="B68" s="75">
        <v>2158.178843790794</v>
      </c>
      <c r="C68" s="75">
        <v>5454.4587833809828</v>
      </c>
      <c r="D68" s="75">
        <f t="shared" si="3"/>
        <v>7612.6376271717763</v>
      </c>
      <c r="E68" s="75">
        <v>48.908391945852998</v>
      </c>
      <c r="F68" s="69">
        <f t="shared" si="4"/>
        <v>7661.5460191176289</v>
      </c>
      <c r="G68" s="75">
        <v>1122.2517571717758</v>
      </c>
      <c r="H68" s="75">
        <v>2128.8083553544584</v>
      </c>
      <c r="I68" s="75">
        <v>4410.4859065913952</v>
      </c>
      <c r="J68" s="70">
        <f t="shared" si="5"/>
        <v>6539.2942619458536</v>
      </c>
      <c r="M68" s="69"/>
    </row>
    <row r="69" spans="1:13" x14ac:dyDescent="0.2">
      <c r="A69" s="74">
        <v>2021</v>
      </c>
      <c r="B69" s="75">
        <v>2156.8799131327942</v>
      </c>
      <c r="C69" s="75">
        <v>5456.3024660847468</v>
      </c>
      <c r="D69" s="75">
        <f t="shared" si="3"/>
        <v>7613.182379217541</v>
      </c>
      <c r="E69" s="75">
        <v>46.506530224135005</v>
      </c>
      <c r="F69" s="75">
        <f t="shared" si="4"/>
        <v>7659.6889094416756</v>
      </c>
      <c r="G69" s="75">
        <v>1032.860204217541</v>
      </c>
      <c r="H69" s="75">
        <v>2094.1716138391548</v>
      </c>
      <c r="I69" s="75">
        <v>4532.657091384981</v>
      </c>
      <c r="J69" s="106">
        <f t="shared" si="5"/>
        <v>6626.8287052241358</v>
      </c>
      <c r="M69" s="69"/>
    </row>
    <row r="70" spans="1:13" x14ac:dyDescent="0.2">
      <c r="A70" s="108">
        <v>2022</v>
      </c>
      <c r="B70" s="109">
        <v>2120.5437068387669</v>
      </c>
      <c r="C70" s="109">
        <v>5129.6902079171732</v>
      </c>
      <c r="D70" s="109">
        <f>Table29!AF12</f>
        <v>7250.2339147559396</v>
      </c>
      <c r="E70" s="109">
        <v>47.434009147862994</v>
      </c>
      <c r="F70" s="109">
        <f t="shared" si="4"/>
        <v>7297.6679239038031</v>
      </c>
      <c r="G70" s="109">
        <v>1054.0855697559393</v>
      </c>
      <c r="H70" s="109">
        <v>2018.6712524487391</v>
      </c>
      <c r="I70" s="109">
        <v>4224.9111016991246</v>
      </c>
      <c r="J70" s="110">
        <f t="shared" si="5"/>
        <v>6243.582354147864</v>
      </c>
      <c r="M70" s="69"/>
    </row>
    <row r="71" spans="1:13" x14ac:dyDescent="0.2">
      <c r="A71" s="74" t="s">
        <v>111</v>
      </c>
      <c r="B71" s="75"/>
      <c r="C71" s="75"/>
      <c r="D71" s="76"/>
      <c r="E71" s="75"/>
      <c r="F71" s="75"/>
      <c r="G71" s="75"/>
      <c r="H71" s="75"/>
      <c r="I71" s="75"/>
      <c r="J71" s="79"/>
    </row>
    <row r="72" spans="1:13" x14ac:dyDescent="0.2">
      <c r="A72" s="71" t="s">
        <v>14</v>
      </c>
      <c r="D72" s="76"/>
      <c r="J72" s="78"/>
    </row>
    <row r="73" spans="1:13" x14ac:dyDescent="0.2">
      <c r="A73" s="4" t="s">
        <v>103</v>
      </c>
    </row>
    <row r="74" spans="1:13" x14ac:dyDescent="0.2">
      <c r="A74" s="7" t="s">
        <v>110</v>
      </c>
    </row>
    <row r="75" spans="1:13" x14ac:dyDescent="0.2">
      <c r="A75" s="71" t="s">
        <v>101</v>
      </c>
    </row>
  </sheetData>
  <mergeCells count="1">
    <mergeCell ref="B4:D4"/>
  </mergeCells>
  <pageMargins left="0.75" right="0.75" top="1" bottom="1" header="0.5" footer="0.5"/>
  <pageSetup scale="91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EFF9-47F6-4273-8219-2FA0E087E7A6}">
  <dimension ref="A1:K6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1.25" x14ac:dyDescent="0.2"/>
  <cols>
    <col min="1" max="1" width="9.7109375" style="4" customWidth="1"/>
    <col min="2" max="10" width="13" style="4" customWidth="1"/>
    <col min="11" max="20" width="9.140625" style="4" customWidth="1"/>
    <col min="21" max="256" width="9.140625" style="4"/>
    <col min="257" max="257" width="9.7109375" style="4" customWidth="1"/>
    <col min="258" max="266" width="13" style="4" customWidth="1"/>
    <col min="267" max="512" width="9.140625" style="4"/>
    <col min="513" max="513" width="9.7109375" style="4" customWidth="1"/>
    <col min="514" max="522" width="13" style="4" customWidth="1"/>
    <col min="523" max="768" width="9.140625" style="4"/>
    <col min="769" max="769" width="9.7109375" style="4" customWidth="1"/>
    <col min="770" max="778" width="13" style="4" customWidth="1"/>
    <col min="779" max="1024" width="9.140625" style="4"/>
    <col min="1025" max="1025" width="9.7109375" style="4" customWidth="1"/>
    <col min="1026" max="1034" width="13" style="4" customWidth="1"/>
    <col min="1035" max="1280" width="9.140625" style="4"/>
    <col min="1281" max="1281" width="9.7109375" style="4" customWidth="1"/>
    <col min="1282" max="1290" width="13" style="4" customWidth="1"/>
    <col min="1291" max="1536" width="9.140625" style="4"/>
    <col min="1537" max="1537" width="9.7109375" style="4" customWidth="1"/>
    <col min="1538" max="1546" width="13" style="4" customWidth="1"/>
    <col min="1547" max="1792" width="9.140625" style="4"/>
    <col min="1793" max="1793" width="9.7109375" style="4" customWidth="1"/>
    <col min="1794" max="1802" width="13" style="4" customWidth="1"/>
    <col min="1803" max="2048" width="9.140625" style="4"/>
    <col min="2049" max="2049" width="9.7109375" style="4" customWidth="1"/>
    <col min="2050" max="2058" width="13" style="4" customWidth="1"/>
    <col min="2059" max="2304" width="9.140625" style="4"/>
    <col min="2305" max="2305" width="9.7109375" style="4" customWidth="1"/>
    <col min="2306" max="2314" width="13" style="4" customWidth="1"/>
    <col min="2315" max="2560" width="9.140625" style="4"/>
    <col min="2561" max="2561" width="9.7109375" style="4" customWidth="1"/>
    <col min="2562" max="2570" width="13" style="4" customWidth="1"/>
    <col min="2571" max="2816" width="9.140625" style="4"/>
    <col min="2817" max="2817" width="9.7109375" style="4" customWidth="1"/>
    <col min="2818" max="2826" width="13" style="4" customWidth="1"/>
    <col min="2827" max="3072" width="9.140625" style="4"/>
    <col min="3073" max="3073" width="9.7109375" style="4" customWidth="1"/>
    <col min="3074" max="3082" width="13" style="4" customWidth="1"/>
    <col min="3083" max="3328" width="9.140625" style="4"/>
    <col min="3329" max="3329" width="9.7109375" style="4" customWidth="1"/>
    <col min="3330" max="3338" width="13" style="4" customWidth="1"/>
    <col min="3339" max="3584" width="9.140625" style="4"/>
    <col min="3585" max="3585" width="9.7109375" style="4" customWidth="1"/>
    <col min="3586" max="3594" width="13" style="4" customWidth="1"/>
    <col min="3595" max="3840" width="9.140625" style="4"/>
    <col min="3841" max="3841" width="9.7109375" style="4" customWidth="1"/>
    <col min="3842" max="3850" width="13" style="4" customWidth="1"/>
    <col min="3851" max="4096" width="9.140625" style="4"/>
    <col min="4097" max="4097" width="9.7109375" style="4" customWidth="1"/>
    <col min="4098" max="4106" width="13" style="4" customWidth="1"/>
    <col min="4107" max="4352" width="9.140625" style="4"/>
    <col min="4353" max="4353" width="9.7109375" style="4" customWidth="1"/>
    <col min="4354" max="4362" width="13" style="4" customWidth="1"/>
    <col min="4363" max="4608" width="9.140625" style="4"/>
    <col min="4609" max="4609" width="9.7109375" style="4" customWidth="1"/>
    <col min="4610" max="4618" width="13" style="4" customWidth="1"/>
    <col min="4619" max="4864" width="9.140625" style="4"/>
    <col min="4865" max="4865" width="9.7109375" style="4" customWidth="1"/>
    <col min="4866" max="4874" width="13" style="4" customWidth="1"/>
    <col min="4875" max="5120" width="9.140625" style="4"/>
    <col min="5121" max="5121" width="9.7109375" style="4" customWidth="1"/>
    <col min="5122" max="5130" width="13" style="4" customWidth="1"/>
    <col min="5131" max="5376" width="9.140625" style="4"/>
    <col min="5377" max="5377" width="9.7109375" style="4" customWidth="1"/>
    <col min="5378" max="5386" width="13" style="4" customWidth="1"/>
    <col min="5387" max="5632" width="9.140625" style="4"/>
    <col min="5633" max="5633" width="9.7109375" style="4" customWidth="1"/>
    <col min="5634" max="5642" width="13" style="4" customWidth="1"/>
    <col min="5643" max="5888" width="9.140625" style="4"/>
    <col min="5889" max="5889" width="9.7109375" style="4" customWidth="1"/>
    <col min="5890" max="5898" width="13" style="4" customWidth="1"/>
    <col min="5899" max="6144" width="9.140625" style="4"/>
    <col min="6145" max="6145" width="9.7109375" style="4" customWidth="1"/>
    <col min="6146" max="6154" width="13" style="4" customWidth="1"/>
    <col min="6155" max="6400" width="9.140625" style="4"/>
    <col min="6401" max="6401" width="9.7109375" style="4" customWidth="1"/>
    <col min="6402" max="6410" width="13" style="4" customWidth="1"/>
    <col min="6411" max="6656" width="9.140625" style="4"/>
    <col min="6657" max="6657" width="9.7109375" style="4" customWidth="1"/>
    <col min="6658" max="6666" width="13" style="4" customWidth="1"/>
    <col min="6667" max="6912" width="9.140625" style="4"/>
    <col min="6913" max="6913" width="9.7109375" style="4" customWidth="1"/>
    <col min="6914" max="6922" width="13" style="4" customWidth="1"/>
    <col min="6923" max="7168" width="9.140625" style="4"/>
    <col min="7169" max="7169" width="9.7109375" style="4" customWidth="1"/>
    <col min="7170" max="7178" width="13" style="4" customWidth="1"/>
    <col min="7179" max="7424" width="9.140625" style="4"/>
    <col min="7425" max="7425" width="9.7109375" style="4" customWidth="1"/>
    <col min="7426" max="7434" width="13" style="4" customWidth="1"/>
    <col min="7435" max="7680" width="9.140625" style="4"/>
    <col min="7681" max="7681" width="9.7109375" style="4" customWidth="1"/>
    <col min="7682" max="7690" width="13" style="4" customWidth="1"/>
    <col min="7691" max="7936" width="9.140625" style="4"/>
    <col min="7937" max="7937" width="9.7109375" style="4" customWidth="1"/>
    <col min="7938" max="7946" width="13" style="4" customWidth="1"/>
    <col min="7947" max="8192" width="9.140625" style="4"/>
    <col min="8193" max="8193" width="9.7109375" style="4" customWidth="1"/>
    <col min="8194" max="8202" width="13" style="4" customWidth="1"/>
    <col min="8203" max="8448" width="9.140625" style="4"/>
    <col min="8449" max="8449" width="9.7109375" style="4" customWidth="1"/>
    <col min="8450" max="8458" width="13" style="4" customWidth="1"/>
    <col min="8459" max="8704" width="9.140625" style="4"/>
    <col min="8705" max="8705" width="9.7109375" style="4" customWidth="1"/>
    <col min="8706" max="8714" width="13" style="4" customWidth="1"/>
    <col min="8715" max="8960" width="9.140625" style="4"/>
    <col min="8961" max="8961" width="9.7109375" style="4" customWidth="1"/>
    <col min="8962" max="8970" width="13" style="4" customWidth="1"/>
    <col min="8971" max="9216" width="9.140625" style="4"/>
    <col min="9217" max="9217" width="9.7109375" style="4" customWidth="1"/>
    <col min="9218" max="9226" width="13" style="4" customWidth="1"/>
    <col min="9227" max="9472" width="9.140625" style="4"/>
    <col min="9473" max="9473" width="9.7109375" style="4" customWidth="1"/>
    <col min="9474" max="9482" width="13" style="4" customWidth="1"/>
    <col min="9483" max="9728" width="9.140625" style="4"/>
    <col min="9729" max="9729" width="9.7109375" style="4" customWidth="1"/>
    <col min="9730" max="9738" width="13" style="4" customWidth="1"/>
    <col min="9739" max="9984" width="9.140625" style="4"/>
    <col min="9985" max="9985" width="9.7109375" style="4" customWidth="1"/>
    <col min="9986" max="9994" width="13" style="4" customWidth="1"/>
    <col min="9995" max="10240" width="9.140625" style="4"/>
    <col min="10241" max="10241" width="9.7109375" style="4" customWidth="1"/>
    <col min="10242" max="10250" width="13" style="4" customWidth="1"/>
    <col min="10251" max="10496" width="9.140625" style="4"/>
    <col min="10497" max="10497" width="9.7109375" style="4" customWidth="1"/>
    <col min="10498" max="10506" width="13" style="4" customWidth="1"/>
    <col min="10507" max="10752" width="9.140625" style="4"/>
    <col min="10753" max="10753" width="9.7109375" style="4" customWidth="1"/>
    <col min="10754" max="10762" width="13" style="4" customWidth="1"/>
    <col min="10763" max="11008" width="9.140625" style="4"/>
    <col min="11009" max="11009" width="9.7109375" style="4" customWidth="1"/>
    <col min="11010" max="11018" width="13" style="4" customWidth="1"/>
    <col min="11019" max="11264" width="9.140625" style="4"/>
    <col min="11265" max="11265" width="9.7109375" style="4" customWidth="1"/>
    <col min="11266" max="11274" width="13" style="4" customWidth="1"/>
    <col min="11275" max="11520" width="9.140625" style="4"/>
    <col min="11521" max="11521" width="9.7109375" style="4" customWidth="1"/>
    <col min="11522" max="11530" width="13" style="4" customWidth="1"/>
    <col min="11531" max="11776" width="9.140625" style="4"/>
    <col min="11777" max="11777" width="9.7109375" style="4" customWidth="1"/>
    <col min="11778" max="11786" width="13" style="4" customWidth="1"/>
    <col min="11787" max="12032" width="9.140625" style="4"/>
    <col min="12033" max="12033" width="9.7109375" style="4" customWidth="1"/>
    <col min="12034" max="12042" width="13" style="4" customWidth="1"/>
    <col min="12043" max="12288" width="9.140625" style="4"/>
    <col min="12289" max="12289" width="9.7109375" style="4" customWidth="1"/>
    <col min="12290" max="12298" width="13" style="4" customWidth="1"/>
    <col min="12299" max="12544" width="9.140625" style="4"/>
    <col min="12545" max="12545" width="9.7109375" style="4" customWidth="1"/>
    <col min="12546" max="12554" width="13" style="4" customWidth="1"/>
    <col min="12555" max="12800" width="9.140625" style="4"/>
    <col min="12801" max="12801" width="9.7109375" style="4" customWidth="1"/>
    <col min="12802" max="12810" width="13" style="4" customWidth="1"/>
    <col min="12811" max="13056" width="9.140625" style="4"/>
    <col min="13057" max="13057" width="9.7109375" style="4" customWidth="1"/>
    <col min="13058" max="13066" width="13" style="4" customWidth="1"/>
    <col min="13067" max="13312" width="9.140625" style="4"/>
    <col min="13313" max="13313" width="9.7109375" style="4" customWidth="1"/>
    <col min="13314" max="13322" width="13" style="4" customWidth="1"/>
    <col min="13323" max="13568" width="9.140625" style="4"/>
    <col min="13569" max="13569" width="9.7109375" style="4" customWidth="1"/>
    <col min="13570" max="13578" width="13" style="4" customWidth="1"/>
    <col min="13579" max="13824" width="9.140625" style="4"/>
    <col min="13825" max="13825" width="9.7109375" style="4" customWidth="1"/>
    <col min="13826" max="13834" width="13" style="4" customWidth="1"/>
    <col min="13835" max="14080" width="9.140625" style="4"/>
    <col min="14081" max="14081" width="9.7109375" style="4" customWidth="1"/>
    <col min="14082" max="14090" width="13" style="4" customWidth="1"/>
    <col min="14091" max="14336" width="9.140625" style="4"/>
    <col min="14337" max="14337" width="9.7109375" style="4" customWidth="1"/>
    <col min="14338" max="14346" width="13" style="4" customWidth="1"/>
    <col min="14347" max="14592" width="9.140625" style="4"/>
    <col min="14593" max="14593" width="9.7109375" style="4" customWidth="1"/>
    <col min="14594" max="14602" width="13" style="4" customWidth="1"/>
    <col min="14603" max="14848" width="9.140625" style="4"/>
    <col min="14849" max="14849" width="9.7109375" style="4" customWidth="1"/>
    <col min="14850" max="14858" width="13" style="4" customWidth="1"/>
    <col min="14859" max="15104" width="9.140625" style="4"/>
    <col min="15105" max="15105" width="9.7109375" style="4" customWidth="1"/>
    <col min="15106" max="15114" width="13" style="4" customWidth="1"/>
    <col min="15115" max="15360" width="9.140625" style="4"/>
    <col min="15361" max="15361" width="9.7109375" style="4" customWidth="1"/>
    <col min="15362" max="15370" width="13" style="4" customWidth="1"/>
    <col min="15371" max="15616" width="9.140625" style="4"/>
    <col min="15617" max="15617" width="9.7109375" style="4" customWidth="1"/>
    <col min="15618" max="15626" width="13" style="4" customWidth="1"/>
    <col min="15627" max="15872" width="9.140625" style="4"/>
    <col min="15873" max="15873" width="9.7109375" style="4" customWidth="1"/>
    <col min="15874" max="15882" width="13" style="4" customWidth="1"/>
    <col min="15883" max="16128" width="9.140625" style="4"/>
    <col min="16129" max="16129" width="9.7109375" style="4" customWidth="1"/>
    <col min="16130" max="16138" width="13" style="4" customWidth="1"/>
    <col min="16139" max="16384" width="9.140625" style="4"/>
  </cols>
  <sheetData>
    <row r="1" spans="1:10" x14ac:dyDescent="0.2">
      <c r="A1" s="2" t="s">
        <v>16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4" t="s">
        <v>11</v>
      </c>
      <c r="B2" s="38" t="s">
        <v>78</v>
      </c>
      <c r="C2" s="38" t="s">
        <v>79</v>
      </c>
      <c r="D2" s="38" t="s">
        <v>61</v>
      </c>
      <c r="E2" s="39" t="s">
        <v>80</v>
      </c>
      <c r="F2" s="39" t="s">
        <v>81</v>
      </c>
      <c r="G2" s="38" t="s">
        <v>82</v>
      </c>
      <c r="H2" s="38" t="s">
        <v>83</v>
      </c>
      <c r="I2" s="39" t="s">
        <v>84</v>
      </c>
      <c r="J2" s="38" t="s">
        <v>85</v>
      </c>
    </row>
    <row r="3" spans="1:10" x14ac:dyDescent="0.2">
      <c r="A3" s="3" t="s">
        <v>1</v>
      </c>
      <c r="B3" s="40"/>
      <c r="C3" s="40"/>
      <c r="D3" s="40" t="s">
        <v>86</v>
      </c>
      <c r="E3" s="41" t="s">
        <v>87</v>
      </c>
      <c r="F3" s="40"/>
      <c r="G3" s="40"/>
      <c r="H3" s="40" t="s">
        <v>88</v>
      </c>
      <c r="I3" s="41" t="s">
        <v>89</v>
      </c>
      <c r="J3" s="41" t="s">
        <v>90</v>
      </c>
    </row>
    <row r="4" spans="1:10" x14ac:dyDescent="0.2">
      <c r="B4" s="42" t="s">
        <v>70</v>
      </c>
      <c r="C4" s="42"/>
      <c r="D4" s="42"/>
      <c r="E4" s="9"/>
      <c r="F4" s="42"/>
      <c r="G4" s="42"/>
      <c r="H4" s="42"/>
      <c r="I4" s="42"/>
      <c r="J4" s="42"/>
    </row>
    <row r="5" spans="1:10" x14ac:dyDescent="0.2">
      <c r="A5" s="81">
        <v>1964</v>
      </c>
      <c r="B5" s="83">
        <v>482.54700000000003</v>
      </c>
      <c r="C5" s="84">
        <v>8.9999999999999993E-3</v>
      </c>
      <c r="D5" s="83">
        <f t="shared" ref="D5:D41" si="0">B5+C5</f>
        <v>482.55600000000004</v>
      </c>
      <c r="E5" s="83">
        <f t="shared" ref="E5:E57" si="1">D5-F5</f>
        <v>-1.9999999994979589E-4</v>
      </c>
      <c r="F5" s="83">
        <f t="shared" ref="F5:F62" si="2">G5+H5+I5+J5</f>
        <v>482.55619999999999</v>
      </c>
      <c r="G5" s="83">
        <v>18.7302</v>
      </c>
      <c r="H5" s="83">
        <v>0</v>
      </c>
      <c r="I5" s="83">
        <v>67.915999999999997</v>
      </c>
      <c r="J5" s="83">
        <v>395.91</v>
      </c>
    </row>
    <row r="6" spans="1:10" x14ac:dyDescent="0.2">
      <c r="A6" s="81">
        <v>1965</v>
      </c>
      <c r="B6" s="83">
        <v>483.50700000000001</v>
      </c>
      <c r="C6" s="84">
        <v>2.8000000000000001E-2</v>
      </c>
      <c r="D6" s="83">
        <f t="shared" si="0"/>
        <v>483.53500000000003</v>
      </c>
      <c r="E6" s="83">
        <f t="shared" si="1"/>
        <v>3.0000000003838068E-4</v>
      </c>
      <c r="F6" s="83">
        <f t="shared" si="2"/>
        <v>483.53469999999999</v>
      </c>
      <c r="G6" s="83">
        <v>9.9257000000000009</v>
      </c>
      <c r="H6" s="83">
        <v>0</v>
      </c>
      <c r="I6" s="83">
        <v>68.637</v>
      </c>
      <c r="J6" s="83">
        <v>404.97199999999998</v>
      </c>
    </row>
    <row r="7" spans="1:10" x14ac:dyDescent="0.2">
      <c r="A7" s="81">
        <v>1966</v>
      </c>
      <c r="B7" s="83">
        <v>497.04899999999998</v>
      </c>
      <c r="C7" s="84">
        <v>3.2000000000000001E-2</v>
      </c>
      <c r="D7" s="83">
        <f t="shared" si="0"/>
        <v>497.08099999999996</v>
      </c>
      <c r="E7" s="83">
        <f t="shared" si="1"/>
        <v>-1.5267000000000621</v>
      </c>
      <c r="F7" s="83">
        <f t="shared" si="2"/>
        <v>498.60770000000002</v>
      </c>
      <c r="G7" s="83">
        <v>11.1007</v>
      </c>
      <c r="H7" s="83">
        <v>0</v>
      </c>
      <c r="I7" s="83">
        <v>72.649000000000001</v>
      </c>
      <c r="J7" s="83">
        <v>414.858</v>
      </c>
    </row>
    <row r="8" spans="1:10" x14ac:dyDescent="0.2">
      <c r="A8" s="81">
        <v>1967</v>
      </c>
      <c r="B8" s="83">
        <v>509.05</v>
      </c>
      <c r="C8" s="84">
        <v>0.77100000000000002</v>
      </c>
      <c r="D8" s="83">
        <f t="shared" si="0"/>
        <v>509.82100000000003</v>
      </c>
      <c r="E8" s="83">
        <f t="shared" si="1"/>
        <v>-4.9131999999999607</v>
      </c>
      <c r="F8" s="83">
        <f t="shared" si="2"/>
        <v>514.73419999999999</v>
      </c>
      <c r="G8" s="83">
        <v>11.802199999999999</v>
      </c>
      <c r="H8" s="83">
        <v>0</v>
      </c>
      <c r="I8" s="83">
        <v>75.096000000000004</v>
      </c>
      <c r="J8" s="83">
        <v>427.83600000000001</v>
      </c>
    </row>
    <row r="9" spans="1:10" x14ac:dyDescent="0.2">
      <c r="A9" s="81">
        <v>1968</v>
      </c>
      <c r="B9" s="83">
        <v>541.63199999999995</v>
      </c>
      <c r="C9" s="84">
        <v>0.8</v>
      </c>
      <c r="D9" s="83">
        <f t="shared" si="0"/>
        <v>542.4319999999999</v>
      </c>
      <c r="E9" s="83">
        <f t="shared" si="1"/>
        <v>3.3744999999998981</v>
      </c>
      <c r="F9" s="83">
        <f t="shared" si="2"/>
        <v>539.0575</v>
      </c>
      <c r="G9" s="83">
        <v>17.0535</v>
      </c>
      <c r="H9" s="83">
        <v>0</v>
      </c>
      <c r="I9" s="83">
        <v>78.481999999999999</v>
      </c>
      <c r="J9" s="83">
        <v>443.52199999999999</v>
      </c>
    </row>
    <row r="10" spans="1:10" x14ac:dyDescent="0.2">
      <c r="A10" s="81">
        <v>1969</v>
      </c>
      <c r="B10" s="83">
        <v>557.09699999999998</v>
      </c>
      <c r="C10" s="84">
        <v>0.61</v>
      </c>
      <c r="D10" s="83">
        <f t="shared" si="0"/>
        <v>557.70699999999999</v>
      </c>
      <c r="E10" s="83">
        <f t="shared" si="1"/>
        <v>2.6548999999999978</v>
      </c>
      <c r="F10" s="83">
        <f t="shared" si="2"/>
        <v>555.0521</v>
      </c>
      <c r="G10" s="83">
        <v>13.3591</v>
      </c>
      <c r="H10" s="83">
        <v>0</v>
      </c>
      <c r="I10" s="83">
        <v>82.754000000000005</v>
      </c>
      <c r="J10" s="83">
        <v>458.93900000000002</v>
      </c>
    </row>
    <row r="11" spans="1:10" x14ac:dyDescent="0.2">
      <c r="A11" s="81">
        <v>1970</v>
      </c>
      <c r="B11" s="83">
        <v>564.33399999999995</v>
      </c>
      <c r="C11" s="84">
        <v>0.27300000000000002</v>
      </c>
      <c r="D11" s="83">
        <f t="shared" si="0"/>
        <v>564.60699999999997</v>
      </c>
      <c r="E11" s="83">
        <f t="shared" si="1"/>
        <v>-6.7328999999999724</v>
      </c>
      <c r="F11" s="83">
        <f t="shared" si="2"/>
        <v>571.33989999999994</v>
      </c>
      <c r="G11" s="83">
        <v>13.248900000000001</v>
      </c>
      <c r="H11" s="83">
        <v>0</v>
      </c>
      <c r="I11" s="83">
        <v>86.938999999999993</v>
      </c>
      <c r="J11" s="83">
        <v>471.15199999999999</v>
      </c>
    </row>
    <row r="12" spans="1:10" x14ac:dyDescent="0.2">
      <c r="A12" s="81">
        <v>1971</v>
      </c>
      <c r="B12" s="83">
        <v>593.17999999999995</v>
      </c>
      <c r="C12" s="84">
        <v>9.8000000000000004E-2</v>
      </c>
      <c r="D12" s="83">
        <f t="shared" si="0"/>
        <v>593.27799999999991</v>
      </c>
      <c r="E12" s="83">
        <f t="shared" si="1"/>
        <v>19.607599999999934</v>
      </c>
      <c r="F12" s="83">
        <f t="shared" si="2"/>
        <v>573.67039999999997</v>
      </c>
      <c r="G12" s="83">
        <v>11.4854</v>
      </c>
      <c r="H12" s="83">
        <v>0</v>
      </c>
      <c r="I12" s="83">
        <v>80.42</v>
      </c>
      <c r="J12" s="83">
        <v>481.76499999999999</v>
      </c>
    </row>
    <row r="13" spans="1:10" x14ac:dyDescent="0.2">
      <c r="A13" s="81">
        <v>1972</v>
      </c>
      <c r="B13" s="83">
        <v>567.00199999999995</v>
      </c>
      <c r="C13" s="84">
        <v>0.20599999999999999</v>
      </c>
      <c r="D13" s="83">
        <f t="shared" si="0"/>
        <v>567.20799999999997</v>
      </c>
      <c r="E13" s="83">
        <f t="shared" si="1"/>
        <v>-17.444000000000074</v>
      </c>
      <c r="F13" s="83">
        <f t="shared" si="2"/>
        <v>584.65200000000004</v>
      </c>
      <c r="G13" s="83">
        <v>24.2</v>
      </c>
      <c r="H13" s="83">
        <v>0</v>
      </c>
      <c r="I13" s="83">
        <v>75.927999999999997</v>
      </c>
      <c r="J13" s="83">
        <v>484.524</v>
      </c>
    </row>
    <row r="14" spans="1:10" x14ac:dyDescent="0.2">
      <c r="A14" s="81">
        <v>1973</v>
      </c>
      <c r="B14" s="83">
        <v>628.48099999999999</v>
      </c>
      <c r="C14" s="84">
        <v>0.318</v>
      </c>
      <c r="D14" s="83">
        <f t="shared" si="0"/>
        <v>628.79899999999998</v>
      </c>
      <c r="E14" s="83">
        <f t="shared" si="1"/>
        <v>10.565200000000004</v>
      </c>
      <c r="F14" s="83">
        <f t="shared" si="2"/>
        <v>618.23379999999997</v>
      </c>
      <c r="G14" s="83">
        <v>30.3748</v>
      </c>
      <c r="H14" s="83">
        <v>0</v>
      </c>
      <c r="I14" s="83">
        <v>98.435000000000002</v>
      </c>
      <c r="J14" s="83">
        <v>489.42399999999998</v>
      </c>
    </row>
    <row r="15" spans="1:10" x14ac:dyDescent="0.2">
      <c r="A15" s="81">
        <v>1974</v>
      </c>
      <c r="B15" s="83">
        <v>638.05899999999997</v>
      </c>
      <c r="C15" s="84">
        <v>1.1279999999999999</v>
      </c>
      <c r="D15" s="83">
        <f t="shared" si="0"/>
        <v>639.18700000000001</v>
      </c>
      <c r="E15" s="83">
        <f t="shared" si="1"/>
        <v>8.5588000000000193</v>
      </c>
      <c r="F15" s="83">
        <f t="shared" si="2"/>
        <v>630.62819999999999</v>
      </c>
      <c r="G15" s="83">
        <v>30.338200000000001</v>
      </c>
      <c r="H15" s="83">
        <v>1</v>
      </c>
      <c r="I15" s="83">
        <v>112.946</v>
      </c>
      <c r="J15" s="83">
        <v>486.34399999999999</v>
      </c>
    </row>
    <row r="16" spans="1:10" x14ac:dyDescent="0.2">
      <c r="A16" s="81">
        <v>1975</v>
      </c>
      <c r="B16" s="83">
        <v>589.67499999999995</v>
      </c>
      <c r="C16" s="84">
        <v>1.925</v>
      </c>
      <c r="D16" s="83">
        <f t="shared" si="0"/>
        <v>591.59999999999991</v>
      </c>
      <c r="E16" s="83">
        <f t="shared" si="1"/>
        <v>2.1580999999998767</v>
      </c>
      <c r="F16" s="83">
        <f t="shared" si="2"/>
        <v>589.44190000000003</v>
      </c>
      <c r="G16" s="83">
        <v>29.8429</v>
      </c>
      <c r="H16" s="83">
        <v>2</v>
      </c>
      <c r="I16" s="83">
        <v>84.513000000000005</v>
      </c>
      <c r="J16" s="83">
        <v>473.08600000000001</v>
      </c>
    </row>
    <row r="17" spans="1:10" x14ac:dyDescent="0.2">
      <c r="A17" s="81">
        <v>1976</v>
      </c>
      <c r="B17" s="83">
        <v>583.75099999999998</v>
      </c>
      <c r="C17" s="84">
        <v>0.108</v>
      </c>
      <c r="D17" s="83">
        <f t="shared" si="0"/>
        <v>583.85899999999992</v>
      </c>
      <c r="E17" s="83">
        <f t="shared" si="1"/>
        <v>3.3421999999999343</v>
      </c>
      <c r="F17" s="83">
        <f t="shared" si="2"/>
        <v>580.51679999999999</v>
      </c>
      <c r="G17" s="83">
        <v>24.845800000000001</v>
      </c>
      <c r="H17" s="83">
        <v>3.5</v>
      </c>
      <c r="I17" s="83">
        <v>100.331</v>
      </c>
      <c r="J17" s="83">
        <v>451.84</v>
      </c>
    </row>
    <row r="18" spans="1:10" x14ac:dyDescent="0.2">
      <c r="A18" s="81">
        <v>1977</v>
      </c>
      <c r="B18" s="83">
        <v>560.95899999999995</v>
      </c>
      <c r="C18" s="84">
        <v>0.182</v>
      </c>
      <c r="D18" s="83">
        <f t="shared" si="0"/>
        <v>561.14099999999996</v>
      </c>
      <c r="E18" s="83">
        <f t="shared" si="1"/>
        <v>-4.8608000000000402</v>
      </c>
      <c r="F18" s="83">
        <f t="shared" si="2"/>
        <v>566.0018</v>
      </c>
      <c r="G18" s="83">
        <v>22.070799999999998</v>
      </c>
      <c r="H18" s="83">
        <v>5</v>
      </c>
      <c r="I18" s="83">
        <v>110.419</v>
      </c>
      <c r="J18" s="83">
        <v>428.512</v>
      </c>
    </row>
    <row r="19" spans="1:10" x14ac:dyDescent="0.2">
      <c r="A19" s="81">
        <v>1978</v>
      </c>
      <c r="B19" s="83">
        <v>554.44299999999998</v>
      </c>
      <c r="C19" s="84">
        <v>0.32300000000000001</v>
      </c>
      <c r="D19" s="83">
        <f t="shared" si="0"/>
        <v>554.76599999999996</v>
      </c>
      <c r="E19" s="83">
        <f t="shared" si="1"/>
        <v>-3.9379999999999882</v>
      </c>
      <c r="F19" s="83">
        <f t="shared" si="2"/>
        <v>558.70399999999995</v>
      </c>
      <c r="G19" s="83">
        <v>16.210999999999999</v>
      </c>
      <c r="H19" s="83">
        <v>6.6959999999999997</v>
      </c>
      <c r="I19" s="83">
        <v>125.446</v>
      </c>
      <c r="J19" s="83">
        <v>410.351</v>
      </c>
    </row>
    <row r="20" spans="1:10" x14ac:dyDescent="0.2">
      <c r="A20" s="81">
        <v>1979</v>
      </c>
      <c r="B20" s="83">
        <v>538.86400000000003</v>
      </c>
      <c r="C20" s="84">
        <v>0.107</v>
      </c>
      <c r="D20" s="83">
        <f t="shared" si="0"/>
        <v>538.971</v>
      </c>
      <c r="E20" s="83">
        <f t="shared" si="1"/>
        <v>-6.4057000000000244</v>
      </c>
      <c r="F20" s="83">
        <f t="shared" si="2"/>
        <v>545.37670000000003</v>
      </c>
      <c r="G20" s="83">
        <v>21.183700000000002</v>
      </c>
      <c r="H20" s="83">
        <v>6.0069999999999997</v>
      </c>
      <c r="I20" s="83">
        <v>119.41</v>
      </c>
      <c r="J20" s="83">
        <v>398.77600000000001</v>
      </c>
    </row>
    <row r="21" spans="1:10" x14ac:dyDescent="0.2">
      <c r="A21" s="81">
        <v>1980</v>
      </c>
      <c r="B21" s="83">
        <v>547.74300000000005</v>
      </c>
      <c r="C21" s="84">
        <v>7.9000000000000001E-2</v>
      </c>
      <c r="D21" s="83">
        <f t="shared" si="0"/>
        <v>547.822</v>
      </c>
      <c r="E21" s="83">
        <f t="shared" si="1"/>
        <v>5.8457999999999402</v>
      </c>
      <c r="F21" s="83">
        <f t="shared" si="2"/>
        <v>541.97620000000006</v>
      </c>
      <c r="G21" s="83">
        <v>25.4162</v>
      </c>
      <c r="H21" s="83">
        <v>3.0409999999999999</v>
      </c>
      <c r="I21" s="83">
        <v>120.116</v>
      </c>
      <c r="J21" s="83">
        <v>393.40300000000002</v>
      </c>
    </row>
    <row r="22" spans="1:10" x14ac:dyDescent="0.2">
      <c r="A22" s="81">
        <v>1981</v>
      </c>
      <c r="B22" s="83">
        <v>522.60699999999997</v>
      </c>
      <c r="C22" s="84">
        <v>0.42899999999999999</v>
      </c>
      <c r="D22" s="83">
        <f t="shared" si="0"/>
        <v>523.03599999999994</v>
      </c>
      <c r="E22" s="83">
        <f t="shared" si="1"/>
        <v>-7.9028000000000702</v>
      </c>
      <c r="F22" s="83">
        <f t="shared" si="2"/>
        <v>530.93880000000001</v>
      </c>
      <c r="G22" s="83">
        <v>23.9848</v>
      </c>
      <c r="H22" s="83">
        <v>2.8769999999999998</v>
      </c>
      <c r="I22" s="83">
        <v>114.577</v>
      </c>
      <c r="J22" s="83">
        <v>389.5</v>
      </c>
    </row>
    <row r="23" spans="1:10" x14ac:dyDescent="0.2">
      <c r="A23" s="81">
        <v>1982</v>
      </c>
      <c r="B23" s="83">
        <v>493.09899999999999</v>
      </c>
      <c r="C23" s="84">
        <v>0.28699999999999998</v>
      </c>
      <c r="D23" s="83">
        <f t="shared" si="0"/>
        <v>493.38599999999997</v>
      </c>
      <c r="E23" s="83">
        <f t="shared" si="1"/>
        <v>-2.0303000000000111</v>
      </c>
      <c r="F23" s="83">
        <f t="shared" si="2"/>
        <v>495.41629999999998</v>
      </c>
      <c r="G23" s="83">
        <v>14.468299999999999</v>
      </c>
      <c r="H23" s="83">
        <v>1.494</v>
      </c>
      <c r="I23" s="83">
        <v>87.744</v>
      </c>
      <c r="J23" s="83">
        <v>391.71</v>
      </c>
    </row>
    <row r="24" spans="1:10" x14ac:dyDescent="0.2">
      <c r="A24" s="81">
        <v>1983</v>
      </c>
      <c r="B24" s="83">
        <v>494.02499999999998</v>
      </c>
      <c r="C24" s="84">
        <v>3.2189999999999999</v>
      </c>
      <c r="D24" s="83">
        <f t="shared" si="0"/>
        <v>497.24399999999997</v>
      </c>
      <c r="E24" s="83">
        <f t="shared" si="1"/>
        <v>-1.7807000000000812</v>
      </c>
      <c r="F24" s="83">
        <f t="shared" si="2"/>
        <v>499.02470000000005</v>
      </c>
      <c r="G24" s="83">
        <v>12.7057</v>
      </c>
      <c r="H24" s="83">
        <v>0.75700000000000001</v>
      </c>
      <c r="I24" s="83">
        <v>87.421000000000006</v>
      </c>
      <c r="J24" s="83">
        <v>398.14100000000002</v>
      </c>
    </row>
    <row r="25" spans="1:10" x14ac:dyDescent="0.2">
      <c r="A25" s="81">
        <v>1984</v>
      </c>
      <c r="B25" s="83">
        <v>511.36700000000002</v>
      </c>
      <c r="C25" s="84">
        <v>10.34</v>
      </c>
      <c r="D25" s="83">
        <f t="shared" si="0"/>
        <v>521.70699999999999</v>
      </c>
      <c r="E25" s="83">
        <f t="shared" si="1"/>
        <v>2.8593999999999369</v>
      </c>
      <c r="F25" s="83">
        <f t="shared" si="2"/>
        <v>518.84760000000006</v>
      </c>
      <c r="G25" s="83">
        <v>14.6736</v>
      </c>
      <c r="H25" s="83">
        <v>2.569</v>
      </c>
      <c r="I25" s="83">
        <v>93.751999999999995</v>
      </c>
      <c r="J25" s="83">
        <v>407.85300000000001</v>
      </c>
    </row>
    <row r="26" spans="1:10" x14ac:dyDescent="0.2">
      <c r="A26" s="81">
        <v>1985</v>
      </c>
      <c r="B26" s="83">
        <v>498.00700000000001</v>
      </c>
      <c r="C26" s="84">
        <v>11.552</v>
      </c>
      <c r="D26" s="83">
        <f t="shared" si="0"/>
        <v>509.55900000000003</v>
      </c>
      <c r="E26" s="83">
        <f t="shared" si="1"/>
        <v>-6.6377999999999133</v>
      </c>
      <c r="F26" s="83">
        <f t="shared" si="2"/>
        <v>516.19679999999994</v>
      </c>
      <c r="G26" s="83">
        <v>8.0348000000000006</v>
      </c>
      <c r="H26" s="83">
        <v>0.17399999999999999</v>
      </c>
      <c r="I26" s="83">
        <v>90.087999999999994</v>
      </c>
      <c r="J26" s="83">
        <v>417.9</v>
      </c>
    </row>
    <row r="27" spans="1:10" x14ac:dyDescent="0.2">
      <c r="A27" s="81">
        <v>1986</v>
      </c>
      <c r="B27" s="83">
        <v>527.28099999999995</v>
      </c>
      <c r="C27" s="84">
        <v>7.45</v>
      </c>
      <c r="D27" s="83">
        <f t="shared" si="0"/>
        <v>534.73099999999999</v>
      </c>
      <c r="E27" s="83">
        <f t="shared" si="1"/>
        <v>5.4778999999999769</v>
      </c>
      <c r="F27" s="83">
        <f t="shared" si="2"/>
        <v>529.25310000000002</v>
      </c>
      <c r="G27" s="83">
        <v>9.2660999999999998</v>
      </c>
      <c r="H27" s="83">
        <v>0.27600000000000002</v>
      </c>
      <c r="I27" s="83">
        <v>89.213999999999999</v>
      </c>
      <c r="J27" s="83">
        <v>430.49700000000001</v>
      </c>
    </row>
    <row r="28" spans="1:10" x14ac:dyDescent="0.2">
      <c r="A28" s="81">
        <v>1987</v>
      </c>
      <c r="B28" s="83">
        <v>552.87199999999996</v>
      </c>
      <c r="C28" s="84">
        <v>4.8</v>
      </c>
      <c r="D28" s="83">
        <f t="shared" si="0"/>
        <v>557.67199999999991</v>
      </c>
      <c r="E28" s="83">
        <f t="shared" si="1"/>
        <v>-1.0079000000000633</v>
      </c>
      <c r="F28" s="83">
        <f t="shared" si="2"/>
        <v>558.67989999999998</v>
      </c>
      <c r="G28" s="83">
        <v>14.962899999999999</v>
      </c>
      <c r="H28" s="83">
        <v>0.38600000000000001</v>
      </c>
      <c r="I28" s="83">
        <v>102.35599999999999</v>
      </c>
      <c r="J28" s="83">
        <v>440.97500000000002</v>
      </c>
    </row>
    <row r="29" spans="1:10" x14ac:dyDescent="0.2">
      <c r="A29" s="81">
        <v>1988</v>
      </c>
      <c r="B29" s="83">
        <v>594.47299999999996</v>
      </c>
      <c r="C29" s="84">
        <v>4.516</v>
      </c>
      <c r="D29" s="83">
        <f t="shared" si="0"/>
        <v>598.98899999999992</v>
      </c>
      <c r="E29" s="83">
        <f t="shared" si="1"/>
        <v>0.61999999999989086</v>
      </c>
      <c r="F29" s="83">
        <f t="shared" si="2"/>
        <v>598.36900000000003</v>
      </c>
      <c r="G29" s="83">
        <v>32.780999999999999</v>
      </c>
      <c r="H29" s="83">
        <v>0.318</v>
      </c>
      <c r="I29" s="83">
        <v>113.705</v>
      </c>
      <c r="J29" s="83">
        <v>451.565</v>
      </c>
    </row>
    <row r="30" spans="1:10" x14ac:dyDescent="0.2">
      <c r="A30" s="81">
        <v>1989</v>
      </c>
      <c r="B30" s="83">
        <v>609.38836000000003</v>
      </c>
      <c r="C30" s="84">
        <v>5.47</v>
      </c>
      <c r="D30" s="83">
        <f t="shared" si="0"/>
        <v>614.85836000000006</v>
      </c>
      <c r="E30" s="83">
        <f t="shared" si="1"/>
        <v>3.5985899999999447</v>
      </c>
      <c r="F30" s="83">
        <f t="shared" si="2"/>
        <v>611.25977000000012</v>
      </c>
      <c r="G30" s="83">
        <v>31</v>
      </c>
      <c r="H30" s="83">
        <v>4.194</v>
      </c>
      <c r="I30" s="83">
        <v>138.25578480000001</v>
      </c>
      <c r="J30" s="83">
        <v>437.80998520000003</v>
      </c>
    </row>
    <row r="31" spans="1:10" x14ac:dyDescent="0.2">
      <c r="A31" s="81">
        <v>1990</v>
      </c>
      <c r="B31" s="83">
        <v>644.61199999999997</v>
      </c>
      <c r="C31" s="84">
        <v>5.7649999999999997</v>
      </c>
      <c r="D31" s="83">
        <f t="shared" si="0"/>
        <v>650.37699999999995</v>
      </c>
      <c r="E31" s="83">
        <f t="shared" si="1"/>
        <v>7.5963074999999662</v>
      </c>
      <c r="F31" s="83">
        <f t="shared" si="2"/>
        <v>642.78069249999999</v>
      </c>
      <c r="G31" s="83">
        <v>41</v>
      </c>
      <c r="H31" s="83">
        <v>2.9260000000000002</v>
      </c>
      <c r="I31" s="83">
        <v>143.72512619999998</v>
      </c>
      <c r="J31" s="83">
        <v>455.12956629999996</v>
      </c>
    </row>
    <row r="32" spans="1:10" x14ac:dyDescent="0.2">
      <c r="A32" s="81">
        <v>1991</v>
      </c>
      <c r="B32" s="83">
        <v>658.21170000000006</v>
      </c>
      <c r="C32" s="84">
        <v>5.76</v>
      </c>
      <c r="D32" s="83">
        <f t="shared" si="0"/>
        <v>663.97170000000006</v>
      </c>
      <c r="E32" s="83">
        <f t="shared" si="1"/>
        <v>3.382501874999889</v>
      </c>
      <c r="F32" s="83">
        <f t="shared" si="2"/>
        <v>660.58919812500017</v>
      </c>
      <c r="G32" s="83">
        <v>46</v>
      </c>
      <c r="H32" s="83">
        <v>5.5869999999999997</v>
      </c>
      <c r="I32" s="83">
        <v>146.16052755000001</v>
      </c>
      <c r="J32" s="83">
        <v>462.84167057500008</v>
      </c>
    </row>
    <row r="33" spans="1:11" x14ac:dyDescent="0.2">
      <c r="A33" s="81">
        <v>1992</v>
      </c>
      <c r="B33" s="83">
        <v>641.80145024092008</v>
      </c>
      <c r="C33" s="84">
        <v>4.867</v>
      </c>
      <c r="D33" s="83">
        <f t="shared" si="0"/>
        <v>646.66845024092004</v>
      </c>
      <c r="E33" s="83">
        <f t="shared" si="1"/>
        <v>-1.0194295312500117</v>
      </c>
      <c r="F33" s="83">
        <f t="shared" si="2"/>
        <v>647.68787977217005</v>
      </c>
      <c r="G33" s="83">
        <v>32.766970240920003</v>
      </c>
      <c r="H33" s="83">
        <v>8.9770000000000003</v>
      </c>
      <c r="I33" s="83">
        <v>145.42653828749999</v>
      </c>
      <c r="J33" s="83">
        <v>460.51737124375006</v>
      </c>
      <c r="K33" s="44"/>
    </row>
    <row r="34" spans="1:11" x14ac:dyDescent="0.2">
      <c r="A34" s="81">
        <v>1993</v>
      </c>
      <c r="B34" s="83">
        <v>669.15554389300803</v>
      </c>
      <c r="C34" s="84">
        <v>3.9830000000000001</v>
      </c>
      <c r="D34" s="83">
        <f t="shared" si="0"/>
        <v>673.13854389300798</v>
      </c>
      <c r="E34" s="83">
        <f t="shared" si="1"/>
        <v>9.0960553610765373</v>
      </c>
      <c r="F34" s="83">
        <f t="shared" si="2"/>
        <v>664.04248853193144</v>
      </c>
      <c r="G34" s="83">
        <v>24.010603893008</v>
      </c>
      <c r="H34" s="83">
        <v>6.7998090244440013</v>
      </c>
      <c r="I34" s="83">
        <v>151.97569814747507</v>
      </c>
      <c r="J34" s="83">
        <v>481.25637746700443</v>
      </c>
    </row>
    <row r="35" spans="1:11" x14ac:dyDescent="0.2">
      <c r="A35" s="81">
        <v>1994</v>
      </c>
      <c r="B35" s="83">
        <v>701.40827800882016</v>
      </c>
      <c r="C35" s="84">
        <v>5.3907954156880002</v>
      </c>
      <c r="D35" s="83">
        <f t="shared" si="0"/>
        <v>706.79907342450815</v>
      </c>
      <c r="E35" s="83">
        <f t="shared" si="1"/>
        <v>9.1609078910881863</v>
      </c>
      <c r="F35" s="83">
        <f t="shared" si="2"/>
        <v>697.63816553341996</v>
      </c>
      <c r="G35" s="83">
        <v>33.815338008820007</v>
      </c>
      <c r="H35" s="83">
        <v>3.1080282368560006</v>
      </c>
      <c r="I35" s="83">
        <v>158.57155182905854</v>
      </c>
      <c r="J35" s="83">
        <v>502.14324745868544</v>
      </c>
    </row>
    <row r="36" spans="1:11" x14ac:dyDescent="0.2">
      <c r="A36" s="81">
        <v>1995</v>
      </c>
      <c r="B36" s="83">
        <v>744.95053041195615</v>
      </c>
      <c r="C36" s="84">
        <v>15.587421867292001</v>
      </c>
      <c r="D36" s="83">
        <f t="shared" si="0"/>
        <v>760.5379522792482</v>
      </c>
      <c r="E36" s="83">
        <f t="shared" si="1"/>
        <v>11.495170008528021</v>
      </c>
      <c r="F36" s="83">
        <f t="shared" si="2"/>
        <v>749.04278227072018</v>
      </c>
      <c r="G36" s="83">
        <v>50.627450411955998</v>
      </c>
      <c r="H36" s="83">
        <v>3.2150225454360002</v>
      </c>
      <c r="I36" s="83">
        <v>166.84807423519874</v>
      </c>
      <c r="J36" s="83">
        <v>528.35223507812941</v>
      </c>
    </row>
    <row r="37" spans="1:11" x14ac:dyDescent="0.2">
      <c r="A37" s="81">
        <v>1996</v>
      </c>
      <c r="B37" s="83">
        <v>778.047020381528</v>
      </c>
      <c r="C37" s="84">
        <v>0.78025679393600011</v>
      </c>
      <c r="D37" s="83">
        <f t="shared" si="0"/>
        <v>778.82727717546402</v>
      </c>
      <c r="E37" s="83">
        <f t="shared" si="1"/>
        <v>3.4012662838059669</v>
      </c>
      <c r="F37" s="83">
        <f t="shared" si="2"/>
        <v>775.42601089165805</v>
      </c>
      <c r="G37" s="83">
        <v>66.838720381528006</v>
      </c>
      <c r="H37" s="83">
        <v>3.183182345384</v>
      </c>
      <c r="I37" s="83">
        <v>168.09215574279366</v>
      </c>
      <c r="J37" s="83">
        <v>537.31195242195236</v>
      </c>
    </row>
    <row r="38" spans="1:11" x14ac:dyDescent="0.2">
      <c r="A38" s="81">
        <v>1997</v>
      </c>
      <c r="B38" s="83">
        <v>745.47566687986807</v>
      </c>
      <c r="C38" s="84">
        <v>0.74272131842800004</v>
      </c>
      <c r="D38" s="83">
        <f t="shared" si="0"/>
        <v>746.21838819829611</v>
      </c>
      <c r="E38" s="83">
        <f t="shared" si="1"/>
        <v>-11.322804371691518</v>
      </c>
      <c r="F38" s="83">
        <f t="shared" si="2"/>
        <v>757.54119256998763</v>
      </c>
      <c r="G38" s="83">
        <v>74.159486879868012</v>
      </c>
      <c r="H38" s="83">
        <v>11.946010640448002</v>
      </c>
      <c r="I38" s="83">
        <v>160.28244337947743</v>
      </c>
      <c r="J38" s="83">
        <v>511.15325167019421</v>
      </c>
    </row>
    <row r="39" spans="1:11" x14ac:dyDescent="0.2">
      <c r="A39" s="81">
        <v>1998</v>
      </c>
      <c r="B39" s="83">
        <v>730.98069315001601</v>
      </c>
      <c r="C39" s="84">
        <v>0.60046112594800016</v>
      </c>
      <c r="D39" s="83">
        <f t="shared" si="0"/>
        <v>731.58115427596397</v>
      </c>
      <c r="E39" s="83">
        <f t="shared" si="1"/>
        <v>-4.0373287022788418</v>
      </c>
      <c r="F39" s="83">
        <f t="shared" si="2"/>
        <v>735.61848297824281</v>
      </c>
      <c r="G39" s="83">
        <v>64.276473150016002</v>
      </c>
      <c r="H39" s="83">
        <v>12.018300885392</v>
      </c>
      <c r="I39" s="83">
        <v>157.39111850399777</v>
      </c>
      <c r="J39" s="83">
        <v>501.93259043883711</v>
      </c>
    </row>
    <row r="40" spans="1:11" x14ac:dyDescent="0.2">
      <c r="A40" s="81">
        <v>1999</v>
      </c>
      <c r="B40" s="83">
        <v>706.99728754103194</v>
      </c>
      <c r="C40" s="84">
        <v>0.49059788320400005</v>
      </c>
      <c r="D40" s="83">
        <f t="shared" si="0"/>
        <v>707.48788542423597</v>
      </c>
      <c r="E40" s="83">
        <f t="shared" si="1"/>
        <v>-5.8311554287107583</v>
      </c>
      <c r="F40" s="83">
        <f t="shared" si="2"/>
        <v>713.31904085294673</v>
      </c>
      <c r="G40" s="83">
        <v>58.611647541032006</v>
      </c>
      <c r="H40" s="83">
        <v>12.877150655212001</v>
      </c>
      <c r="I40" s="83">
        <v>153.62026407635892</v>
      </c>
      <c r="J40" s="83">
        <v>488.20997858034377</v>
      </c>
    </row>
    <row r="41" spans="1:11" x14ac:dyDescent="0.2">
      <c r="A41" s="81">
        <v>2000</v>
      </c>
      <c r="B41" s="83">
        <v>707.633227285884</v>
      </c>
      <c r="C41" s="84">
        <v>0.73259942663200017</v>
      </c>
      <c r="D41" s="83">
        <f t="shared" si="0"/>
        <v>708.36582671251597</v>
      </c>
      <c r="E41" s="83">
        <f t="shared" si="1"/>
        <v>0.92755516136833194</v>
      </c>
      <c r="F41" s="83">
        <f t="shared" si="2"/>
        <v>707.43827155114764</v>
      </c>
      <c r="G41" s="83">
        <v>56.460907285883998</v>
      </c>
      <c r="H41" s="83">
        <v>6.3644561244560007</v>
      </c>
      <c r="I41" s="83">
        <v>168.8548374677174</v>
      </c>
      <c r="J41" s="83">
        <v>475.75807067309029</v>
      </c>
    </row>
    <row r="42" spans="1:11" x14ac:dyDescent="0.2">
      <c r="A42" s="81">
        <v>2001</v>
      </c>
      <c r="B42" s="83">
        <v>692.83697493591194</v>
      </c>
      <c r="C42" s="84">
        <v>0.50878199720000006</v>
      </c>
      <c r="D42" s="83">
        <v>693.34575693311194</v>
      </c>
      <c r="E42" s="83">
        <f t="shared" si="1"/>
        <v>-5.0826235628588847</v>
      </c>
      <c r="F42" s="83">
        <f t="shared" si="2"/>
        <v>698.42838049597083</v>
      </c>
      <c r="G42" s="83">
        <v>62.142474935912006</v>
      </c>
      <c r="H42" s="83">
        <v>6.9208681078280012</v>
      </c>
      <c r="I42" s="83">
        <v>159.92846917458525</v>
      </c>
      <c r="J42" s="83">
        <v>469.43656827764556</v>
      </c>
    </row>
    <row r="43" spans="1:11" x14ac:dyDescent="0.2">
      <c r="A43" s="81">
        <v>2002</v>
      </c>
      <c r="B43" s="83">
        <v>696.25483986187601</v>
      </c>
      <c r="C43" s="84">
        <v>0.530498277224</v>
      </c>
      <c r="D43" s="83">
        <v>696.78533813909996</v>
      </c>
      <c r="E43" s="83">
        <f t="shared" si="1"/>
        <v>-2.7645273746237535</v>
      </c>
      <c r="F43" s="83">
        <f t="shared" si="2"/>
        <v>699.54986551372372</v>
      </c>
      <c r="G43" s="83">
        <v>76.275579861876011</v>
      </c>
      <c r="H43" s="83">
        <v>2.202830323488</v>
      </c>
      <c r="I43" s="83">
        <v>148.19477032825003</v>
      </c>
      <c r="J43" s="83">
        <v>472.87668500010966</v>
      </c>
    </row>
    <row r="44" spans="1:11" x14ac:dyDescent="0.2">
      <c r="A44" s="81">
        <v>2003</v>
      </c>
      <c r="B44" s="83">
        <v>752.49172754658002</v>
      </c>
      <c r="C44" s="84">
        <v>4.3748315205760004</v>
      </c>
      <c r="D44" s="83">
        <v>756.866559067156</v>
      </c>
      <c r="E44" s="83">
        <f t="shared" si="1"/>
        <v>9.4726971076840982</v>
      </c>
      <c r="F44" s="83">
        <f t="shared" si="2"/>
        <v>747.39386195947191</v>
      </c>
      <c r="G44" s="83">
        <v>95.540887546579995</v>
      </c>
      <c r="H44" s="83">
        <v>2.3634277614799997</v>
      </c>
      <c r="I44" s="83">
        <v>200.69226991528629</v>
      </c>
      <c r="J44" s="83">
        <v>448.7972767361257</v>
      </c>
    </row>
    <row r="45" spans="1:11" x14ac:dyDescent="0.2">
      <c r="A45" s="81">
        <v>2004</v>
      </c>
      <c r="B45" s="83">
        <v>743.80273244363991</v>
      </c>
      <c r="C45" s="84">
        <v>1.6442562448040001</v>
      </c>
      <c r="D45" s="83">
        <v>745.44698868844387</v>
      </c>
      <c r="E45" s="83">
        <f t="shared" si="1"/>
        <v>2.9469260873139547</v>
      </c>
      <c r="F45" s="83">
        <f t="shared" si="2"/>
        <v>742.50006260112991</v>
      </c>
      <c r="G45" s="83">
        <v>81.421132443640005</v>
      </c>
      <c r="H45" s="83">
        <v>2.7486052441360003</v>
      </c>
      <c r="I45" s="83">
        <v>171.82167284524317</v>
      </c>
      <c r="J45" s="83">
        <v>486.50865206811079</v>
      </c>
    </row>
    <row r="46" spans="1:11" x14ac:dyDescent="0.2">
      <c r="A46" s="81">
        <v>2005</v>
      </c>
      <c r="B46" s="83">
        <v>725.65758890317602</v>
      </c>
      <c r="C46" s="84">
        <v>0.51048875442800001</v>
      </c>
      <c r="D46" s="83">
        <v>726.16807765760404</v>
      </c>
      <c r="E46" s="83">
        <f t="shared" si="1"/>
        <v>-7.2100290065775425</v>
      </c>
      <c r="F46" s="83">
        <f t="shared" si="2"/>
        <v>733.37810666418159</v>
      </c>
      <c r="G46" s="83">
        <v>91.968948903175999</v>
      </c>
      <c r="H46" s="83">
        <v>4.708919867384</v>
      </c>
      <c r="I46" s="83">
        <v>155.95778172048611</v>
      </c>
      <c r="J46" s="83">
        <v>480.74245617313545</v>
      </c>
    </row>
    <row r="47" spans="1:11" x14ac:dyDescent="0.2">
      <c r="A47" s="81">
        <v>2006</v>
      </c>
      <c r="B47" s="83">
        <v>718.59063394787597</v>
      </c>
      <c r="C47" s="84">
        <v>0</v>
      </c>
      <c r="D47" s="83">
        <v>718.59063394787597</v>
      </c>
      <c r="E47" s="83">
        <f t="shared" si="1"/>
        <v>-5.8073477754954865</v>
      </c>
      <c r="F47" s="83">
        <f t="shared" si="2"/>
        <v>724.39798172337146</v>
      </c>
      <c r="G47" s="83">
        <v>102.372333947876</v>
      </c>
      <c r="H47" s="83">
        <v>2.7474532083600001</v>
      </c>
      <c r="I47" s="83">
        <v>156.07545917891252</v>
      </c>
      <c r="J47" s="83">
        <v>463.20273538822289</v>
      </c>
    </row>
    <row r="48" spans="1:11" x14ac:dyDescent="0.2">
      <c r="A48" s="81">
        <v>2007</v>
      </c>
      <c r="B48" s="83">
        <v>732.3508999752321</v>
      </c>
      <c r="C48" s="84">
        <v>0</v>
      </c>
      <c r="D48" s="83">
        <v>732.3508999752321</v>
      </c>
      <c r="E48" s="83">
        <f t="shared" si="1"/>
        <v>-1.4150745196177468</v>
      </c>
      <c r="F48" s="83">
        <f t="shared" si="2"/>
        <v>733.76597449484984</v>
      </c>
      <c r="G48" s="83">
        <v>116.07647997523199</v>
      </c>
      <c r="H48" s="83">
        <v>2.6565235113360006</v>
      </c>
      <c r="I48" s="83">
        <v>166.70101266704521</v>
      </c>
      <c r="J48" s="83">
        <v>448.33195834123671</v>
      </c>
    </row>
    <row r="49" spans="1:10" x14ac:dyDescent="0.2">
      <c r="A49" s="81">
        <v>2008</v>
      </c>
      <c r="B49" s="87">
        <v>692.25324091259995</v>
      </c>
      <c r="C49" s="88">
        <v>4.8442293088000001E-2</v>
      </c>
      <c r="D49" s="87">
        <f t="shared" ref="D49:D59" si="3">B49+C49</f>
        <v>692.30168320568794</v>
      </c>
      <c r="E49" s="83">
        <f t="shared" si="1"/>
        <v>-10.208904997845934</v>
      </c>
      <c r="F49" s="83">
        <f t="shared" si="2"/>
        <v>702.51058820353387</v>
      </c>
      <c r="G49" s="87">
        <v>115.1197609126</v>
      </c>
      <c r="H49" s="85">
        <v>2.9548977349720005</v>
      </c>
      <c r="I49" s="87">
        <v>165.26188537581834</v>
      </c>
      <c r="J49" s="87">
        <v>419.1740441801436</v>
      </c>
    </row>
    <row r="50" spans="1:10" x14ac:dyDescent="0.2">
      <c r="A50" s="81">
        <v>2009</v>
      </c>
      <c r="B50" s="87">
        <v>619.65173496483999</v>
      </c>
      <c r="C50" s="88">
        <v>0.39360985719600006</v>
      </c>
      <c r="D50" s="87">
        <f t="shared" si="3"/>
        <v>620.04534482203599</v>
      </c>
      <c r="E50" s="83">
        <f t="shared" si="1"/>
        <v>-10.409206431300618</v>
      </c>
      <c r="F50" s="83">
        <f t="shared" si="2"/>
        <v>630.4545512533366</v>
      </c>
      <c r="G50" s="87">
        <v>74.363594964840004</v>
      </c>
      <c r="H50" s="85">
        <v>2.8826460264360003</v>
      </c>
      <c r="I50" s="87">
        <v>136.31903170338569</v>
      </c>
      <c r="J50" s="87">
        <v>416.88927855867485</v>
      </c>
    </row>
    <row r="51" spans="1:10" x14ac:dyDescent="0.2">
      <c r="A51" s="81">
        <v>2010</v>
      </c>
      <c r="B51" s="87">
        <v>691.38855718201603</v>
      </c>
      <c r="C51" s="88">
        <v>0</v>
      </c>
      <c r="D51" s="87">
        <f t="shared" si="3"/>
        <v>691.38855718201603</v>
      </c>
      <c r="E51" s="83">
        <f t="shared" si="1"/>
        <v>5.9051734567290168</v>
      </c>
      <c r="F51" s="83">
        <f t="shared" si="2"/>
        <v>685.48338372528701</v>
      </c>
      <c r="G51" s="87">
        <v>112.49971718201601</v>
      </c>
      <c r="H51" s="85">
        <v>2.0598359110240003</v>
      </c>
      <c r="I51" s="87">
        <v>120.64739738045046</v>
      </c>
      <c r="J51" s="87">
        <v>450.27643325179656</v>
      </c>
    </row>
    <row r="52" spans="1:10" s="5" customFormat="1" x14ac:dyDescent="0.2">
      <c r="A52" s="81">
        <v>2011</v>
      </c>
      <c r="B52" s="87">
        <v>683.833503895376</v>
      </c>
      <c r="C52" s="88">
        <v>3.4277120799999998E-2</v>
      </c>
      <c r="D52" s="87">
        <f t="shared" si="3"/>
        <v>683.86778101617597</v>
      </c>
      <c r="E52" s="83">
        <f t="shared" si="1"/>
        <v>0.7448957586892675</v>
      </c>
      <c r="F52" s="83">
        <f t="shared" si="2"/>
        <v>683.1228852574867</v>
      </c>
      <c r="G52" s="87">
        <v>108.74288389537601</v>
      </c>
      <c r="H52" s="85">
        <v>1.2214834537960002</v>
      </c>
      <c r="I52" s="87">
        <v>127.15649883061003</v>
      </c>
      <c r="J52" s="87">
        <v>446.00201907770469</v>
      </c>
    </row>
    <row r="53" spans="1:10" x14ac:dyDescent="0.2">
      <c r="A53" s="81">
        <v>2012</v>
      </c>
      <c r="B53" s="87">
        <v>694.5186652553881</v>
      </c>
      <c r="C53" s="88">
        <v>8.1392950159999995E-3</v>
      </c>
      <c r="D53" s="87">
        <f t="shared" si="3"/>
        <v>694.52680455040411</v>
      </c>
      <c r="E53" s="83">
        <f t="shared" si="1"/>
        <v>2.059658516675313</v>
      </c>
      <c r="F53" s="83">
        <f t="shared" si="2"/>
        <v>692.4671460337288</v>
      </c>
      <c r="G53" s="87">
        <v>111.84172525538801</v>
      </c>
      <c r="H53" s="85">
        <v>1.2879273200000003</v>
      </c>
      <c r="I53" s="87">
        <v>158.90642353976855</v>
      </c>
      <c r="J53" s="87">
        <v>420.43106991857223</v>
      </c>
    </row>
    <row r="54" spans="1:10" x14ac:dyDescent="0.2">
      <c r="A54" s="81">
        <v>2013</v>
      </c>
      <c r="B54" s="87">
        <v>686.85414312614</v>
      </c>
      <c r="C54" s="88">
        <v>3.8323443640000004E-3</v>
      </c>
      <c r="D54" s="87">
        <f t="shared" si="3"/>
        <v>686.85797547050402</v>
      </c>
      <c r="E54" s="83">
        <f t="shared" si="1"/>
        <v>-0.96370521783615004</v>
      </c>
      <c r="F54" s="83">
        <f t="shared" si="2"/>
        <v>687.82168068834017</v>
      </c>
      <c r="G54" s="87">
        <v>110.15674312614001</v>
      </c>
      <c r="H54" s="85">
        <v>1.2185597573680003</v>
      </c>
      <c r="I54" s="87">
        <v>161.49777337960762</v>
      </c>
      <c r="J54" s="87">
        <v>414.94860442522457</v>
      </c>
    </row>
    <row r="55" spans="1:10" x14ac:dyDescent="0.2">
      <c r="A55" s="81">
        <v>2014</v>
      </c>
      <c r="B55" s="87">
        <v>706.23026089054008</v>
      </c>
      <c r="C55" s="88">
        <v>0</v>
      </c>
      <c r="D55" s="87">
        <f t="shared" si="3"/>
        <v>706.23026089054008</v>
      </c>
      <c r="E55" s="83">
        <f t="shared" si="1"/>
        <v>7.2723109573760212</v>
      </c>
      <c r="F55" s="83">
        <f t="shared" si="2"/>
        <v>698.95794993316406</v>
      </c>
      <c r="G55" s="87">
        <v>99.798460890540014</v>
      </c>
      <c r="H55" s="85">
        <v>0.89617836566400011</v>
      </c>
      <c r="I55" s="87">
        <v>125.78446058787898</v>
      </c>
      <c r="J55" s="87">
        <v>472.47885008908105</v>
      </c>
    </row>
    <row r="56" spans="1:10" x14ac:dyDescent="0.2">
      <c r="A56" s="81">
        <v>2015</v>
      </c>
      <c r="B56" s="87">
        <v>670.69649069226</v>
      </c>
      <c r="C56" s="88">
        <v>0</v>
      </c>
      <c r="D56" s="87">
        <f t="shared" si="3"/>
        <v>670.69649069226</v>
      </c>
      <c r="E56" s="83">
        <f t="shared" si="1"/>
        <v>-3.0672104519940149</v>
      </c>
      <c r="F56" s="83">
        <f t="shared" si="2"/>
        <v>673.76370114425401</v>
      </c>
      <c r="G56" s="87">
        <v>84.01341069226001</v>
      </c>
      <c r="H56" s="85">
        <v>0.68861113101600002</v>
      </c>
      <c r="I56" s="87">
        <v>113.47052787749281</v>
      </c>
      <c r="J56" s="87">
        <v>475.59115144348516</v>
      </c>
    </row>
    <row r="57" spans="1:10" x14ac:dyDescent="0.2">
      <c r="A57" s="81">
        <v>2016</v>
      </c>
      <c r="B57" s="87">
        <v>667.08489325410403</v>
      </c>
      <c r="C57" s="88">
        <v>0</v>
      </c>
      <c r="D57" s="87">
        <f t="shared" si="3"/>
        <v>667.08489325410403</v>
      </c>
      <c r="E57" s="83">
        <f t="shared" si="1"/>
        <v>-9.0587598029044329</v>
      </c>
      <c r="F57" s="83">
        <f t="shared" si="2"/>
        <v>676.14365305700846</v>
      </c>
      <c r="G57" s="87">
        <v>113.11885325410401</v>
      </c>
      <c r="H57" s="85">
        <v>1.13939989064</v>
      </c>
      <c r="I57" s="88">
        <v>118.76040016812459</v>
      </c>
      <c r="J57" s="88">
        <v>443.12499974413987</v>
      </c>
    </row>
    <row r="58" spans="1:10" x14ac:dyDescent="0.2">
      <c r="A58" s="81">
        <v>2017</v>
      </c>
      <c r="B58" s="87">
        <v>691.70107817757207</v>
      </c>
      <c r="C58" s="88">
        <v>0</v>
      </c>
      <c r="D58" s="87">
        <f t="shared" si="3"/>
        <v>691.70107817757207</v>
      </c>
      <c r="E58" s="83">
        <f>D58-F58</f>
        <v>7.0153691036698547</v>
      </c>
      <c r="F58" s="83">
        <f t="shared" si="2"/>
        <v>684.68570907390222</v>
      </c>
      <c r="G58" s="87">
        <v>100.979198177572</v>
      </c>
      <c r="H58" s="86">
        <v>0.77500367305600004</v>
      </c>
      <c r="I58" s="88">
        <v>101.60304365809952</v>
      </c>
      <c r="J58" s="88">
        <v>481.32846356517462</v>
      </c>
    </row>
    <row r="59" spans="1:10" x14ac:dyDescent="0.2">
      <c r="A59" s="81">
        <v>2018</v>
      </c>
      <c r="B59" s="87">
        <v>704.56361455909212</v>
      </c>
      <c r="C59" s="88">
        <v>0</v>
      </c>
      <c r="D59" s="87">
        <f t="shared" si="3"/>
        <v>704.56361455909212</v>
      </c>
      <c r="E59" s="83">
        <f>D59-F59</f>
        <v>1.8858873159256291</v>
      </c>
      <c r="F59" s="83">
        <f t="shared" si="2"/>
        <v>702.67772724316649</v>
      </c>
      <c r="G59" s="87">
        <v>111.63879455909202</v>
      </c>
      <c r="H59" s="86">
        <v>2.4497635130240001</v>
      </c>
      <c r="I59" s="88">
        <v>105.87889751109526</v>
      </c>
      <c r="J59" s="88">
        <v>482.7102716599552</v>
      </c>
    </row>
    <row r="60" spans="1:10" x14ac:dyDescent="0.2">
      <c r="A60" s="81">
        <v>2019</v>
      </c>
      <c r="B60" s="87">
        <v>696.09618303913203</v>
      </c>
      <c r="C60" s="88">
        <v>0.25199768484000001</v>
      </c>
      <c r="D60" s="87">
        <f>B60+C60</f>
        <v>696.34818072397206</v>
      </c>
      <c r="E60" s="83">
        <f>D60-F60</f>
        <v>-3.3793977395071124</v>
      </c>
      <c r="F60" s="83">
        <f t="shared" si="2"/>
        <v>699.72757846347918</v>
      </c>
      <c r="G60" s="87">
        <v>120.02116303913201</v>
      </c>
      <c r="H60" s="86">
        <v>1.3734426517000002</v>
      </c>
      <c r="I60" s="88">
        <v>116.5507601811841</v>
      </c>
      <c r="J60" s="88">
        <v>461.78221259146301</v>
      </c>
    </row>
    <row r="61" spans="1:10" x14ac:dyDescent="0.2">
      <c r="A61" s="81">
        <v>2020</v>
      </c>
      <c r="B61" s="87">
        <v>677.48335110006803</v>
      </c>
      <c r="C61" s="88">
        <v>0.41260424987600003</v>
      </c>
      <c r="D61" s="87">
        <f>B61+C61</f>
        <v>677.89595534994407</v>
      </c>
      <c r="E61" s="83">
        <f>D61-F61</f>
        <v>-2.9562143009619604</v>
      </c>
      <c r="F61" s="83">
        <f t="shared" si="2"/>
        <v>680.85216965090603</v>
      </c>
      <c r="G61" s="87">
        <v>109.88015110006801</v>
      </c>
      <c r="H61" s="86">
        <v>1.464538663748</v>
      </c>
      <c r="I61" s="88">
        <v>105.26280283066792</v>
      </c>
      <c r="J61" s="88">
        <v>464.24467705642218</v>
      </c>
    </row>
    <row r="62" spans="1:10" x14ac:dyDescent="0.2">
      <c r="A62" s="46">
        <v>2021</v>
      </c>
      <c r="B62" s="89">
        <v>674.621213690172</v>
      </c>
      <c r="C62" s="90">
        <v>6.1534530647999998E-2</v>
      </c>
      <c r="D62" s="89">
        <f>B62+C62</f>
        <v>674.68274822082003</v>
      </c>
      <c r="E62" s="91">
        <f>D62-F62</f>
        <v>-0.99254138861579122</v>
      </c>
      <c r="F62" s="91">
        <f t="shared" si="2"/>
        <v>675.67528960943582</v>
      </c>
      <c r="G62" s="89">
        <v>106.422313690172</v>
      </c>
      <c r="H62" s="92">
        <v>2.3271487756960005</v>
      </c>
      <c r="I62" s="90">
        <v>107.91166060687054</v>
      </c>
      <c r="J62" s="90">
        <v>459.0141665366973</v>
      </c>
    </row>
    <row r="63" spans="1:10" x14ac:dyDescent="0.2">
      <c r="A63" s="4" t="s">
        <v>91</v>
      </c>
    </row>
    <row r="64" spans="1:10" x14ac:dyDescent="0.2">
      <c r="A64" s="43" t="s">
        <v>104</v>
      </c>
      <c r="B64" s="38"/>
      <c r="C64" s="38"/>
      <c r="D64" s="38"/>
      <c r="E64" s="38"/>
      <c r="F64" s="38"/>
      <c r="G64" s="38"/>
      <c r="H64" s="38"/>
      <c r="I64" s="38"/>
      <c r="J64" s="38"/>
    </row>
    <row r="65" spans="1:10" x14ac:dyDescent="0.2">
      <c r="A65" s="7" t="s">
        <v>101</v>
      </c>
      <c r="B65" s="6"/>
      <c r="C65" s="6"/>
      <c r="D65" s="6"/>
      <c r="E65" s="6"/>
      <c r="F65" s="6"/>
      <c r="G65" s="6"/>
      <c r="H65" s="6"/>
      <c r="I65" s="6"/>
      <c r="J65" s="6"/>
    </row>
  </sheetData>
  <pageMargins left="0.75" right="0.75" top="1" bottom="1" header="0.5" footer="0.5"/>
  <pageSetup scale="91"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4912-5EE9-44C5-A217-D1DB02FF7E9A}">
  <dimension ref="A1:J68"/>
  <sheetViews>
    <sheetView zoomScaleNormal="100" workbookViewId="0">
      <pane ySplit="4" topLeftCell="A5" activePane="bottomLeft" state="frozen"/>
      <selection pane="bottomLeft"/>
    </sheetView>
  </sheetViews>
  <sheetFormatPr defaultRowHeight="11.25" x14ac:dyDescent="0.2"/>
  <cols>
    <col min="1" max="10" width="13.28515625" style="4" customWidth="1"/>
    <col min="11" max="11" width="8" style="4" customWidth="1"/>
    <col min="12" max="14" width="9.140625" style="4" customWidth="1"/>
    <col min="15" max="256" width="9.140625" style="4"/>
    <col min="257" max="266" width="13.28515625" style="4" customWidth="1"/>
    <col min="267" max="267" width="8" style="4" customWidth="1"/>
    <col min="268" max="512" width="9.140625" style="4"/>
    <col min="513" max="522" width="13.28515625" style="4" customWidth="1"/>
    <col min="523" max="523" width="8" style="4" customWidth="1"/>
    <col min="524" max="768" width="9.140625" style="4"/>
    <col min="769" max="778" width="13.28515625" style="4" customWidth="1"/>
    <col min="779" max="779" width="8" style="4" customWidth="1"/>
    <col min="780" max="1024" width="9.140625" style="4"/>
    <col min="1025" max="1034" width="13.28515625" style="4" customWidth="1"/>
    <col min="1035" max="1035" width="8" style="4" customWidth="1"/>
    <col min="1036" max="1280" width="9.140625" style="4"/>
    <col min="1281" max="1290" width="13.28515625" style="4" customWidth="1"/>
    <col min="1291" max="1291" width="8" style="4" customWidth="1"/>
    <col min="1292" max="1536" width="9.140625" style="4"/>
    <col min="1537" max="1546" width="13.28515625" style="4" customWidth="1"/>
    <col min="1547" max="1547" width="8" style="4" customWidth="1"/>
    <col min="1548" max="1792" width="9.140625" style="4"/>
    <col min="1793" max="1802" width="13.28515625" style="4" customWidth="1"/>
    <col min="1803" max="1803" width="8" style="4" customWidth="1"/>
    <col min="1804" max="2048" width="9.140625" style="4"/>
    <col min="2049" max="2058" width="13.28515625" style="4" customWidth="1"/>
    <col min="2059" max="2059" width="8" style="4" customWidth="1"/>
    <col min="2060" max="2304" width="9.140625" style="4"/>
    <col min="2305" max="2314" width="13.28515625" style="4" customWidth="1"/>
    <col min="2315" max="2315" width="8" style="4" customWidth="1"/>
    <col min="2316" max="2560" width="9.140625" style="4"/>
    <col min="2561" max="2570" width="13.28515625" style="4" customWidth="1"/>
    <col min="2571" max="2571" width="8" style="4" customWidth="1"/>
    <col min="2572" max="2816" width="9.140625" style="4"/>
    <col min="2817" max="2826" width="13.28515625" style="4" customWidth="1"/>
    <col min="2827" max="2827" width="8" style="4" customWidth="1"/>
    <col min="2828" max="3072" width="9.140625" style="4"/>
    <col min="3073" max="3082" width="13.28515625" style="4" customWidth="1"/>
    <col min="3083" max="3083" width="8" style="4" customWidth="1"/>
    <col min="3084" max="3328" width="9.140625" style="4"/>
    <col min="3329" max="3338" width="13.28515625" style="4" customWidth="1"/>
    <col min="3339" max="3339" width="8" style="4" customWidth="1"/>
    <col min="3340" max="3584" width="9.140625" style="4"/>
    <col min="3585" max="3594" width="13.28515625" style="4" customWidth="1"/>
    <col min="3595" max="3595" width="8" style="4" customWidth="1"/>
    <col min="3596" max="3840" width="9.140625" style="4"/>
    <col min="3841" max="3850" width="13.28515625" style="4" customWidth="1"/>
    <col min="3851" max="3851" width="8" style="4" customWidth="1"/>
    <col min="3852" max="4096" width="9.140625" style="4"/>
    <col min="4097" max="4106" width="13.28515625" style="4" customWidth="1"/>
    <col min="4107" max="4107" width="8" style="4" customWidth="1"/>
    <col min="4108" max="4352" width="9.140625" style="4"/>
    <col min="4353" max="4362" width="13.28515625" style="4" customWidth="1"/>
    <col min="4363" max="4363" width="8" style="4" customWidth="1"/>
    <col min="4364" max="4608" width="9.140625" style="4"/>
    <col min="4609" max="4618" width="13.28515625" style="4" customWidth="1"/>
    <col min="4619" max="4619" width="8" style="4" customWidth="1"/>
    <col min="4620" max="4864" width="9.140625" style="4"/>
    <col min="4865" max="4874" width="13.28515625" style="4" customWidth="1"/>
    <col min="4875" max="4875" width="8" style="4" customWidth="1"/>
    <col min="4876" max="5120" width="9.140625" style="4"/>
    <col min="5121" max="5130" width="13.28515625" style="4" customWidth="1"/>
    <col min="5131" max="5131" width="8" style="4" customWidth="1"/>
    <col min="5132" max="5376" width="9.140625" style="4"/>
    <col min="5377" max="5386" width="13.28515625" style="4" customWidth="1"/>
    <col min="5387" max="5387" width="8" style="4" customWidth="1"/>
    <col min="5388" max="5632" width="9.140625" style="4"/>
    <col min="5633" max="5642" width="13.28515625" style="4" customWidth="1"/>
    <col min="5643" max="5643" width="8" style="4" customWidth="1"/>
    <col min="5644" max="5888" width="9.140625" style="4"/>
    <col min="5889" max="5898" width="13.28515625" style="4" customWidth="1"/>
    <col min="5899" max="5899" width="8" style="4" customWidth="1"/>
    <col min="5900" max="6144" width="9.140625" style="4"/>
    <col min="6145" max="6154" width="13.28515625" style="4" customWidth="1"/>
    <col min="6155" max="6155" width="8" style="4" customWidth="1"/>
    <col min="6156" max="6400" width="9.140625" style="4"/>
    <col min="6401" max="6410" width="13.28515625" style="4" customWidth="1"/>
    <col min="6411" max="6411" width="8" style="4" customWidth="1"/>
    <col min="6412" max="6656" width="9.140625" style="4"/>
    <col min="6657" max="6666" width="13.28515625" style="4" customWidth="1"/>
    <col min="6667" max="6667" width="8" style="4" customWidth="1"/>
    <col min="6668" max="6912" width="9.140625" style="4"/>
    <col min="6913" max="6922" width="13.28515625" style="4" customWidth="1"/>
    <col min="6923" max="6923" width="8" style="4" customWidth="1"/>
    <col min="6924" max="7168" width="9.140625" style="4"/>
    <col min="7169" max="7178" width="13.28515625" style="4" customWidth="1"/>
    <col min="7179" max="7179" width="8" style="4" customWidth="1"/>
    <col min="7180" max="7424" width="9.140625" style="4"/>
    <col min="7425" max="7434" width="13.28515625" style="4" customWidth="1"/>
    <col min="7435" max="7435" width="8" style="4" customWidth="1"/>
    <col min="7436" max="7680" width="9.140625" style="4"/>
    <col min="7681" max="7690" width="13.28515625" style="4" customWidth="1"/>
    <col min="7691" max="7691" width="8" style="4" customWidth="1"/>
    <col min="7692" max="7936" width="9.140625" style="4"/>
    <col min="7937" max="7946" width="13.28515625" style="4" customWidth="1"/>
    <col min="7947" max="7947" width="8" style="4" customWidth="1"/>
    <col min="7948" max="8192" width="9.140625" style="4"/>
    <col min="8193" max="8202" width="13.28515625" style="4" customWidth="1"/>
    <col min="8203" max="8203" width="8" style="4" customWidth="1"/>
    <col min="8204" max="8448" width="9.140625" style="4"/>
    <col min="8449" max="8458" width="13.28515625" style="4" customWidth="1"/>
    <col min="8459" max="8459" width="8" style="4" customWidth="1"/>
    <col min="8460" max="8704" width="9.140625" style="4"/>
    <col min="8705" max="8714" width="13.28515625" style="4" customWidth="1"/>
    <col min="8715" max="8715" width="8" style="4" customWidth="1"/>
    <col min="8716" max="8960" width="9.140625" style="4"/>
    <col min="8961" max="8970" width="13.28515625" style="4" customWidth="1"/>
    <col min="8971" max="8971" width="8" style="4" customWidth="1"/>
    <col min="8972" max="9216" width="9.140625" style="4"/>
    <col min="9217" max="9226" width="13.28515625" style="4" customWidth="1"/>
    <col min="9227" max="9227" width="8" style="4" customWidth="1"/>
    <col min="9228" max="9472" width="9.140625" style="4"/>
    <col min="9473" max="9482" width="13.28515625" style="4" customWidth="1"/>
    <col min="9483" max="9483" width="8" style="4" customWidth="1"/>
    <col min="9484" max="9728" width="9.140625" style="4"/>
    <col min="9729" max="9738" width="13.28515625" style="4" customWidth="1"/>
    <col min="9739" max="9739" width="8" style="4" customWidth="1"/>
    <col min="9740" max="9984" width="9.140625" style="4"/>
    <col min="9985" max="9994" width="13.28515625" style="4" customWidth="1"/>
    <col min="9995" max="9995" width="8" style="4" customWidth="1"/>
    <col min="9996" max="10240" width="9.140625" style="4"/>
    <col min="10241" max="10250" width="13.28515625" style="4" customWidth="1"/>
    <col min="10251" max="10251" width="8" style="4" customWidth="1"/>
    <col min="10252" max="10496" width="9.140625" style="4"/>
    <col min="10497" max="10506" width="13.28515625" style="4" customWidth="1"/>
    <col min="10507" max="10507" width="8" style="4" customWidth="1"/>
    <col min="10508" max="10752" width="9.140625" style="4"/>
    <col min="10753" max="10762" width="13.28515625" style="4" customWidth="1"/>
    <col min="10763" max="10763" width="8" style="4" customWidth="1"/>
    <col min="10764" max="11008" width="9.140625" style="4"/>
    <col min="11009" max="11018" width="13.28515625" style="4" customWidth="1"/>
    <col min="11019" max="11019" width="8" style="4" customWidth="1"/>
    <col min="11020" max="11264" width="9.140625" style="4"/>
    <col min="11265" max="11274" width="13.28515625" style="4" customWidth="1"/>
    <col min="11275" max="11275" width="8" style="4" customWidth="1"/>
    <col min="11276" max="11520" width="9.140625" style="4"/>
    <col min="11521" max="11530" width="13.28515625" style="4" customWidth="1"/>
    <col min="11531" max="11531" width="8" style="4" customWidth="1"/>
    <col min="11532" max="11776" width="9.140625" style="4"/>
    <col min="11777" max="11786" width="13.28515625" style="4" customWidth="1"/>
    <col min="11787" max="11787" width="8" style="4" customWidth="1"/>
    <col min="11788" max="12032" width="9.140625" style="4"/>
    <col min="12033" max="12042" width="13.28515625" style="4" customWidth="1"/>
    <col min="12043" max="12043" width="8" style="4" customWidth="1"/>
    <col min="12044" max="12288" width="9.140625" style="4"/>
    <col min="12289" max="12298" width="13.28515625" style="4" customWidth="1"/>
    <col min="12299" max="12299" width="8" style="4" customWidth="1"/>
    <col min="12300" max="12544" width="9.140625" style="4"/>
    <col min="12545" max="12554" width="13.28515625" style="4" customWidth="1"/>
    <col min="12555" max="12555" width="8" style="4" customWidth="1"/>
    <col min="12556" max="12800" width="9.140625" style="4"/>
    <col min="12801" max="12810" width="13.28515625" style="4" customWidth="1"/>
    <col min="12811" max="12811" width="8" style="4" customWidth="1"/>
    <col min="12812" max="13056" width="9.140625" style="4"/>
    <col min="13057" max="13066" width="13.28515625" style="4" customWidth="1"/>
    <col min="13067" max="13067" width="8" style="4" customWidth="1"/>
    <col min="13068" max="13312" width="9.140625" style="4"/>
    <col min="13313" max="13322" width="13.28515625" style="4" customWidth="1"/>
    <col min="13323" max="13323" width="8" style="4" customWidth="1"/>
    <col min="13324" max="13568" width="9.140625" style="4"/>
    <col min="13569" max="13578" width="13.28515625" style="4" customWidth="1"/>
    <col min="13579" max="13579" width="8" style="4" customWidth="1"/>
    <col min="13580" max="13824" width="9.140625" style="4"/>
    <col min="13825" max="13834" width="13.28515625" style="4" customWidth="1"/>
    <col min="13835" max="13835" width="8" style="4" customWidth="1"/>
    <col min="13836" max="14080" width="9.140625" style="4"/>
    <col min="14081" max="14090" width="13.28515625" style="4" customWidth="1"/>
    <col min="14091" max="14091" width="8" style="4" customWidth="1"/>
    <col min="14092" max="14336" width="9.140625" style="4"/>
    <col min="14337" max="14346" width="13.28515625" style="4" customWidth="1"/>
    <col min="14347" max="14347" width="8" style="4" customWidth="1"/>
    <col min="14348" max="14592" width="9.140625" style="4"/>
    <col min="14593" max="14602" width="13.28515625" style="4" customWidth="1"/>
    <col min="14603" max="14603" width="8" style="4" customWidth="1"/>
    <col min="14604" max="14848" width="9.140625" style="4"/>
    <col min="14849" max="14858" width="13.28515625" style="4" customWidth="1"/>
    <col min="14859" max="14859" width="8" style="4" customWidth="1"/>
    <col min="14860" max="15104" width="9.140625" style="4"/>
    <col min="15105" max="15114" width="13.28515625" style="4" customWidth="1"/>
    <col min="15115" max="15115" width="8" style="4" customWidth="1"/>
    <col min="15116" max="15360" width="9.140625" style="4"/>
    <col min="15361" max="15370" width="13.28515625" style="4" customWidth="1"/>
    <col min="15371" max="15371" width="8" style="4" customWidth="1"/>
    <col min="15372" max="15616" width="9.140625" style="4"/>
    <col min="15617" max="15626" width="13.28515625" style="4" customWidth="1"/>
    <col min="15627" max="15627" width="8" style="4" customWidth="1"/>
    <col min="15628" max="15872" width="9.140625" style="4"/>
    <col min="15873" max="15882" width="13.28515625" style="4" customWidth="1"/>
    <col min="15883" max="15883" width="8" style="4" customWidth="1"/>
    <col min="15884" max="16128" width="9.140625" style="4"/>
    <col min="16129" max="16138" width="13.28515625" style="4" customWidth="1"/>
    <col min="16139" max="16139" width="8" style="4" customWidth="1"/>
    <col min="16140" max="16384" width="9.140625" style="4"/>
  </cols>
  <sheetData>
    <row r="1" spans="1:10" x14ac:dyDescent="0.2">
      <c r="A1" s="2" t="s">
        <v>15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4" t="s">
        <v>11</v>
      </c>
      <c r="B2" s="38" t="s">
        <v>78</v>
      </c>
      <c r="C2" s="38" t="s">
        <v>79</v>
      </c>
      <c r="D2" s="38" t="s">
        <v>61</v>
      </c>
      <c r="E2" s="39" t="s">
        <v>80</v>
      </c>
      <c r="F2" s="39" t="s">
        <v>81</v>
      </c>
      <c r="G2" s="38" t="s">
        <v>82</v>
      </c>
      <c r="H2" s="38" t="s">
        <v>83</v>
      </c>
      <c r="I2" s="39" t="s">
        <v>84</v>
      </c>
      <c r="J2" s="38" t="s">
        <v>85</v>
      </c>
    </row>
    <row r="3" spans="1:10" x14ac:dyDescent="0.2">
      <c r="A3" s="3" t="s">
        <v>1</v>
      </c>
      <c r="B3" s="40"/>
      <c r="C3" s="40"/>
      <c r="D3" s="40" t="s">
        <v>86</v>
      </c>
      <c r="E3" s="41" t="s">
        <v>87</v>
      </c>
      <c r="F3" s="40"/>
      <c r="G3" s="40"/>
      <c r="H3" s="40" t="s">
        <v>88</v>
      </c>
      <c r="I3" s="41" t="s">
        <v>89</v>
      </c>
      <c r="J3" s="41" t="s">
        <v>90</v>
      </c>
    </row>
    <row r="4" spans="1:10" x14ac:dyDescent="0.2">
      <c r="B4" s="42" t="s">
        <v>70</v>
      </c>
      <c r="C4" s="42"/>
      <c r="D4" s="42"/>
      <c r="E4" s="9"/>
      <c r="F4" s="42"/>
      <c r="G4" s="42"/>
      <c r="H4" s="42"/>
      <c r="I4" s="42"/>
      <c r="J4" s="42"/>
    </row>
    <row r="5" spans="1:10" x14ac:dyDescent="0.2">
      <c r="A5" s="82">
        <v>1964</v>
      </c>
      <c r="B5" s="83">
        <v>1211.415</v>
      </c>
      <c r="C5" s="83">
        <v>0.11600000000000001</v>
      </c>
      <c r="D5" s="83">
        <f t="shared" ref="D5:D41" si="0">B5+C5</f>
        <v>1211.5309999999999</v>
      </c>
      <c r="E5" s="83">
        <f t="shared" ref="E5:E62" si="1">D5-F5</f>
        <v>-1.8500656028663798E-4</v>
      </c>
      <c r="F5" s="83">
        <f t="shared" ref="F5:F62" si="2">G5+H5+I5+J5</f>
        <v>1211.5311850065602</v>
      </c>
      <c r="G5" s="83">
        <v>9.1389999999999993</v>
      </c>
      <c r="H5" s="83">
        <v>0</v>
      </c>
      <c r="I5" s="83">
        <v>300.59804625164003</v>
      </c>
      <c r="J5" s="83">
        <v>901.79413875492014</v>
      </c>
    </row>
    <row r="6" spans="1:10" x14ac:dyDescent="0.2">
      <c r="A6" s="82">
        <v>1965</v>
      </c>
      <c r="B6" s="83">
        <v>1226.1859999999999</v>
      </c>
      <c r="C6" s="83">
        <v>0.121</v>
      </c>
      <c r="D6" s="83">
        <f t="shared" si="0"/>
        <v>1226.307</v>
      </c>
      <c r="E6" s="83">
        <f t="shared" si="1"/>
        <v>-11.225249291120008</v>
      </c>
      <c r="F6" s="83">
        <f t="shared" si="2"/>
        <v>1237.53224929112</v>
      </c>
      <c r="G6" s="83">
        <v>6.1840000000000002</v>
      </c>
      <c r="H6" s="83">
        <v>0</v>
      </c>
      <c r="I6" s="83">
        <v>307.83706232278001</v>
      </c>
      <c r="J6" s="83">
        <v>923.5111869683401</v>
      </c>
    </row>
    <row r="7" spans="1:10" x14ac:dyDescent="0.2">
      <c r="A7" s="82">
        <v>1966</v>
      </c>
      <c r="B7" s="83">
        <v>1268.1479999999999</v>
      </c>
      <c r="C7" s="83">
        <v>0.14799999999999999</v>
      </c>
      <c r="D7" s="83">
        <f t="shared" si="0"/>
        <v>1268.2959999999998</v>
      </c>
      <c r="E7" s="83">
        <f t="shared" si="1"/>
        <v>-1.2713000000003376</v>
      </c>
      <c r="F7" s="83">
        <f t="shared" si="2"/>
        <v>1269.5673000000002</v>
      </c>
      <c r="G7" s="83">
        <v>0.55730000000000002</v>
      </c>
      <c r="H7" s="83">
        <v>0</v>
      </c>
      <c r="I7" s="83">
        <v>317.2525</v>
      </c>
      <c r="J7" s="83">
        <v>951.75750000000005</v>
      </c>
    </row>
    <row r="8" spans="1:10" x14ac:dyDescent="0.2">
      <c r="A8" s="82">
        <v>1967</v>
      </c>
      <c r="B8" s="83">
        <v>1306.4739999999999</v>
      </c>
      <c r="C8" s="83">
        <v>0.318</v>
      </c>
      <c r="D8" s="83">
        <f t="shared" si="0"/>
        <v>1306.7919999999999</v>
      </c>
      <c r="E8" s="83">
        <f t="shared" si="1"/>
        <v>-11.193533571949956</v>
      </c>
      <c r="F8" s="83">
        <f t="shared" si="2"/>
        <v>1317.9855335719499</v>
      </c>
      <c r="G8" s="83">
        <v>6.2069999999999999</v>
      </c>
      <c r="H8" s="83">
        <v>0</v>
      </c>
      <c r="I8" s="83">
        <v>327.9446333929875</v>
      </c>
      <c r="J8" s="83">
        <v>983.83390017896249</v>
      </c>
    </row>
    <row r="9" spans="1:10" x14ac:dyDescent="0.2">
      <c r="A9" s="82">
        <v>1968</v>
      </c>
      <c r="B9" s="83">
        <v>1390.5729999999999</v>
      </c>
      <c r="C9" s="83">
        <v>1.4119999999999999</v>
      </c>
      <c r="D9" s="83">
        <f t="shared" si="0"/>
        <v>1391.9849999999999</v>
      </c>
      <c r="E9" s="83">
        <f t="shared" si="1"/>
        <v>10.661935522799695</v>
      </c>
      <c r="F9" s="83">
        <f t="shared" si="2"/>
        <v>1381.3230644772002</v>
      </c>
      <c r="G9" s="83">
        <v>7.2249999999999996</v>
      </c>
      <c r="H9" s="83">
        <v>0</v>
      </c>
      <c r="I9" s="83">
        <v>343.52451611930002</v>
      </c>
      <c r="J9" s="83">
        <v>1030.5735483579001</v>
      </c>
    </row>
    <row r="10" spans="1:10" x14ac:dyDescent="0.2">
      <c r="A10" s="82">
        <v>1969</v>
      </c>
      <c r="B10" s="83">
        <v>1418.5119999999999</v>
      </c>
      <c r="C10" s="83">
        <v>0.16700000000000001</v>
      </c>
      <c r="D10" s="83">
        <f t="shared" si="0"/>
        <v>1418.6789999999999</v>
      </c>
      <c r="E10" s="83">
        <f t="shared" si="1"/>
        <v>-6.052948317978462</v>
      </c>
      <c r="F10" s="83">
        <f t="shared" si="2"/>
        <v>1424.7319483179783</v>
      </c>
      <c r="G10" s="83">
        <v>10.172000000000001</v>
      </c>
      <c r="H10" s="83">
        <v>0</v>
      </c>
      <c r="I10" s="83">
        <v>353.63998707949457</v>
      </c>
      <c r="J10" s="83">
        <v>1060.9199612384837</v>
      </c>
    </row>
    <row r="11" spans="1:10" x14ac:dyDescent="0.2">
      <c r="A11" s="82">
        <v>1970</v>
      </c>
      <c r="B11" s="83">
        <v>1476.9870000000001</v>
      </c>
      <c r="C11" s="83">
        <v>0.105</v>
      </c>
      <c r="D11" s="83">
        <f t="shared" si="0"/>
        <v>1477.0920000000001</v>
      </c>
      <c r="E11" s="83">
        <f t="shared" si="1"/>
        <v>1.693629407140179</v>
      </c>
      <c r="F11" s="83">
        <f t="shared" si="2"/>
        <v>1475.3983705928599</v>
      </c>
      <c r="G11" s="83">
        <v>6.21</v>
      </c>
      <c r="H11" s="83">
        <v>0</v>
      </c>
      <c r="I11" s="83">
        <v>367.29709264821503</v>
      </c>
      <c r="J11" s="83">
        <v>1101.891277944645</v>
      </c>
    </row>
    <row r="12" spans="1:10" x14ac:dyDescent="0.2">
      <c r="A12" s="82">
        <v>1971</v>
      </c>
      <c r="B12" s="83">
        <v>1517.9340000000002</v>
      </c>
      <c r="C12" s="83">
        <v>0.13600000000000001</v>
      </c>
      <c r="D12" s="83">
        <f t="shared" si="0"/>
        <v>1518.0700000000002</v>
      </c>
      <c r="E12" s="83">
        <f t="shared" si="1"/>
        <v>-38.962505952069478</v>
      </c>
      <c r="F12" s="83">
        <f t="shared" si="2"/>
        <v>1557.0325059520696</v>
      </c>
      <c r="G12" s="83">
        <v>6.2110000000000003</v>
      </c>
      <c r="H12" s="83">
        <v>0</v>
      </c>
      <c r="I12" s="83">
        <v>387.70537648801741</v>
      </c>
      <c r="J12" s="83">
        <v>1163.1161294640522</v>
      </c>
    </row>
    <row r="13" spans="1:10" x14ac:dyDescent="0.2">
      <c r="A13" s="82">
        <v>1972</v>
      </c>
      <c r="B13" s="83">
        <v>1649.7190000000001</v>
      </c>
      <c r="C13" s="83">
        <v>1E-3</v>
      </c>
      <c r="D13" s="83">
        <f t="shared" si="0"/>
        <v>1649.72</v>
      </c>
      <c r="E13" s="83">
        <f t="shared" si="1"/>
        <v>-32.346000000000004</v>
      </c>
      <c r="F13" s="83">
        <f t="shared" si="2"/>
        <v>1682.066</v>
      </c>
      <c r="G13" s="83">
        <v>5.649</v>
      </c>
      <c r="H13" s="83">
        <v>0</v>
      </c>
      <c r="I13" s="83">
        <v>419.10424999999998</v>
      </c>
      <c r="J13" s="83">
        <v>1257.3127500000001</v>
      </c>
    </row>
    <row r="14" spans="1:10" x14ac:dyDescent="0.2">
      <c r="A14" s="82">
        <v>1973</v>
      </c>
      <c r="B14" s="83">
        <v>1851.1969999999999</v>
      </c>
      <c r="C14" s="83">
        <v>0.28100000000000003</v>
      </c>
      <c r="D14" s="83">
        <f t="shared" si="0"/>
        <v>1851.4779999999998</v>
      </c>
      <c r="E14" s="83">
        <f t="shared" si="1"/>
        <v>-0.94700000000034379</v>
      </c>
      <c r="F14" s="83">
        <f t="shared" si="2"/>
        <v>1852.4250000000002</v>
      </c>
      <c r="G14" s="83">
        <v>6.4560000000000004</v>
      </c>
      <c r="H14" s="83">
        <v>0</v>
      </c>
      <c r="I14" s="83">
        <v>461.49225000000001</v>
      </c>
      <c r="J14" s="83">
        <v>1384.47675</v>
      </c>
    </row>
    <row r="15" spans="1:10" x14ac:dyDescent="0.2">
      <c r="A15" s="82">
        <v>1974</v>
      </c>
      <c r="B15" s="83">
        <v>2063.2359999999999</v>
      </c>
      <c r="C15" s="83">
        <v>0.13100000000000001</v>
      </c>
      <c r="D15" s="83">
        <f t="shared" si="0"/>
        <v>2063.3669999999997</v>
      </c>
      <c r="E15" s="83">
        <f t="shared" si="1"/>
        <v>81.009999999999764</v>
      </c>
      <c r="F15" s="83">
        <f t="shared" si="2"/>
        <v>1982.357</v>
      </c>
      <c r="G15" s="83">
        <v>8.1679999999999993</v>
      </c>
      <c r="H15" s="83">
        <v>0.20100000000000001</v>
      </c>
      <c r="I15" s="83">
        <v>493.49700000000001</v>
      </c>
      <c r="J15" s="83">
        <v>1480.491</v>
      </c>
    </row>
    <row r="16" spans="1:10" x14ac:dyDescent="0.2">
      <c r="A16" s="82">
        <v>1975</v>
      </c>
      <c r="B16" s="83">
        <v>2080.7890000000002</v>
      </c>
      <c r="C16" s="83">
        <v>1.0029999999999999</v>
      </c>
      <c r="D16" s="83">
        <f t="shared" si="0"/>
        <v>2081.7920000000004</v>
      </c>
      <c r="E16" s="83">
        <f t="shared" si="1"/>
        <v>56.893000000000484</v>
      </c>
      <c r="F16" s="83">
        <f t="shared" si="2"/>
        <v>2024.8989999999999</v>
      </c>
      <c r="G16" s="83">
        <v>5.0359999999999996</v>
      </c>
      <c r="H16" s="83">
        <v>0.40200000000000002</v>
      </c>
      <c r="I16" s="83">
        <v>504.86524999999995</v>
      </c>
      <c r="J16" s="83">
        <v>1514.59575</v>
      </c>
    </row>
    <row r="17" spans="1:10" x14ac:dyDescent="0.2">
      <c r="A17" s="82">
        <v>1976</v>
      </c>
      <c r="B17" s="83">
        <v>1969.58</v>
      </c>
      <c r="C17" s="83">
        <v>1.6359999999999999</v>
      </c>
      <c r="D17" s="83">
        <f t="shared" si="0"/>
        <v>1971.2159999999999</v>
      </c>
      <c r="E17" s="83">
        <f t="shared" si="1"/>
        <v>-55.796000000000276</v>
      </c>
      <c r="F17" s="83">
        <f t="shared" si="2"/>
        <v>2027.0120000000002</v>
      </c>
      <c r="G17" s="83">
        <v>7.8769999999999998</v>
      </c>
      <c r="H17" s="83">
        <v>0.60199999999999998</v>
      </c>
      <c r="I17" s="83">
        <v>504.63324999999998</v>
      </c>
      <c r="J17" s="83">
        <v>1513.89975</v>
      </c>
    </row>
    <row r="18" spans="1:10" x14ac:dyDescent="0.2">
      <c r="A18" s="82">
        <v>1977</v>
      </c>
      <c r="B18" s="83">
        <v>2054.3910000000001</v>
      </c>
      <c r="C18" s="83">
        <v>0.107</v>
      </c>
      <c r="D18" s="83">
        <f t="shared" si="0"/>
        <v>2054.498</v>
      </c>
      <c r="E18" s="83">
        <f t="shared" si="1"/>
        <v>26.11200000000008</v>
      </c>
      <c r="F18" s="83">
        <f t="shared" si="2"/>
        <v>2028.386</v>
      </c>
      <c r="G18" s="83">
        <v>4.6760000000000002</v>
      </c>
      <c r="H18" s="83">
        <v>0.80300000000000005</v>
      </c>
      <c r="I18" s="83">
        <v>505.72674999999998</v>
      </c>
      <c r="J18" s="83">
        <v>1517.1802499999999</v>
      </c>
    </row>
    <row r="19" spans="1:10" x14ac:dyDescent="0.2">
      <c r="A19" s="82">
        <v>1978</v>
      </c>
      <c r="B19" s="83">
        <v>2084.23</v>
      </c>
      <c r="C19" s="83">
        <v>0.111</v>
      </c>
      <c r="D19" s="83">
        <f t="shared" si="0"/>
        <v>2084.3409999999999</v>
      </c>
      <c r="E19" s="83">
        <f t="shared" si="1"/>
        <v>11.498999999999342</v>
      </c>
      <c r="F19" s="83">
        <f t="shared" si="2"/>
        <v>2072.8420000000006</v>
      </c>
      <c r="G19" s="83">
        <v>4.1710000000000003</v>
      </c>
      <c r="H19" s="83">
        <v>0.92300000000000004</v>
      </c>
      <c r="I19" s="83">
        <v>516.93700000000013</v>
      </c>
      <c r="J19" s="83">
        <v>1550.8110000000004</v>
      </c>
    </row>
    <row r="20" spans="1:10" x14ac:dyDescent="0.2">
      <c r="A20" s="82">
        <v>1979</v>
      </c>
      <c r="B20" s="83">
        <v>2087.933</v>
      </c>
      <c r="C20" s="83">
        <v>5.0999999999999997E-2</v>
      </c>
      <c r="D20" s="83">
        <f t="shared" si="0"/>
        <v>2087.9839999999999</v>
      </c>
      <c r="E20" s="83">
        <f t="shared" si="1"/>
        <v>56.489000000000033</v>
      </c>
      <c r="F20" s="83">
        <f t="shared" si="2"/>
        <v>2031.4949999999999</v>
      </c>
      <c r="G20" s="83">
        <v>4.2329999999999997</v>
      </c>
      <c r="H20" s="83">
        <v>1.679</v>
      </c>
      <c r="I20" s="83">
        <v>506.39574999999996</v>
      </c>
      <c r="J20" s="83">
        <v>1519.1872499999999</v>
      </c>
    </row>
    <row r="21" spans="1:10" x14ac:dyDescent="0.2">
      <c r="A21" s="82">
        <v>1980</v>
      </c>
      <c r="B21" s="83">
        <v>1906.069</v>
      </c>
      <c r="C21" s="83">
        <v>1E-3</v>
      </c>
      <c r="D21" s="83">
        <f t="shared" si="0"/>
        <v>1906.07</v>
      </c>
      <c r="E21" s="83">
        <f t="shared" si="1"/>
        <v>-66.259999999999991</v>
      </c>
      <c r="F21" s="83">
        <f t="shared" si="2"/>
        <v>1972.33</v>
      </c>
      <c r="G21" s="83">
        <v>7.633</v>
      </c>
      <c r="H21" s="83">
        <v>2.2570000000000001</v>
      </c>
      <c r="I21" s="83">
        <v>490.61</v>
      </c>
      <c r="J21" s="83">
        <v>1471.83</v>
      </c>
    </row>
    <row r="22" spans="1:10" x14ac:dyDescent="0.2">
      <c r="A22" s="82">
        <v>1981</v>
      </c>
      <c r="B22" s="83">
        <v>1949.1189999999999</v>
      </c>
      <c r="C22" s="83">
        <v>1.9E-2</v>
      </c>
      <c r="D22" s="83">
        <f t="shared" si="0"/>
        <v>1949.1379999999999</v>
      </c>
      <c r="E22" s="83">
        <f t="shared" si="1"/>
        <v>-38.302000000000135</v>
      </c>
      <c r="F22" s="83">
        <f t="shared" si="2"/>
        <v>1987.44</v>
      </c>
      <c r="G22" s="83">
        <v>3.915</v>
      </c>
      <c r="H22" s="83">
        <v>2.0499999999999998</v>
      </c>
      <c r="I22" s="83">
        <v>495.36874999999998</v>
      </c>
      <c r="J22" s="83">
        <v>1486.10625</v>
      </c>
    </row>
    <row r="23" spans="1:10" x14ac:dyDescent="0.2">
      <c r="A23" s="82">
        <v>1982</v>
      </c>
      <c r="B23" s="83">
        <v>1980.797</v>
      </c>
      <c r="C23" s="83">
        <v>3.9E-2</v>
      </c>
      <c r="D23" s="83">
        <f t="shared" si="0"/>
        <v>1980.836</v>
      </c>
      <c r="E23" s="83">
        <f t="shared" si="1"/>
        <v>2.4039999999999964</v>
      </c>
      <c r="F23" s="83">
        <f t="shared" si="2"/>
        <v>1978.432</v>
      </c>
      <c r="G23" s="83">
        <v>2.577</v>
      </c>
      <c r="H23" s="83">
        <v>3.4409999999999998</v>
      </c>
      <c r="I23" s="83">
        <v>493.1035</v>
      </c>
      <c r="J23" s="83">
        <v>1479.3105</v>
      </c>
    </row>
    <row r="24" spans="1:10" x14ac:dyDescent="0.2">
      <c r="A24" s="82">
        <v>1983</v>
      </c>
      <c r="B24" s="83">
        <v>2028.05</v>
      </c>
      <c r="C24" s="83">
        <v>1.45</v>
      </c>
      <c r="D24" s="83">
        <f t="shared" si="0"/>
        <v>2029.5</v>
      </c>
      <c r="E24" s="83">
        <f t="shared" si="1"/>
        <v>-7.9980000000000473</v>
      </c>
      <c r="F24" s="83">
        <f t="shared" si="2"/>
        <v>2037.498</v>
      </c>
      <c r="G24" s="83">
        <v>4.702</v>
      </c>
      <c r="H24" s="83">
        <v>1.4710000000000001</v>
      </c>
      <c r="I24" s="83">
        <v>507.83125000000001</v>
      </c>
      <c r="J24" s="83">
        <v>1523.4937500000001</v>
      </c>
    </row>
    <row r="25" spans="1:10" x14ac:dyDescent="0.2">
      <c r="A25" s="82">
        <v>1984</v>
      </c>
      <c r="B25" s="83">
        <v>2089.4070000000002</v>
      </c>
      <c r="C25" s="83">
        <v>0.70699999999999996</v>
      </c>
      <c r="D25" s="83">
        <f t="shared" si="0"/>
        <v>2090.114</v>
      </c>
      <c r="E25" s="83">
        <f t="shared" si="1"/>
        <v>18.094000000000506</v>
      </c>
      <c r="F25" s="83">
        <f t="shared" si="2"/>
        <v>2072.0199999999995</v>
      </c>
      <c r="G25" s="83">
        <v>2.1659999999999999</v>
      </c>
      <c r="H25" s="83">
        <v>0.23699999999999999</v>
      </c>
      <c r="I25" s="83">
        <v>517.40424999999993</v>
      </c>
      <c r="J25" s="83">
        <v>1552.2127499999997</v>
      </c>
    </row>
    <row r="26" spans="1:10" x14ac:dyDescent="0.2">
      <c r="A26" s="82">
        <v>1985</v>
      </c>
      <c r="B26" s="83">
        <v>2142.7310000000002</v>
      </c>
      <c r="C26" s="83">
        <v>0.44500000000000001</v>
      </c>
      <c r="D26" s="83">
        <f t="shared" si="0"/>
        <v>2143.1760000000004</v>
      </c>
      <c r="E26" s="83">
        <f t="shared" si="1"/>
        <v>-2.3880000000003747</v>
      </c>
      <c r="F26" s="83">
        <f t="shared" si="2"/>
        <v>2145.5640000000008</v>
      </c>
      <c r="G26" s="83">
        <v>2.218</v>
      </c>
      <c r="H26" s="83">
        <v>0.19400000000000001</v>
      </c>
      <c r="I26" s="83">
        <v>535.78800000000012</v>
      </c>
      <c r="J26" s="83">
        <v>1607.3640000000005</v>
      </c>
    </row>
    <row r="27" spans="1:10" x14ac:dyDescent="0.2">
      <c r="A27" s="82">
        <v>1986</v>
      </c>
      <c r="B27" s="83">
        <v>2177.0610000000001</v>
      </c>
      <c r="C27" s="83">
        <v>2.7090000000000001</v>
      </c>
      <c r="D27" s="83">
        <f t="shared" si="0"/>
        <v>2179.77</v>
      </c>
      <c r="E27" s="83">
        <f t="shared" si="1"/>
        <v>0.59999999999990905</v>
      </c>
      <c r="F27" s="83">
        <f t="shared" si="2"/>
        <v>2179.17</v>
      </c>
      <c r="G27" s="83">
        <v>2.3079999999999998</v>
      </c>
      <c r="H27" s="83">
        <v>0.23400000000000001</v>
      </c>
      <c r="I27" s="83">
        <v>544.15700000000004</v>
      </c>
      <c r="J27" s="83">
        <v>1632.471</v>
      </c>
    </row>
    <row r="28" spans="1:10" x14ac:dyDescent="0.2">
      <c r="A28" s="82">
        <v>1987</v>
      </c>
      <c r="B28" s="83">
        <v>2236.0880000000002</v>
      </c>
      <c r="C28" s="83">
        <v>0.17599999999999999</v>
      </c>
      <c r="D28" s="83">
        <f t="shared" si="0"/>
        <v>2236.2640000000001</v>
      </c>
      <c r="E28" s="83">
        <f t="shared" si="1"/>
        <v>-6.4609999999993306</v>
      </c>
      <c r="F28" s="83">
        <f t="shared" si="2"/>
        <v>2242.7249999999995</v>
      </c>
      <c r="G28" s="83">
        <v>3.355</v>
      </c>
      <c r="H28" s="83">
        <v>0.434</v>
      </c>
      <c r="I28" s="83">
        <v>559.73399999999992</v>
      </c>
      <c r="J28" s="83">
        <v>1679.2019999999998</v>
      </c>
    </row>
    <row r="29" spans="1:10" x14ac:dyDescent="0.2">
      <c r="A29" s="82">
        <v>1988</v>
      </c>
      <c r="B29" s="83">
        <v>2326.9349999999999</v>
      </c>
      <c r="C29" s="83">
        <v>6.6000000000000003E-2</v>
      </c>
      <c r="D29" s="83">
        <f t="shared" si="0"/>
        <v>2327.0009999999997</v>
      </c>
      <c r="E29" s="83">
        <f t="shared" si="1"/>
        <v>-17.049000000000433</v>
      </c>
      <c r="F29" s="83">
        <f t="shared" si="2"/>
        <v>2344.0500000000002</v>
      </c>
      <c r="G29" s="83">
        <v>14.137</v>
      </c>
      <c r="H29" s="83">
        <v>0.82399999999999995</v>
      </c>
      <c r="I29" s="83">
        <v>582.27224999999999</v>
      </c>
      <c r="J29" s="83">
        <v>1746.81675</v>
      </c>
    </row>
    <row r="30" spans="1:10" x14ac:dyDescent="0.2">
      <c r="A30" s="82">
        <v>1989</v>
      </c>
      <c r="B30" s="83">
        <v>2121.3496460155911</v>
      </c>
      <c r="C30" s="83">
        <v>5.7390021714168018</v>
      </c>
      <c r="D30" s="83">
        <f t="shared" si="0"/>
        <v>2127.0886481870079</v>
      </c>
      <c r="E30" s="83">
        <f t="shared" si="1"/>
        <v>-57.308421832145541</v>
      </c>
      <c r="F30" s="83">
        <f t="shared" si="2"/>
        <v>2184.3970700191535</v>
      </c>
      <c r="G30" s="83">
        <v>18.691335515591202</v>
      </c>
      <c r="H30" s="83">
        <v>8.5419999999999998</v>
      </c>
      <c r="I30" s="83">
        <v>570.26780485336167</v>
      </c>
      <c r="J30" s="83">
        <v>1586.8959296502007</v>
      </c>
    </row>
    <row r="31" spans="1:10" x14ac:dyDescent="0.2">
      <c r="A31" s="82">
        <v>1990</v>
      </c>
      <c r="B31" s="83">
        <v>2374.1472524322326</v>
      </c>
      <c r="C31" s="83">
        <v>7.2914931846152014</v>
      </c>
      <c r="D31" s="83">
        <f t="shared" si="0"/>
        <v>2381.4387456168479</v>
      </c>
      <c r="E31" s="83">
        <f t="shared" si="1"/>
        <v>40.23684869601766</v>
      </c>
      <c r="F31" s="83">
        <f t="shared" si="2"/>
        <v>2341.2018969208302</v>
      </c>
      <c r="G31" s="83">
        <v>54.81585343223221</v>
      </c>
      <c r="H31" s="83">
        <v>8.5117628969835</v>
      </c>
      <c r="I31" s="83">
        <v>577.38190539867878</v>
      </c>
      <c r="J31" s="83">
        <v>1700.4923751929357</v>
      </c>
    </row>
    <row r="32" spans="1:10" x14ac:dyDescent="0.2">
      <c r="A32" s="82">
        <v>1991</v>
      </c>
      <c r="B32" s="83">
        <v>2483.2243701708476</v>
      </c>
      <c r="C32" s="83">
        <v>14.594577367885902</v>
      </c>
      <c r="D32" s="83">
        <f t="shared" si="0"/>
        <v>2497.8189475387335</v>
      </c>
      <c r="E32" s="83">
        <f t="shared" si="1"/>
        <v>34.344530319067417</v>
      </c>
      <c r="F32" s="83">
        <f t="shared" si="2"/>
        <v>2463.4744172196661</v>
      </c>
      <c r="G32" s="83">
        <v>70.577545670847613</v>
      </c>
      <c r="H32" s="83">
        <v>11.989000000000001</v>
      </c>
      <c r="I32" s="83">
        <v>604.83393114890407</v>
      </c>
      <c r="J32" s="83">
        <v>1776.0739403999141</v>
      </c>
    </row>
    <row r="33" spans="1:10" x14ac:dyDescent="0.2">
      <c r="A33" s="82">
        <v>1992</v>
      </c>
      <c r="B33" s="83">
        <v>2641.9066151287966</v>
      </c>
      <c r="C33" s="83">
        <v>17.152580211987001</v>
      </c>
      <c r="D33" s="83">
        <f t="shared" si="0"/>
        <v>2659.0591953407834</v>
      </c>
      <c r="E33" s="83">
        <f t="shared" si="1"/>
        <v>61.495830165792086</v>
      </c>
      <c r="F33" s="83">
        <f t="shared" si="2"/>
        <v>2597.5633651749913</v>
      </c>
      <c r="G33" s="83">
        <v>29.905003128796405</v>
      </c>
      <c r="H33" s="83">
        <v>2.2629999999999999</v>
      </c>
      <c r="I33" s="83">
        <v>622.13402924982267</v>
      </c>
      <c r="J33" s="83">
        <v>1943.2613327963722</v>
      </c>
    </row>
    <row r="34" spans="1:10" x14ac:dyDescent="0.2">
      <c r="A34" s="82">
        <v>1993</v>
      </c>
      <c r="B34" s="83">
        <v>2720.5084967390903</v>
      </c>
      <c r="C34" s="83">
        <v>18.796272336026906</v>
      </c>
      <c r="D34" s="83">
        <f t="shared" si="0"/>
        <v>2739.3047690751173</v>
      </c>
      <c r="E34" s="83">
        <f t="shared" si="1"/>
        <v>31.747476651135003</v>
      </c>
      <c r="F34" s="83">
        <f t="shared" si="2"/>
        <v>2707.5572924239823</v>
      </c>
      <c r="G34" s="83">
        <v>33.091533739090202</v>
      </c>
      <c r="H34" s="83">
        <v>13.827966685293203</v>
      </c>
      <c r="I34" s="83">
        <v>610.68022857091592</v>
      </c>
      <c r="J34" s="83">
        <v>2049.957563428683</v>
      </c>
    </row>
    <row r="35" spans="1:10" x14ac:dyDescent="0.2">
      <c r="A35" s="82">
        <v>1994</v>
      </c>
      <c r="B35" s="83">
        <v>2821.7508987634519</v>
      </c>
      <c r="C35" s="83">
        <v>17.660647451411805</v>
      </c>
      <c r="D35" s="83">
        <f t="shared" si="0"/>
        <v>2839.4115462148638</v>
      </c>
      <c r="E35" s="83">
        <f t="shared" si="1"/>
        <v>30.798160872513108</v>
      </c>
      <c r="F35" s="83">
        <f t="shared" si="2"/>
        <v>2808.6133853423507</v>
      </c>
      <c r="G35" s="83">
        <v>39.278007763451612</v>
      </c>
      <c r="H35" s="83">
        <v>16.303102961763202</v>
      </c>
      <c r="I35" s="83">
        <v>660.03948783945839</v>
      </c>
      <c r="J35" s="83">
        <v>2092.9927867776778</v>
      </c>
    </row>
    <row r="36" spans="1:10" x14ac:dyDescent="0.2">
      <c r="A36" s="82">
        <v>1995</v>
      </c>
      <c r="B36" s="83">
        <v>2931.7974186704305</v>
      </c>
      <c r="C36" s="83">
        <v>17.359300074453703</v>
      </c>
      <c r="D36" s="83">
        <f t="shared" si="0"/>
        <v>2949.1567187448841</v>
      </c>
      <c r="E36" s="83">
        <f t="shared" si="1"/>
        <v>36.705080194647962</v>
      </c>
      <c r="F36" s="83">
        <f t="shared" si="2"/>
        <v>2912.4516385502361</v>
      </c>
      <c r="G36" s="83">
        <v>43.473067670430211</v>
      </c>
      <c r="H36" s="83">
        <v>5.8310556787230015</v>
      </c>
      <c r="I36" s="83">
        <v>686.65721598061486</v>
      </c>
      <c r="J36" s="83">
        <v>2176.4902992204679</v>
      </c>
    </row>
    <row r="37" spans="1:10" x14ac:dyDescent="0.2">
      <c r="A37" s="82">
        <v>1996</v>
      </c>
      <c r="B37" s="83">
        <v>2999.9039584128673</v>
      </c>
      <c r="C37" s="83">
        <v>21.4530832434281</v>
      </c>
      <c r="D37" s="83">
        <f t="shared" si="0"/>
        <v>3021.3570416562952</v>
      </c>
      <c r="E37" s="83">
        <f t="shared" si="1"/>
        <v>17.531045346197971</v>
      </c>
      <c r="F37" s="83">
        <f t="shared" si="2"/>
        <v>3003.8259963100973</v>
      </c>
      <c r="G37" s="83">
        <v>82.419063912867017</v>
      </c>
      <c r="H37" s="83">
        <v>5.6662811575535015</v>
      </c>
      <c r="I37" s="83">
        <v>699.77775629752239</v>
      </c>
      <c r="J37" s="83">
        <v>2215.9628949421544</v>
      </c>
    </row>
    <row r="38" spans="1:10" x14ac:dyDescent="0.2">
      <c r="A38" s="82">
        <v>1997</v>
      </c>
      <c r="B38" s="83">
        <v>3225.3788871277402</v>
      </c>
      <c r="C38" s="83">
        <v>28.010795843971607</v>
      </c>
      <c r="D38" s="83">
        <f t="shared" si="0"/>
        <v>3253.3896829717119</v>
      </c>
      <c r="E38" s="83">
        <f t="shared" si="1"/>
        <v>63.731863675935529</v>
      </c>
      <c r="F38" s="83">
        <f t="shared" si="2"/>
        <v>3189.6578192957763</v>
      </c>
      <c r="G38" s="83">
        <v>82.31322512774021</v>
      </c>
      <c r="H38" s="83">
        <v>0.40835190055220005</v>
      </c>
      <c r="I38" s="83">
        <v>742.57260062981538</v>
      </c>
      <c r="J38" s="83">
        <v>2364.3636416376685</v>
      </c>
    </row>
    <row r="39" spans="1:10" x14ac:dyDescent="0.2">
      <c r="A39" s="82">
        <v>1998</v>
      </c>
      <c r="B39" s="83">
        <v>3089.2166184890416</v>
      </c>
      <c r="C39" s="83">
        <v>28.476772578007605</v>
      </c>
      <c r="D39" s="83">
        <f t="shared" si="0"/>
        <v>3117.6933910670491</v>
      </c>
      <c r="E39" s="83">
        <f t="shared" si="1"/>
        <v>-20.126700318951862</v>
      </c>
      <c r="F39" s="83">
        <f t="shared" si="2"/>
        <v>3137.820091386001</v>
      </c>
      <c r="G39" s="83">
        <v>90.187876989041712</v>
      </c>
      <c r="H39" s="83">
        <v>1.0760730863300003</v>
      </c>
      <c r="I39" s="83">
        <v>688.770323486802</v>
      </c>
      <c r="J39" s="83">
        <v>2357.7858178238275</v>
      </c>
    </row>
    <row r="40" spans="1:10" x14ac:dyDescent="0.2">
      <c r="A40" s="82">
        <v>1999</v>
      </c>
      <c r="B40" s="83">
        <v>3000.4094562928708</v>
      </c>
      <c r="C40" s="83">
        <v>24.438628858020305</v>
      </c>
      <c r="D40" s="83">
        <f t="shared" si="0"/>
        <v>3024.8480851508912</v>
      </c>
      <c r="E40" s="83">
        <f t="shared" si="1"/>
        <v>-27.657069716853584</v>
      </c>
      <c r="F40" s="83">
        <f t="shared" si="2"/>
        <v>3052.5051548677447</v>
      </c>
      <c r="G40" s="83">
        <v>85.576067792870617</v>
      </c>
      <c r="H40" s="83">
        <v>3.3441549148051006</v>
      </c>
      <c r="I40" s="83">
        <v>682.326023675736</v>
      </c>
      <c r="J40" s="83">
        <v>2281.258908484333</v>
      </c>
    </row>
    <row r="41" spans="1:10" x14ac:dyDescent="0.2">
      <c r="A41" s="82">
        <v>2000</v>
      </c>
      <c r="B41" s="83">
        <v>3038.4550268965722</v>
      </c>
      <c r="C41" s="83">
        <v>27.688786482926808</v>
      </c>
      <c r="D41" s="83">
        <f t="shared" si="0"/>
        <v>3066.1438133794991</v>
      </c>
      <c r="E41" s="83">
        <f t="shared" si="1"/>
        <v>0.92088513972521469</v>
      </c>
      <c r="F41" s="83">
        <f t="shared" si="2"/>
        <v>3065.2229282397739</v>
      </c>
      <c r="G41" s="83">
        <v>98.653156396571717</v>
      </c>
      <c r="H41" s="83">
        <v>0.22218426395660007</v>
      </c>
      <c r="I41" s="83">
        <v>736.04771789499421</v>
      </c>
      <c r="J41" s="83">
        <v>2230.2998696842515</v>
      </c>
    </row>
    <row r="42" spans="1:10" x14ac:dyDescent="0.2">
      <c r="A42" s="82">
        <v>2001</v>
      </c>
      <c r="B42" s="83">
        <v>3036.5411092847216</v>
      </c>
      <c r="C42" s="83">
        <v>26.682636461109205</v>
      </c>
      <c r="D42" s="83">
        <v>3063.2237457458309</v>
      </c>
      <c r="E42" s="83">
        <f t="shared" si="1"/>
        <v>-4.4642260799346332</v>
      </c>
      <c r="F42" s="83">
        <f t="shared" si="2"/>
        <v>3067.6879718257655</v>
      </c>
      <c r="G42" s="83">
        <v>114.19123928472152</v>
      </c>
      <c r="H42" s="83">
        <v>0.54182320160320008</v>
      </c>
      <c r="I42" s="83">
        <v>747.76467625227133</v>
      </c>
      <c r="J42" s="83">
        <v>2205.1902330871694</v>
      </c>
    </row>
    <row r="43" spans="1:10" x14ac:dyDescent="0.2">
      <c r="A43" s="82">
        <v>2002</v>
      </c>
      <c r="B43" s="83">
        <v>3020.9959505100105</v>
      </c>
      <c r="C43" s="83">
        <v>32.281132183913805</v>
      </c>
      <c r="D43" s="83">
        <v>3053.2770826939245</v>
      </c>
      <c r="E43" s="83">
        <f t="shared" si="1"/>
        <v>-8.4754957990703588</v>
      </c>
      <c r="F43" s="83">
        <f t="shared" si="2"/>
        <v>3061.7525784929949</v>
      </c>
      <c r="G43" s="83">
        <v>131.32296101001</v>
      </c>
      <c r="H43" s="83">
        <v>2.9011955407567007</v>
      </c>
      <c r="I43" s="83">
        <v>703.89937358699615</v>
      </c>
      <c r="J43" s="83">
        <v>2223.629048355232</v>
      </c>
    </row>
    <row r="44" spans="1:10" x14ac:dyDescent="0.2">
      <c r="A44" s="82">
        <v>2003</v>
      </c>
      <c r="B44" s="83">
        <v>3100.74282160449</v>
      </c>
      <c r="C44" s="83">
        <v>30.470396907199707</v>
      </c>
      <c r="D44" s="83">
        <v>3131.2132185116898</v>
      </c>
      <c r="E44" s="83">
        <f t="shared" si="1"/>
        <v>15.290584565742392</v>
      </c>
      <c r="F44" s="83">
        <f t="shared" si="2"/>
        <v>3115.9226339459474</v>
      </c>
      <c r="G44" s="83">
        <v>138.98893860448965</v>
      </c>
      <c r="H44" s="83">
        <v>3.5335197020035007</v>
      </c>
      <c r="I44" s="83">
        <v>764.16384513933986</v>
      </c>
      <c r="J44" s="83">
        <v>2209.2363305001145</v>
      </c>
    </row>
    <row r="45" spans="1:10" x14ac:dyDescent="0.2">
      <c r="A45" s="45">
        <v>2004</v>
      </c>
      <c r="B45" s="83">
        <v>3156.1889067203338</v>
      </c>
      <c r="C45" s="83">
        <v>45.002754644043911</v>
      </c>
      <c r="D45" s="83">
        <v>3201.1916613643775</v>
      </c>
      <c r="E45" s="83">
        <f t="shared" si="1"/>
        <v>24.182902904279672</v>
      </c>
      <c r="F45" s="83">
        <f t="shared" si="2"/>
        <v>3177.0087584600979</v>
      </c>
      <c r="G45" s="83">
        <v>126.32335922033303</v>
      </c>
      <c r="H45" s="83">
        <v>4.7365148874714018</v>
      </c>
      <c r="I45" s="83">
        <v>753.92508834793136</v>
      </c>
      <c r="J45" s="83">
        <v>2292.0237960043619</v>
      </c>
    </row>
    <row r="46" spans="1:10" x14ac:dyDescent="0.2">
      <c r="A46" s="45">
        <v>2005</v>
      </c>
      <c r="B46" s="83">
        <v>3125.7610514689759</v>
      </c>
      <c r="C46" s="83">
        <v>47.162167872752917</v>
      </c>
      <c r="D46" s="83">
        <v>3172.9232193417288</v>
      </c>
      <c r="E46" s="83">
        <f t="shared" si="1"/>
        <v>-13.923261431165429</v>
      </c>
      <c r="F46" s="83">
        <f t="shared" si="2"/>
        <v>3186.8464807728942</v>
      </c>
      <c r="G46" s="83">
        <v>182.37137696897577</v>
      </c>
      <c r="H46" s="83">
        <v>0.29600374512280009</v>
      </c>
      <c r="I46" s="83">
        <v>743.31783715848871</v>
      </c>
      <c r="J46" s="83">
        <v>2260.8612629003069</v>
      </c>
    </row>
    <row r="47" spans="1:10" x14ac:dyDescent="0.2">
      <c r="A47" s="45">
        <v>2006</v>
      </c>
      <c r="B47" s="83">
        <v>3451.4904242613234</v>
      </c>
      <c r="C47" s="83">
        <v>58.725641115103606</v>
      </c>
      <c r="D47" s="83">
        <v>3510.2160653764272</v>
      </c>
      <c r="E47" s="83">
        <f t="shared" si="1"/>
        <v>61.167298191442569</v>
      </c>
      <c r="F47" s="83">
        <f t="shared" si="2"/>
        <v>3449.0487671849846</v>
      </c>
      <c r="G47" s="83">
        <v>261.08309426132342</v>
      </c>
      <c r="H47" s="83">
        <v>0.28467829053730004</v>
      </c>
      <c r="I47" s="83">
        <v>1134.3349232217713</v>
      </c>
      <c r="J47" s="83">
        <v>2053.3460714113526</v>
      </c>
    </row>
    <row r="48" spans="1:10" x14ac:dyDescent="0.2">
      <c r="A48" s="45">
        <v>2007</v>
      </c>
      <c r="B48" s="83">
        <v>3547.2902958996651</v>
      </c>
      <c r="C48" s="83">
        <v>72.668326379224411</v>
      </c>
      <c r="D48" s="83">
        <v>3619.9586222788894</v>
      </c>
      <c r="E48" s="83">
        <f t="shared" si="1"/>
        <v>28.757068764364249</v>
      </c>
      <c r="F48" s="83">
        <f t="shared" si="2"/>
        <v>3591.2015535145251</v>
      </c>
      <c r="G48" s="83">
        <v>317.03690139966466</v>
      </c>
      <c r="H48" s="83">
        <v>0.21245118864420004</v>
      </c>
      <c r="I48" s="83">
        <v>1206.7382257371964</v>
      </c>
      <c r="J48" s="83">
        <v>2067.2139751890199</v>
      </c>
    </row>
    <row r="49" spans="1:10" x14ac:dyDescent="0.2">
      <c r="A49" s="45">
        <v>2008</v>
      </c>
      <c r="B49" s="87">
        <v>3496.7784544921979</v>
      </c>
      <c r="C49" s="87">
        <v>82.676623957829023</v>
      </c>
      <c r="D49" s="87">
        <f t="shared" ref="D49:D60" si="3">B49+C49</f>
        <v>3579.455078450027</v>
      </c>
      <c r="E49" s="87">
        <f t="shared" si="1"/>
        <v>7.9563765004281777</v>
      </c>
      <c r="F49" s="87">
        <f t="shared" si="2"/>
        <v>3571.4987019495989</v>
      </c>
      <c r="G49" s="87">
        <v>269.99361849219764</v>
      </c>
      <c r="H49" s="93">
        <v>3.6837530298998007</v>
      </c>
      <c r="I49" s="87">
        <v>1262.1178541673826</v>
      </c>
      <c r="J49" s="87">
        <v>2035.7034762601188</v>
      </c>
    </row>
    <row r="50" spans="1:10" x14ac:dyDescent="0.2">
      <c r="A50" s="45">
        <v>2009</v>
      </c>
      <c r="B50" s="87">
        <v>3362.6292501827379</v>
      </c>
      <c r="C50" s="87">
        <v>67.496213884471914</v>
      </c>
      <c r="D50" s="87">
        <f t="shared" si="3"/>
        <v>3430.12546406721</v>
      </c>
      <c r="E50" s="87">
        <f t="shared" si="1"/>
        <v>-34.569703472053789</v>
      </c>
      <c r="F50" s="87">
        <f t="shared" si="2"/>
        <v>3464.6951675392638</v>
      </c>
      <c r="G50" s="87">
        <v>261.18749468273774</v>
      </c>
      <c r="H50" s="93">
        <v>9.395452845186103</v>
      </c>
      <c r="I50" s="87">
        <v>1203.3298195447369</v>
      </c>
      <c r="J50" s="87">
        <v>1990.7824004666031</v>
      </c>
    </row>
    <row r="51" spans="1:10" x14ac:dyDescent="0.2">
      <c r="A51" s="45">
        <v>2010</v>
      </c>
      <c r="B51" s="87">
        <v>3624.4892271213639</v>
      </c>
      <c r="C51" s="87">
        <v>80.78716991185722</v>
      </c>
      <c r="D51" s="87">
        <f t="shared" si="3"/>
        <v>3705.2763970332212</v>
      </c>
      <c r="E51" s="87">
        <f t="shared" si="1"/>
        <v>33.405645987207663</v>
      </c>
      <c r="F51" s="87">
        <f t="shared" si="2"/>
        <v>3671.8707510460135</v>
      </c>
      <c r="G51" s="87">
        <v>377.13956112136378</v>
      </c>
      <c r="H51" s="93">
        <v>0.4020319516862001</v>
      </c>
      <c r="I51" s="87">
        <v>1338.3257517337004</v>
      </c>
      <c r="J51" s="87">
        <v>1956.0034062392631</v>
      </c>
    </row>
    <row r="52" spans="1:10" x14ac:dyDescent="0.2">
      <c r="A52" s="45">
        <v>2011</v>
      </c>
      <c r="B52" s="87">
        <v>4076.8921724908569</v>
      </c>
      <c r="C52" s="87">
        <v>92.227250135760315</v>
      </c>
      <c r="D52" s="87">
        <f t="shared" si="3"/>
        <v>4169.1194226266171</v>
      </c>
      <c r="E52" s="87">
        <f t="shared" si="1"/>
        <v>88.306998539484994</v>
      </c>
      <c r="F52" s="87">
        <f t="shared" si="2"/>
        <v>4080.8124240871321</v>
      </c>
      <c r="G52" s="87">
        <v>520.94679599085657</v>
      </c>
      <c r="H52" s="93">
        <v>0.61547450485840016</v>
      </c>
      <c r="I52" s="87">
        <v>1651.3755023357289</v>
      </c>
      <c r="J52" s="87">
        <v>1907.8746512556881</v>
      </c>
    </row>
    <row r="53" spans="1:10" x14ac:dyDescent="0.2">
      <c r="A53" s="45">
        <v>2012</v>
      </c>
      <c r="B53" s="87">
        <v>3964.8417068690519</v>
      </c>
      <c r="C53" s="87">
        <v>83.285181924810814</v>
      </c>
      <c r="D53" s="87">
        <f t="shared" si="3"/>
        <v>4048.1268887938627</v>
      </c>
      <c r="E53" s="87">
        <f t="shared" si="1"/>
        <v>21.974672245902639</v>
      </c>
      <c r="F53" s="87">
        <f t="shared" si="2"/>
        <v>4026.1522165479601</v>
      </c>
      <c r="G53" s="87">
        <v>400.53589586905184</v>
      </c>
      <c r="H53" s="93">
        <v>0.44215034978180012</v>
      </c>
      <c r="I53" s="87">
        <v>1655.6912110110977</v>
      </c>
      <c r="J53" s="87">
        <v>1969.4829593180286</v>
      </c>
    </row>
    <row r="54" spans="1:10" x14ac:dyDescent="0.2">
      <c r="A54" s="45">
        <v>2013</v>
      </c>
      <c r="B54" s="87">
        <v>4214.3889833846843</v>
      </c>
      <c r="C54" s="87">
        <v>92.616106675840015</v>
      </c>
      <c r="D54" s="87">
        <f t="shared" si="3"/>
        <v>4307.0050900605247</v>
      </c>
      <c r="E54" s="87">
        <f t="shared" si="1"/>
        <v>69.742799755674241</v>
      </c>
      <c r="F54" s="87">
        <f t="shared" si="2"/>
        <v>4237.2622903048505</v>
      </c>
      <c r="G54" s="87">
        <v>402.5608313846846</v>
      </c>
      <c r="H54" s="93">
        <v>0.29888932401680002</v>
      </c>
      <c r="I54" s="87">
        <v>1931.6924132113877</v>
      </c>
      <c r="J54" s="87">
        <v>1902.7101563847614</v>
      </c>
    </row>
    <row r="55" spans="1:10" x14ac:dyDescent="0.2">
      <c r="A55" s="45">
        <v>2014</v>
      </c>
      <c r="B55" s="87">
        <v>4392.114111754302</v>
      </c>
      <c r="C55" s="87">
        <v>123.74003763430433</v>
      </c>
      <c r="D55" s="87">
        <f t="shared" si="3"/>
        <v>4515.8541493886059</v>
      </c>
      <c r="E55" s="87">
        <f t="shared" si="1"/>
        <v>71.71724371210712</v>
      </c>
      <c r="F55" s="87">
        <f t="shared" si="2"/>
        <v>4444.1369056764988</v>
      </c>
      <c r="G55" s="87">
        <v>394.49665275430198</v>
      </c>
      <c r="H55" s="93">
        <v>8.5952189724500014E-2</v>
      </c>
      <c r="I55" s="87">
        <v>2109.0202908497172</v>
      </c>
      <c r="J55" s="87">
        <v>1940.5340098827551</v>
      </c>
    </row>
    <row r="56" spans="1:10" x14ac:dyDescent="0.2">
      <c r="A56" s="45">
        <v>2015</v>
      </c>
      <c r="B56" s="87">
        <v>4211.8807507837964</v>
      </c>
      <c r="C56" s="87">
        <v>128.03929880464472</v>
      </c>
      <c r="D56" s="87">
        <f t="shared" si="3"/>
        <v>4339.9200495884415</v>
      </c>
      <c r="E56" s="87">
        <f t="shared" si="1"/>
        <v>-10.2815751716862</v>
      </c>
      <c r="F56" s="87">
        <f t="shared" si="2"/>
        <v>4350.2016247601277</v>
      </c>
      <c r="G56" s="87">
        <v>330.89101178379627</v>
      </c>
      <c r="H56" s="93">
        <v>0.60103775891940014</v>
      </c>
      <c r="I56" s="87">
        <v>2046.3486098515898</v>
      </c>
      <c r="J56" s="87">
        <v>1972.360965365822</v>
      </c>
    </row>
    <row r="57" spans="1:10" x14ac:dyDescent="0.2">
      <c r="A57" s="45">
        <v>2016</v>
      </c>
      <c r="B57" s="87">
        <v>5327.1522470486334</v>
      </c>
      <c r="C57" s="87">
        <v>170.02029470412364</v>
      </c>
      <c r="D57" s="87">
        <f t="shared" si="3"/>
        <v>5497.1725417527568</v>
      </c>
      <c r="E57" s="87">
        <f t="shared" si="1"/>
        <v>299.89040035081143</v>
      </c>
      <c r="F57" s="87">
        <f t="shared" si="2"/>
        <v>5197.2821414019454</v>
      </c>
      <c r="G57" s="87">
        <v>278.53466204863315</v>
      </c>
      <c r="H57" s="93">
        <v>0.3667030834665001</v>
      </c>
      <c r="I57" s="87">
        <v>2917.3850022262736</v>
      </c>
      <c r="J57" s="87">
        <v>2000.9957740435716</v>
      </c>
    </row>
    <row r="58" spans="1:10" x14ac:dyDescent="0.2">
      <c r="A58" s="45">
        <v>2017</v>
      </c>
      <c r="B58" s="87">
        <v>5559.3214645157523</v>
      </c>
      <c r="C58" s="87">
        <v>149.41363672440812</v>
      </c>
      <c r="D58" s="87">
        <f t="shared" si="3"/>
        <v>5708.7351012401605</v>
      </c>
      <c r="E58" s="87">
        <f t="shared" si="1"/>
        <v>128.10874209087069</v>
      </c>
      <c r="F58" s="87">
        <f t="shared" si="2"/>
        <v>5580.6263591492898</v>
      </c>
      <c r="G58" s="87">
        <v>277.23283401575196</v>
      </c>
      <c r="H58" s="93">
        <v>0.68652259108070013</v>
      </c>
      <c r="I58" s="87">
        <v>3173.9577587848621</v>
      </c>
      <c r="J58" s="87">
        <v>2128.7492437575952</v>
      </c>
    </row>
    <row r="59" spans="1:10" x14ac:dyDescent="0.2">
      <c r="A59" s="45">
        <v>2018</v>
      </c>
      <c r="B59" s="87">
        <v>5437.0790959757842</v>
      </c>
      <c r="C59" s="87">
        <v>177.55997511317673</v>
      </c>
      <c r="D59" s="87">
        <f t="shared" si="3"/>
        <v>5614.6390710889609</v>
      </c>
      <c r="E59" s="87">
        <f t="shared" si="1"/>
        <v>16.330322463089033</v>
      </c>
      <c r="F59" s="87">
        <f t="shared" si="2"/>
        <v>5598.3087486258719</v>
      </c>
      <c r="G59" s="87">
        <v>245.50342097578334</v>
      </c>
      <c r="H59" s="93">
        <v>1.1073577183636003</v>
      </c>
      <c r="I59" s="87">
        <v>3203.670122631836</v>
      </c>
      <c r="J59" s="87">
        <v>2148.0278472998893</v>
      </c>
    </row>
    <row r="60" spans="1:10" x14ac:dyDescent="0.2">
      <c r="A60" s="81">
        <v>2019</v>
      </c>
      <c r="B60" s="87">
        <v>5199.5216933309212</v>
      </c>
      <c r="C60" s="87">
        <v>206.34885314356501</v>
      </c>
      <c r="D60" s="87">
        <f t="shared" si="3"/>
        <v>5405.8705464744862</v>
      </c>
      <c r="E60" s="87">
        <f t="shared" si="1"/>
        <v>-39.134289539434576</v>
      </c>
      <c r="F60" s="87">
        <f t="shared" si="2"/>
        <v>5445.0048360139208</v>
      </c>
      <c r="G60" s="87">
        <v>210.51722233092107</v>
      </c>
      <c r="H60" s="93">
        <v>0.19251236957480003</v>
      </c>
      <c r="I60" s="87">
        <v>3072.5301637880348</v>
      </c>
      <c r="J60" s="87">
        <v>2161.7649375253895</v>
      </c>
    </row>
    <row r="61" spans="1:10" x14ac:dyDescent="0.2">
      <c r="A61" s="81">
        <v>2020</v>
      </c>
      <c r="B61" s="87">
        <v>5087.8853615181815</v>
      </c>
      <c r="C61" s="87">
        <v>192.66343494078234</v>
      </c>
      <c r="D61" s="87">
        <f>B61+C61</f>
        <v>5280.5487964589638</v>
      </c>
      <c r="E61" s="87">
        <f t="shared" si="1"/>
        <v>-34.160552534940507</v>
      </c>
      <c r="F61" s="87">
        <f t="shared" si="2"/>
        <v>5314.7093489939043</v>
      </c>
      <c r="G61" s="87">
        <v>182.34711951818124</v>
      </c>
      <c r="H61" s="93">
        <v>0.54878576711860017</v>
      </c>
      <c r="I61" s="87">
        <v>3013.397047147183</v>
      </c>
      <c r="J61" s="87">
        <v>2118.4163965614216</v>
      </c>
    </row>
    <row r="62" spans="1:10" x14ac:dyDescent="0.2">
      <c r="A62" s="46">
        <v>2021</v>
      </c>
      <c r="B62" s="89">
        <v>5392.3571547080364</v>
      </c>
      <c r="C62" s="89">
        <v>233.02468105471942</v>
      </c>
      <c r="D62" s="89">
        <f>B62+C62</f>
        <v>5625.3818357627561</v>
      </c>
      <c r="E62" s="89">
        <f t="shared" si="1"/>
        <v>66.46231860921398</v>
      </c>
      <c r="F62" s="89">
        <f t="shared" si="2"/>
        <v>5558.9195171535421</v>
      </c>
      <c r="G62" s="89">
        <v>227.63139070803564</v>
      </c>
      <c r="H62" s="94">
        <v>8.7726909259000022E-2</v>
      </c>
      <c r="I62" s="89">
        <v>3177.1089699373074</v>
      </c>
      <c r="J62" s="89">
        <v>2154.0914295989401</v>
      </c>
    </row>
    <row r="63" spans="1:10" x14ac:dyDescent="0.2">
      <c r="A63" s="4" t="s">
        <v>91</v>
      </c>
    </row>
    <row r="64" spans="1:10" x14ac:dyDescent="0.2">
      <c r="A64" s="7" t="s">
        <v>104</v>
      </c>
    </row>
    <row r="65" spans="1:4" x14ac:dyDescent="0.2">
      <c r="A65" s="7" t="s">
        <v>101</v>
      </c>
    </row>
    <row r="68" spans="1:4" x14ac:dyDescent="0.2">
      <c r="B68" s="6"/>
      <c r="D68" s="6"/>
    </row>
  </sheetData>
  <pageMargins left="0.75" right="0.75" top="1" bottom="1" header="0.5" footer="0.5"/>
  <pageSetup scale="9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Contents</vt:lpstr>
      <vt:lpstr>Table27</vt:lpstr>
      <vt:lpstr>Table28</vt:lpstr>
      <vt:lpstr>Table29</vt:lpstr>
      <vt:lpstr>Table30</vt:lpstr>
      <vt:lpstr>Table37</vt:lpstr>
      <vt:lpstr>Table38</vt:lpstr>
      <vt:lpstr>Table27!Print_Area</vt:lpstr>
      <vt:lpstr>Table28!Print_Area</vt:lpstr>
      <vt:lpstr>Table29!Print_Area</vt:lpstr>
      <vt:lpstr>Table30!Print_Area</vt:lpstr>
      <vt:lpstr>Table37!Print_Area</vt:lpstr>
      <vt:lpstr>Table38!Print_Area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corn sweetener supply and use</dc:title>
  <dc:subject>Agricultural Economics</dc:subject>
  <dc:creator>Vidalina Abadam</dc:creator>
  <cp:keywords>corn use, corn sweeteners, HFCS, ethanol, glucose syrup, dextrose, production, supply and use, deliveries, USDA, U.S. Department of Agriculture, ERS, Economic Research Service</cp:keywords>
  <cp:lastModifiedBy>Abadam, Vidalina - REE-ERS, Washington, DC</cp:lastModifiedBy>
  <dcterms:created xsi:type="dcterms:W3CDTF">2015-06-05T18:17:20Z</dcterms:created>
  <dcterms:modified xsi:type="dcterms:W3CDTF">2023-03-15T14:57:55Z</dcterms:modified>
</cp:coreProperties>
</file>