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lee-chan/Desktop/GESC254/"/>
    </mc:Choice>
  </mc:AlternateContent>
  <xr:revisionPtr revIDLastSave="0" documentId="13_ncr:1_{4C6E0856-8E30-F549-8CC1-539498D0C627}" xr6:coauthVersionLast="47" xr6:coauthVersionMax="47" xr10:uidLastSave="{00000000-0000-0000-0000-000000000000}"/>
  <bookViews>
    <workbookView xWindow="9180" yWindow="460" windowWidth="16420" windowHeight="14460" activeTab="2" xr2:uid="{00000000-000D-0000-FFFF-FFFF00000000}"/>
  </bookViews>
  <sheets>
    <sheet name="Sheet1" sheetId="3" r:id="rId1"/>
    <sheet name="Sheet2" sheetId="4" r:id="rId2"/>
    <sheet name="Selected Data" sheetId="1" r:id="rId3"/>
    <sheet name="Qualitative" sheetId="5" r:id="rId4"/>
    <sheet name="Deleted Data" sheetId="2" r:id="rId5"/>
  </sheets>
  <calcPr calcId="191029"/>
  <pivotCaches>
    <pivotCache cacheId="2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0" i="1" l="1"/>
  <c r="Q29" i="1"/>
  <c r="P30" i="1"/>
  <c r="P29" i="1"/>
  <c r="K30" i="1"/>
  <c r="K29" i="1"/>
  <c r="I30" i="1"/>
  <c r="I29" i="1"/>
  <c r="G30" i="1"/>
  <c r="G29" i="1"/>
  <c r="E30" i="1"/>
  <c r="E29" i="1"/>
  <c r="C30" i="1"/>
  <c r="C29" i="1"/>
  <c r="B30" i="1"/>
  <c r="B29" i="1"/>
  <c r="Q28" i="1"/>
  <c r="P28" i="1"/>
  <c r="K28" i="1"/>
  <c r="I28" i="1"/>
  <c r="G28" i="1"/>
  <c r="E28" i="1"/>
  <c r="C28" i="1"/>
  <c r="B28" i="1"/>
  <c r="Q27" i="1"/>
  <c r="P27" i="1"/>
  <c r="K27" i="1"/>
  <c r="I27" i="1"/>
  <c r="G27" i="1"/>
  <c r="E27" i="1"/>
  <c r="C27" i="1"/>
  <c r="B27" i="1"/>
  <c r="Q26" i="1"/>
  <c r="P26" i="1"/>
  <c r="K26" i="1"/>
  <c r="I26" i="1"/>
  <c r="G26" i="1"/>
  <c r="E26" i="1"/>
  <c r="C26" i="1"/>
  <c r="B26" i="1"/>
  <c r="Q25" i="1"/>
  <c r="P25" i="1"/>
  <c r="K25" i="1"/>
  <c r="I25" i="1"/>
  <c r="G25" i="1"/>
  <c r="E25" i="1"/>
  <c r="C25" i="1"/>
  <c r="B25" i="1"/>
  <c r="Q24" i="1"/>
  <c r="P24" i="1"/>
  <c r="K24" i="1"/>
  <c r="I24" i="1"/>
  <c r="G24" i="1"/>
  <c r="E24" i="1"/>
  <c r="C24" i="1"/>
  <c r="B24" i="1"/>
  <c r="C23" i="1"/>
  <c r="B23" i="1"/>
  <c r="Q23" i="1"/>
  <c r="P23" i="1"/>
  <c r="K23" i="1"/>
  <c r="I23" i="1"/>
  <c r="G23" i="1"/>
  <c r="E2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tc={88DF97E0-0855-194C-A923-222E7D1A7BF9}</author>
    <author>tc={CC996626-9403-7141-ADC6-B518E3363ECA}</author>
    <author>tc={88E5FDD7-0B98-7E44-B7FA-B1305F37AFB7}</author>
    <author>tc={3B13FF83-259B-304C-8395-900241680271}</author>
    <author>tc={F151D3D7-3FE9-0044-9E14-687858C1BD99}</author>
    <author>tc={6034418D-BF4F-BA44-A076-8B2087C2DF13}</author>
    <author>tc={AFAD67BB-C4FE-424F-BB02-654F57538D57}</author>
    <author>tc={982B27F7-F97F-C44F-9166-BF9E7E9CDF2F}</author>
    <author>tc={B5965933-CF9F-7246-B9FC-1333CE48CC76}</author>
    <author>tc={2A128F13-C263-A643-AF1E-223E220229FB}</author>
    <author>tc={1387878A-E178-0748-9353-37BAAC315CF5}</author>
    <author>tc={0DE359AA-9D60-564F-944D-0C8E4E5F203F}</author>
    <author>tc={B42D5C3D-9D9C-854C-8606-F85BA5E5886E}</author>
    <author>tc={473D4634-7EE5-FB40-A3EE-5D6465CB128A}</author>
    <author>tc={39E28C69-4D3C-1748-B6C0-4FD46DACBA67}</author>
  </authors>
  <commentList>
    <comment ref="B1" authorId="0" shapeId="0" xr:uid="{88DF97E0-0855-194C-A923-222E7D1A7BF9}">
      <text>
        <t>[Threaded comment]
Your version of Excel allows you to read this threaded comment; however, any edits to it will get removed if the file is opened in a newer version of Excel. Learn more: https://go.microsoft.com/fwlink/?linkid=870924
Comment:
    About how many hours per WEEKDAY do you typical spend engaged in eating food ?</t>
      </text>
    </comment>
    <comment ref="C1" authorId="1" shapeId="0" xr:uid="{CC996626-9403-7141-ADC6-B518E3363ECA}">
      <text>
        <t>[Threaded comment]
Your version of Excel allows you to read this threaded comment; however, any edits to it will get removed if the file is opened in a newer version of Excel. Learn more: https://go.microsoft.com/fwlink/?linkid=870924
Comment:
    About how many hours per WEEKEND day do you typically spend engaged in eating food ?</t>
      </text>
    </comment>
    <comment ref="D1" authorId="2" shapeId="0" xr:uid="{88E5FDD7-0B98-7E44-B7FA-B1305F37AFB7}">
      <text>
        <t>[Threaded comment]
Your version of Excel allows you to read this threaded comment; however, any edits to it will get removed if the file is opened in a newer version of Excel. Learn more: https://go.microsoft.com/fwlink/?linkid=870924
Comment:
    Rate your agreement with the following statements concerning your eating habits: - This is one of my favorite activities</t>
      </text>
    </comment>
    <comment ref="E1" authorId="3" shapeId="0" xr:uid="{3B13FF83-259B-304C-8395-900241680271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Strongly agree = 5
Somewhat agree = 4
Neither = 3
Somewhat disagree = 2
Strongly disagree = 1</t>
      </text>
    </comment>
    <comment ref="F1" authorId="4" shapeId="0" xr:uid="{F151D3D7-3FE9-0044-9E14-687858C1BD99}">
      <text>
        <t>[Threaded comment]
Your version of Excel allows you to read this threaded comment; however, any edits to it will get removed if the file is opened in a newer version of Excel. Learn more: https://go.microsoft.com/fwlink/?linkid=870924
Comment:
    Rate your agreement with the following statements concerning your eating habits: - I wish I could spend more time on this activity</t>
      </text>
    </comment>
    <comment ref="G1" authorId="5" shapeId="0" xr:uid="{6034418D-BF4F-BA44-A076-8B2087C2DF13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Strongly agree = 5
Somewhat agree = 4
Neither = 3
Somewhat disagree = 2
Strongly disagree = 1</t>
      </text>
    </comment>
    <comment ref="H1" authorId="6" shapeId="0" xr:uid="{AFAD67BB-C4FE-424F-BB02-654F57538D57}">
      <text>
        <t>[Threaded comment]
Your version of Excel allows you to read this threaded comment; however, any edits to it will get removed if the file is opened in a newer version of Excel. Learn more: https://go.microsoft.com/fwlink/?linkid=870924
Comment:
    Rate your agreement with the following statements concerning your eating habits: - This activity is good for my overall health</t>
      </text>
    </comment>
    <comment ref="I1" authorId="7" shapeId="0" xr:uid="{982B27F7-F97F-C44F-9166-BF9E7E9CDF2F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Strongly agree = 5
Somewhat agree = 4
Neither = 3
Somewhat disagree = 2
Strongly disagree = 1</t>
      </text>
    </comment>
    <comment ref="J1" authorId="8" shapeId="0" xr:uid="{B5965933-CF9F-7246-B9FC-1333CE48CC76}">
      <text>
        <t>[Threaded comment]
Your version of Excel allows you to read this threaded comment; however, any edits to it will get removed if the file is opened in a newer version of Excel. Learn more: https://go.microsoft.com/fwlink/?linkid=870924
Comment:
    Rate your agreement with the following statements concerning your eating habits: - Covid-19 has affected this activity</t>
      </text>
    </comment>
    <comment ref="L1" authorId="9" shapeId="0" xr:uid="{2A128F13-C263-A643-AF1E-223E220229F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your own words, please describe your favourite type of food.</t>
      </text>
    </comment>
    <comment ref="M1" authorId="10" shapeId="0" xr:uid="{1387878A-E178-0748-9353-37BAAC315CF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your own words, please describe how the COVID-19 epidemic has affected your favourite type of food.</t>
      </text>
    </comment>
    <comment ref="N1" authorId="11" shapeId="0" xr:uid="{0DE359AA-9D60-564F-944D-0C8E4E5F203F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program are you in?</t>
      </text>
    </comment>
    <comment ref="O1" authorId="12" shapeId="0" xr:uid="{B42D5C3D-9D9C-854C-8606-F85BA5E5886E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you describe your hometown area?</t>
      </text>
    </comment>
    <comment ref="P1" authorId="13" shapeId="0" xr:uid="{473D4634-7EE5-FB40-A3EE-5D6465CB128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Approximately how far (in kilometers) do you live from WLU campus ? (use "0" to indicate you live on campus)</t>
      </text>
    </comment>
    <comment ref="Q1" authorId="14" shapeId="0" xr:uid="{39E28C69-4D3C-1748-B6C0-4FD46DACBA67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your approximate monthly disposable income from all sources (include earnings, $ from parents, OSAP, etc.)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tc={A8C3110E-1A1B-4D46-AC4A-FB56081CCDEF}</author>
    <author>tc={CB14080D-C155-1D4C-A736-4377A692148C}</author>
    <author>tc={BDC11774-5AA2-5A40-AADB-D3CCD0433436}</author>
    <author>tc={BF3513D7-43E9-CD4E-A015-0AC6819CF803}</author>
    <author>tc={54EAD16B-8ED5-394B-8988-186F7DC3FCD8}</author>
    <author>tc={B9AC2B55-D5BE-EC47-8A2B-47CCF92AA018}</author>
    <author>tc={0EC2A1AA-CC7B-8C45-BF31-897A5755C56F}</author>
    <author>tc={25278CD0-6FD1-8F4A-90D0-3FBAB22F7BCC}</author>
    <author>tc={BDAC31C7-9C09-4547-916A-AC46305460D4}</author>
    <author>tc={9BF55AE7-532A-9F43-B480-4BA163F92525}</author>
    <author>tc={D44DABC3-221D-A74B-B716-249E56842845}</author>
    <author>tc={19AA2821-5F6F-3343-8A58-AA8A1CEA7800}</author>
  </authors>
  <commentList>
    <comment ref="B1" authorId="0" shapeId="0" xr:uid="{A8C3110E-1A1B-4D46-AC4A-FB56081CCDEF}">
      <text>
        <t>[Threaded comment]
Your version of Excel allows you to read this threaded comment; however, any edits to it will get removed if the file is opened in a newer version of Excel. Learn more: https://go.microsoft.com/fwlink/?linkid=870924
Comment:
    About how many hours per WEEKDAY do you typical spend engaged in eating food ?</t>
      </text>
    </comment>
    <comment ref="C1" authorId="1" shapeId="0" xr:uid="{CB14080D-C155-1D4C-A736-4377A692148C}">
      <text>
        <t>[Threaded comment]
Your version of Excel allows you to read this threaded comment; however, any edits to it will get removed if the file is opened in a newer version of Excel. Learn more: https://go.microsoft.com/fwlink/?linkid=870924
Comment:
    About how many hours per WEEKEND day do you typically spend engaged in eating food ?</t>
      </text>
    </comment>
    <comment ref="D1" authorId="2" shapeId="0" xr:uid="{BDC11774-5AA2-5A40-AADB-D3CCD0433436}">
      <text>
        <t>[Threaded comment]
Your version of Excel allows you to read this threaded comment; however, any edits to it will get removed if the file is opened in a newer version of Excel. Learn more: https://go.microsoft.com/fwlink/?linkid=870924
Comment:
    Rate your agreement with the following statements concerning your eating habits: - This is one of my favorite activities</t>
      </text>
    </comment>
    <comment ref="E1" authorId="3" shapeId="0" xr:uid="{BF3513D7-43E9-CD4E-A015-0AC6819CF803}">
      <text>
        <t>[Threaded comment]
Your version of Excel allows you to read this threaded comment; however, any edits to it will get removed if the file is opened in a newer version of Excel. Learn more: https://go.microsoft.com/fwlink/?linkid=870924
Comment:
    Rate your agreement with the following statements concerning your eating habits: - I wish I could spend more time on this activity</t>
      </text>
    </comment>
    <comment ref="F1" authorId="4" shapeId="0" xr:uid="{54EAD16B-8ED5-394B-8988-186F7DC3FCD8}">
      <text>
        <t>[Threaded comment]
Your version of Excel allows you to read this threaded comment; however, any edits to it will get removed if the file is opened in a newer version of Excel. Learn more: https://go.microsoft.com/fwlink/?linkid=870924
Comment:
    Rate your agreement with the following statements concerning your eating habits: - This activity is good for my overall health</t>
      </text>
    </comment>
    <comment ref="G1" authorId="5" shapeId="0" xr:uid="{B9AC2B55-D5BE-EC47-8A2B-47CCF92AA018}">
      <text>
        <t>[Threaded comment]
Your version of Excel allows you to read this threaded comment; however, any edits to it will get removed if the file is opened in a newer version of Excel. Learn more: https://go.microsoft.com/fwlink/?linkid=870924
Comment:
    Rate your agreement with the following statements concerning your eating habits: - Covid-19 has affected this activity</t>
      </text>
    </comment>
    <comment ref="H1" authorId="6" shapeId="0" xr:uid="{0EC2A1AA-CC7B-8C45-BF31-897A5755C56F}">
      <text>
        <t>[Threaded comment]
Your version of Excel allows you to read this threaded comment; however, any edits to it will get removed if the file is opened in a newer version of Excel. Learn more: https://go.microsoft.com/fwlink/?linkid=870924
Comment:
    In your own words, please describe your favourite type of food.</t>
      </text>
    </comment>
    <comment ref="I1" authorId="7" shapeId="0" xr:uid="{25278CD0-6FD1-8F4A-90D0-3FBAB22F7BC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your own words, please describe your favourite type of food.</t>
      </text>
    </comment>
    <comment ref="J1" authorId="8" shapeId="0" xr:uid="{BDAC31C7-9C09-4547-916A-AC46305460D4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program are you in?</t>
      </text>
    </comment>
    <comment ref="K1" authorId="9" shapeId="0" xr:uid="{9BF55AE7-532A-9F43-B480-4BA163F92525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you describe your hometown area?</t>
      </text>
    </comment>
    <comment ref="L1" authorId="10" shapeId="0" xr:uid="{D44DABC3-221D-A74B-B716-249E56842845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Approximately how far (in kilometers) do you live from WLU campus ? (use "0" to indicate you live on campus)</t>
      </text>
    </comment>
    <comment ref="M1" authorId="11" shapeId="0" xr:uid="{19AA2821-5F6F-3343-8A58-AA8A1CEA7800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your approximate monthly disposable income from all sources (include earnings, $ from parents, OSAP, etc.)</t>
      </text>
    </comment>
  </commentList>
</comments>
</file>

<file path=xl/sharedStrings.xml><?xml version="1.0" encoding="utf-8"?>
<sst xmlns="http://schemas.openxmlformats.org/spreadsheetml/2006/main" count="261" uniqueCount="106">
  <si>
    <t>Weekday</t>
  </si>
  <si>
    <t>Weekend</t>
  </si>
  <si>
    <t>Agreement_1</t>
  </si>
  <si>
    <t>Agreement_2</t>
  </si>
  <si>
    <t>Agreement_4</t>
  </si>
  <si>
    <t>Agreement_3</t>
  </si>
  <si>
    <t>Favourite</t>
  </si>
  <si>
    <t>COVID</t>
  </si>
  <si>
    <t>Program</t>
  </si>
  <si>
    <t>Hometown</t>
  </si>
  <si>
    <t>Distance</t>
  </si>
  <si>
    <t>Income</t>
  </si>
  <si>
    <t>Strongly agree</t>
  </si>
  <si>
    <t xml:space="preserve">Neither </t>
  </si>
  <si>
    <t>Meat and veggies</t>
  </si>
  <si>
    <t>No change, maybe less time going to get food from restaurants</t>
  </si>
  <si>
    <t>Other</t>
  </si>
  <si>
    <t>Rural</t>
  </si>
  <si>
    <t>Somewhat agree</t>
  </si>
  <si>
    <t>Somewhat disagree</t>
  </si>
  <si>
    <t>Proteins, chicken or a good steak if available (my local grocery store is food basics though so never any good meats)</t>
  </si>
  <si>
    <t>gave me more time at home to cook so i got better at cooking and in effect eating too</t>
  </si>
  <si>
    <t>Downtown</t>
  </si>
  <si>
    <t>Pizza</t>
  </si>
  <si>
    <t>Its made me want to eat much more than usual</t>
  </si>
  <si>
    <t>Geo/EnvSci</t>
  </si>
  <si>
    <t xml:space="preserve">My favorite food is pasta </t>
  </si>
  <si>
    <t>Covid has made me cook at home more and eat out less</t>
  </si>
  <si>
    <t>Strongly disagree</t>
  </si>
  <si>
    <t>Home fries or Chicken wings</t>
  </si>
  <si>
    <t>It has not impacted it</t>
  </si>
  <si>
    <t>Suburbs</t>
  </si>
  <si>
    <t xml:space="preserve">Italian </t>
  </si>
  <si>
    <t>Eating a lot more</t>
  </si>
  <si>
    <t>ES</t>
  </si>
  <si>
    <t>Snacks</t>
  </si>
  <si>
    <t>Have been eating more than I usually do</t>
  </si>
  <si>
    <t/>
  </si>
  <si>
    <t xml:space="preserve">chicken wings </t>
  </si>
  <si>
    <t xml:space="preserve">my eating habits have decreased </t>
  </si>
  <si>
    <t>cookies</t>
  </si>
  <si>
    <t>N/A</t>
  </si>
  <si>
    <t>Pasta or Mexican food</t>
  </si>
  <si>
    <t>It had given me more time to try to cook new recipes and make healthier choices</t>
  </si>
  <si>
    <t>Indian food</t>
  </si>
  <si>
    <t>It hasn't</t>
  </si>
  <si>
    <t>warm, saucy, cheesy, not crunchy.</t>
  </si>
  <si>
    <t xml:space="preserve">it hasn't affected them at all </t>
  </si>
  <si>
    <t>Healthy</t>
  </si>
  <si>
    <t>Eating less</t>
  </si>
  <si>
    <t>pasta</t>
  </si>
  <si>
    <t>less eating out</t>
  </si>
  <si>
    <t>Love Italian, Middle Eastern, and Latin American Food</t>
  </si>
  <si>
    <t>reaching for comfort foods more often and "healthy" or low-calorie options less often</t>
  </si>
  <si>
    <t>junk food</t>
  </si>
  <si>
    <t xml:space="preserve">more junk food and less cooking </t>
  </si>
  <si>
    <t>I enjoy wings and burgers!</t>
  </si>
  <si>
    <t>I have started to eat more healthy, with more time to prep food.</t>
  </si>
  <si>
    <t xml:space="preserve">american cuisine </t>
  </si>
  <si>
    <t xml:space="preserve">increase in amount eating due to boredom </t>
  </si>
  <si>
    <t xml:space="preserve">pasta </t>
  </si>
  <si>
    <t>can no longer go out to eat</t>
  </si>
  <si>
    <t>fast food</t>
  </si>
  <si>
    <t>way more cooking at home</t>
  </si>
  <si>
    <t xml:space="preserve">Chicken wings </t>
  </si>
  <si>
    <t>I eat less</t>
  </si>
  <si>
    <t>ID</t>
  </si>
  <si>
    <t>Agreement_2 (2)</t>
  </si>
  <si>
    <t>Agreement_1 (2)</t>
  </si>
  <si>
    <t>Agreement_4 (2)</t>
  </si>
  <si>
    <t>Agreement_3 (2)</t>
  </si>
  <si>
    <t>Mean</t>
  </si>
  <si>
    <t>Median</t>
  </si>
  <si>
    <t>Mode</t>
  </si>
  <si>
    <t>Min</t>
  </si>
  <si>
    <t>Max</t>
  </si>
  <si>
    <t>Range</t>
  </si>
  <si>
    <t>Standard Deviation</t>
  </si>
  <si>
    <t>Coeffient of Variation</t>
  </si>
  <si>
    <t>Count of ID</t>
  </si>
  <si>
    <t>Grand Total</t>
  </si>
  <si>
    <t>Sum of Weekend</t>
  </si>
  <si>
    <t>Count of Agreement_1</t>
  </si>
  <si>
    <t>Sum of Agreement_1 (2)</t>
  </si>
  <si>
    <t>Count of Agreement_2</t>
  </si>
  <si>
    <t>Sum of Agreement_2 (2)</t>
  </si>
  <si>
    <t>Count of Agreement_4</t>
  </si>
  <si>
    <t>Sum of Agreement_4 (2)</t>
  </si>
  <si>
    <t>Count of Agreement_3</t>
  </si>
  <si>
    <t>Sum of Agreement_3 (2)</t>
  </si>
  <si>
    <t>Count of Favourite</t>
  </si>
  <si>
    <t>Count of COVID</t>
  </si>
  <si>
    <t>Count of Program</t>
  </si>
  <si>
    <t>Count of Hometown</t>
  </si>
  <si>
    <t>Sum of Distance</t>
  </si>
  <si>
    <t>Sum of Income</t>
  </si>
  <si>
    <t>(blank)</t>
  </si>
  <si>
    <t>Sum of Weekday</t>
  </si>
  <si>
    <t>Table 1 How COVID-19 has effected eating habits?</t>
  </si>
  <si>
    <t>Theme</t>
  </si>
  <si>
    <t>Example Quote</t>
  </si>
  <si>
    <t>Count</t>
  </si>
  <si>
    <t>Eating more</t>
  </si>
  <si>
    <t>Eating more unhealthy</t>
  </si>
  <si>
    <t>Eating at home more</t>
  </si>
  <si>
    <t>No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</si>
</sst>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[Survey_Stephanie_Lee-Chan.xlsx]Sheet1!PivotTable1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75306211723535"/>
          <c:y val="6.7894794400699912E-2"/>
          <c:w val="0.47131124234470689"/>
          <c:h val="0.691139909594634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Weekend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2"/>
                <c:pt idx="0">
                  <c:v>-0.204304837433381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4.98617135304281</c:v>
                </c:pt>
                <c:pt idx="6">
                  <c:v>5</c:v>
                </c:pt>
                <c:pt idx="7">
                  <c:v>5.19047619047619</c:v>
                </c:pt>
                <c:pt idx="8">
                  <c:v>10</c:v>
                </c:pt>
                <c:pt idx="9">
                  <c:v>15</c:v>
                </c:pt>
                <c:pt idx="10">
                  <c:v>19</c:v>
                </c:pt>
                <c:pt idx="11">
                  <c:v>20</c:v>
                </c:pt>
              </c:strCache>
            </c:strRef>
          </c:cat>
          <c:val>
            <c:numRef>
              <c:f>Sheet1!$B$4:$B$16</c:f>
              <c:numCache>
                <c:formatCode>General</c:formatCode>
                <c:ptCount val="12"/>
                <c:pt idx="0">
                  <c:v>-0.15232014258367066</c:v>
                </c:pt>
                <c:pt idx="1">
                  <c:v>3</c:v>
                </c:pt>
                <c:pt idx="2">
                  <c:v>9</c:v>
                </c:pt>
                <c:pt idx="3">
                  <c:v>36</c:v>
                </c:pt>
                <c:pt idx="4">
                  <c:v>13</c:v>
                </c:pt>
                <c:pt idx="5">
                  <c:v>4.8476798574163293</c:v>
                </c:pt>
                <c:pt idx="6">
                  <c:v>6</c:v>
                </c:pt>
                <c:pt idx="7">
                  <c:v>5</c:v>
                </c:pt>
                <c:pt idx="8">
                  <c:v>19</c:v>
                </c:pt>
                <c:pt idx="9">
                  <c:v>4</c:v>
                </c:pt>
                <c:pt idx="10">
                  <c:v>23</c:v>
                </c:pt>
                <c:pt idx="1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6-F04A-95B7-CEB0D5E4AAC3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Agreement_1 (2)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2"/>
                <c:pt idx="0">
                  <c:v>-0.204304837433381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4.98617135304281</c:v>
                </c:pt>
                <c:pt idx="6">
                  <c:v>5</c:v>
                </c:pt>
                <c:pt idx="7">
                  <c:v>5.19047619047619</c:v>
                </c:pt>
                <c:pt idx="8">
                  <c:v>10</c:v>
                </c:pt>
                <c:pt idx="9">
                  <c:v>15</c:v>
                </c:pt>
                <c:pt idx="10">
                  <c:v>19</c:v>
                </c:pt>
                <c:pt idx="11">
                  <c:v>20</c:v>
                </c:pt>
              </c:strCache>
            </c:strRef>
          </c:cat>
          <c:val>
            <c:numRef>
              <c:f>Sheet1!$C$4:$C$16</c:f>
              <c:numCache>
                <c:formatCode>General</c:formatCode>
                <c:ptCount val="12"/>
                <c:pt idx="0">
                  <c:v>0.13072812914594956</c:v>
                </c:pt>
                <c:pt idx="1">
                  <c:v>12</c:v>
                </c:pt>
                <c:pt idx="2">
                  <c:v>18</c:v>
                </c:pt>
                <c:pt idx="3">
                  <c:v>42</c:v>
                </c:pt>
                <c:pt idx="4">
                  <c:v>10</c:v>
                </c:pt>
                <c:pt idx="5">
                  <c:v>0.59761430466719789</c:v>
                </c:pt>
                <c:pt idx="6">
                  <c:v>5</c:v>
                </c:pt>
                <c:pt idx="7">
                  <c:v>4.5714285714285712</c:v>
                </c:pt>
                <c:pt idx="8">
                  <c:v>13</c:v>
                </c:pt>
                <c:pt idx="9">
                  <c:v>4</c:v>
                </c:pt>
                <c:pt idx="10">
                  <c:v>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6-F04A-95B7-CEB0D5E4AAC3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Agreement_2 (2)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2"/>
                <c:pt idx="0">
                  <c:v>-0.204304837433381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4.98617135304281</c:v>
                </c:pt>
                <c:pt idx="6">
                  <c:v>5</c:v>
                </c:pt>
                <c:pt idx="7">
                  <c:v>5.19047619047619</c:v>
                </c:pt>
                <c:pt idx="8">
                  <c:v>10</c:v>
                </c:pt>
                <c:pt idx="9">
                  <c:v>15</c:v>
                </c:pt>
                <c:pt idx="10">
                  <c:v>19</c:v>
                </c:pt>
                <c:pt idx="11">
                  <c:v>20</c:v>
                </c:pt>
              </c:strCache>
            </c:strRef>
          </c:cat>
          <c:val>
            <c:numRef>
              <c:f>Sheet1!$D$4:$D$16</c:f>
              <c:numCache>
                <c:formatCode>General</c:formatCode>
                <c:ptCount val="12"/>
                <c:pt idx="0">
                  <c:v>-2.6190647324508385</c:v>
                </c:pt>
                <c:pt idx="1">
                  <c:v>7</c:v>
                </c:pt>
                <c:pt idx="2">
                  <c:v>14</c:v>
                </c:pt>
                <c:pt idx="3">
                  <c:v>34</c:v>
                </c:pt>
                <c:pt idx="4">
                  <c:v>9</c:v>
                </c:pt>
                <c:pt idx="5">
                  <c:v>1.0809352675491619</c:v>
                </c:pt>
                <c:pt idx="6">
                  <c:v>3</c:v>
                </c:pt>
                <c:pt idx="7">
                  <c:v>3.7</c:v>
                </c:pt>
                <c:pt idx="8">
                  <c:v>8</c:v>
                </c:pt>
                <c:pt idx="9">
                  <c:v>2</c:v>
                </c:pt>
                <c:pt idx="10">
                  <c:v>3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66-F04A-95B7-CEB0D5E4AAC3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Count of Agreement_3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2"/>
                <c:pt idx="0">
                  <c:v>-0.204304837433381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4.98617135304281</c:v>
                </c:pt>
                <c:pt idx="6">
                  <c:v>5</c:v>
                </c:pt>
                <c:pt idx="7">
                  <c:v>5.19047619047619</c:v>
                </c:pt>
                <c:pt idx="8">
                  <c:v>10</c:v>
                </c:pt>
                <c:pt idx="9">
                  <c:v>15</c:v>
                </c:pt>
                <c:pt idx="10">
                  <c:v>19</c:v>
                </c:pt>
                <c:pt idx="11">
                  <c:v>20</c:v>
                </c:pt>
              </c:strCache>
            </c:strRef>
          </c:cat>
          <c:val>
            <c:numRef>
              <c:f>Sheet1!$E$4:$E$16</c:f>
              <c:numCache>
                <c:formatCode>General</c:formatCode>
                <c:ptCount val="12"/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6">
                  <c:v>1</c:v>
                </c:pt>
                <c:pt idx="8">
                  <c:v>3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66-F04A-95B7-CEB0D5E4AAC3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Count of Agreement_4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2"/>
                <c:pt idx="0">
                  <c:v>-0.204304837433381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4.98617135304281</c:v>
                </c:pt>
                <c:pt idx="6">
                  <c:v>5</c:v>
                </c:pt>
                <c:pt idx="7">
                  <c:v>5.19047619047619</c:v>
                </c:pt>
                <c:pt idx="8">
                  <c:v>10</c:v>
                </c:pt>
                <c:pt idx="9">
                  <c:v>15</c:v>
                </c:pt>
                <c:pt idx="10">
                  <c:v>19</c:v>
                </c:pt>
                <c:pt idx="11">
                  <c:v>20</c:v>
                </c:pt>
              </c:strCache>
            </c:strRef>
          </c:cat>
          <c:val>
            <c:numRef>
              <c:f>Sheet1!$F$4:$F$16</c:f>
              <c:numCache>
                <c:formatCode>General</c:formatCode>
                <c:ptCount val="12"/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6">
                  <c:v>1</c:v>
                </c:pt>
                <c:pt idx="8">
                  <c:v>3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66-F04A-95B7-CEB0D5E4AAC3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Count of Favourite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2"/>
                <c:pt idx="0">
                  <c:v>-0.204304837433381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4.98617135304281</c:v>
                </c:pt>
                <c:pt idx="6">
                  <c:v>5</c:v>
                </c:pt>
                <c:pt idx="7">
                  <c:v>5.19047619047619</c:v>
                </c:pt>
                <c:pt idx="8">
                  <c:v>10</c:v>
                </c:pt>
                <c:pt idx="9">
                  <c:v>15</c:v>
                </c:pt>
                <c:pt idx="10">
                  <c:v>19</c:v>
                </c:pt>
                <c:pt idx="11">
                  <c:v>20</c:v>
                </c:pt>
              </c:strCache>
            </c:strRef>
          </c:cat>
          <c:val>
            <c:numRef>
              <c:f>Sheet1!$G$4:$G$16</c:f>
              <c:numCache>
                <c:formatCode>General</c:formatCode>
                <c:ptCount val="12"/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6">
                  <c:v>1</c:v>
                </c:pt>
                <c:pt idx="8">
                  <c:v>3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66-F04A-95B7-CEB0D5E4AAC3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Count of Agreement_2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2"/>
                <c:pt idx="0">
                  <c:v>-0.204304837433381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4.98617135304281</c:v>
                </c:pt>
                <c:pt idx="6">
                  <c:v>5</c:v>
                </c:pt>
                <c:pt idx="7">
                  <c:v>5.19047619047619</c:v>
                </c:pt>
                <c:pt idx="8">
                  <c:v>10</c:v>
                </c:pt>
                <c:pt idx="9">
                  <c:v>15</c:v>
                </c:pt>
                <c:pt idx="10">
                  <c:v>19</c:v>
                </c:pt>
                <c:pt idx="11">
                  <c:v>20</c:v>
                </c:pt>
              </c:strCache>
            </c:strRef>
          </c:cat>
          <c:val>
            <c:numRef>
              <c:f>Sheet1!$H$4:$H$16</c:f>
              <c:numCache>
                <c:formatCode>General</c:formatCode>
                <c:ptCount val="12"/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6">
                  <c:v>1</c:v>
                </c:pt>
                <c:pt idx="8">
                  <c:v>3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66-F04A-95B7-CEB0D5E4AAC3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Count of Agreement_1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2"/>
                <c:pt idx="0">
                  <c:v>-0.204304837433381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4.98617135304281</c:v>
                </c:pt>
                <c:pt idx="6">
                  <c:v>5</c:v>
                </c:pt>
                <c:pt idx="7">
                  <c:v>5.19047619047619</c:v>
                </c:pt>
                <c:pt idx="8">
                  <c:v>10</c:v>
                </c:pt>
                <c:pt idx="9">
                  <c:v>15</c:v>
                </c:pt>
                <c:pt idx="10">
                  <c:v>19</c:v>
                </c:pt>
                <c:pt idx="11">
                  <c:v>20</c:v>
                </c:pt>
              </c:strCache>
            </c:strRef>
          </c:cat>
          <c:val>
            <c:numRef>
              <c:f>Sheet1!$I$4:$I$16</c:f>
              <c:numCache>
                <c:formatCode>General</c:formatCode>
                <c:ptCount val="12"/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6">
                  <c:v>1</c:v>
                </c:pt>
                <c:pt idx="8">
                  <c:v>3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66-F04A-95B7-CEB0D5E4AAC3}"/>
            </c:ext>
          </c:extLst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Count of ID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2"/>
                <c:pt idx="0">
                  <c:v>-0.204304837433381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4.98617135304281</c:v>
                </c:pt>
                <c:pt idx="6">
                  <c:v>5</c:v>
                </c:pt>
                <c:pt idx="7">
                  <c:v>5.19047619047619</c:v>
                </c:pt>
                <c:pt idx="8">
                  <c:v>10</c:v>
                </c:pt>
                <c:pt idx="9">
                  <c:v>15</c:v>
                </c:pt>
                <c:pt idx="10">
                  <c:v>19</c:v>
                </c:pt>
                <c:pt idx="11">
                  <c:v>20</c:v>
                </c:pt>
              </c:strCache>
            </c:strRef>
          </c:cat>
          <c:val>
            <c:numRef>
              <c:f>Sheet1!$J$4:$J$16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66-F04A-95B7-CEB0D5E4AAC3}"/>
            </c:ext>
          </c:extLst>
        </c:ser>
        <c:ser>
          <c:idx val="9"/>
          <c:order val="9"/>
          <c:tx>
            <c:strRef>
              <c:f>Sheet1!$K$3</c:f>
              <c:strCache>
                <c:ptCount val="1"/>
                <c:pt idx="0">
                  <c:v>Sum of Agreement_4 (2)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2"/>
                <c:pt idx="0">
                  <c:v>-0.204304837433381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4.98617135304281</c:v>
                </c:pt>
                <c:pt idx="6">
                  <c:v>5</c:v>
                </c:pt>
                <c:pt idx="7">
                  <c:v>5.19047619047619</c:v>
                </c:pt>
                <c:pt idx="8">
                  <c:v>10</c:v>
                </c:pt>
                <c:pt idx="9">
                  <c:v>15</c:v>
                </c:pt>
                <c:pt idx="10">
                  <c:v>19</c:v>
                </c:pt>
                <c:pt idx="11">
                  <c:v>20</c:v>
                </c:pt>
              </c:strCache>
            </c:strRef>
          </c:cat>
          <c:val>
            <c:numRef>
              <c:f>Sheet1!$K$4:$K$16</c:f>
              <c:numCache>
                <c:formatCode>General</c:formatCode>
                <c:ptCount val="12"/>
                <c:pt idx="0">
                  <c:v>-3.5377551846382125</c:v>
                </c:pt>
                <c:pt idx="1">
                  <c:v>11</c:v>
                </c:pt>
                <c:pt idx="2">
                  <c:v>18</c:v>
                </c:pt>
                <c:pt idx="3">
                  <c:v>38</c:v>
                </c:pt>
                <c:pt idx="4">
                  <c:v>9</c:v>
                </c:pt>
                <c:pt idx="5">
                  <c:v>0.70034005345702577</c:v>
                </c:pt>
                <c:pt idx="6">
                  <c:v>5</c:v>
                </c:pt>
                <c:pt idx="7">
                  <c:v>4.2380952380952381</c:v>
                </c:pt>
                <c:pt idx="8">
                  <c:v>10</c:v>
                </c:pt>
                <c:pt idx="9">
                  <c:v>4</c:v>
                </c:pt>
                <c:pt idx="10">
                  <c:v>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66-F04A-95B7-CEB0D5E4AAC3}"/>
            </c:ext>
          </c:extLst>
        </c:ser>
        <c:ser>
          <c:idx val="10"/>
          <c:order val="10"/>
          <c:tx>
            <c:strRef>
              <c:f>Sheet1!$L$3</c:f>
              <c:strCache>
                <c:ptCount val="1"/>
                <c:pt idx="0">
                  <c:v>Sum of Agreement_3 (2)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2"/>
                <c:pt idx="0">
                  <c:v>-0.204304837433381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4.98617135304281</c:v>
                </c:pt>
                <c:pt idx="6">
                  <c:v>5</c:v>
                </c:pt>
                <c:pt idx="7">
                  <c:v>5.19047619047619</c:v>
                </c:pt>
                <c:pt idx="8">
                  <c:v>10</c:v>
                </c:pt>
                <c:pt idx="9">
                  <c:v>15</c:v>
                </c:pt>
                <c:pt idx="10">
                  <c:v>19</c:v>
                </c:pt>
                <c:pt idx="11">
                  <c:v>20</c:v>
                </c:pt>
              </c:strCache>
            </c:strRef>
          </c:cat>
          <c:val>
            <c:numRef>
              <c:f>Sheet1!$L$4:$L$16</c:f>
              <c:numCache>
                <c:formatCode>General</c:formatCode>
                <c:ptCount val="12"/>
                <c:pt idx="0">
                  <c:v>-2.5597619274419614</c:v>
                </c:pt>
                <c:pt idx="1">
                  <c:v>9</c:v>
                </c:pt>
                <c:pt idx="2">
                  <c:v>17</c:v>
                </c:pt>
                <c:pt idx="3">
                  <c:v>36</c:v>
                </c:pt>
                <c:pt idx="4">
                  <c:v>10</c:v>
                </c:pt>
                <c:pt idx="5">
                  <c:v>1.2497618820818477</c:v>
                </c:pt>
                <c:pt idx="6">
                  <c:v>3</c:v>
                </c:pt>
                <c:pt idx="7">
                  <c:v>3.8095238095238093</c:v>
                </c:pt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66-F04A-95B7-CEB0D5E4AAC3}"/>
            </c:ext>
          </c:extLst>
        </c:ser>
        <c:ser>
          <c:idx val="11"/>
          <c:order val="11"/>
          <c:tx>
            <c:strRef>
              <c:f>Sheet1!$M$3</c:f>
              <c:strCache>
                <c:ptCount val="1"/>
                <c:pt idx="0">
                  <c:v>Count of COVID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2"/>
                <c:pt idx="0">
                  <c:v>-0.204304837433381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4.98617135304281</c:v>
                </c:pt>
                <c:pt idx="6">
                  <c:v>5</c:v>
                </c:pt>
                <c:pt idx="7">
                  <c:v>5.19047619047619</c:v>
                </c:pt>
                <c:pt idx="8">
                  <c:v>10</c:v>
                </c:pt>
                <c:pt idx="9">
                  <c:v>15</c:v>
                </c:pt>
                <c:pt idx="10">
                  <c:v>19</c:v>
                </c:pt>
                <c:pt idx="11">
                  <c:v>20</c:v>
                </c:pt>
              </c:strCache>
            </c:strRef>
          </c:cat>
          <c:val>
            <c:numRef>
              <c:f>Sheet1!$M$4:$M$16</c:f>
              <c:numCache>
                <c:formatCode>General</c:formatCode>
                <c:ptCount val="12"/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6">
                  <c:v>1</c:v>
                </c:pt>
                <c:pt idx="8">
                  <c:v>3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66-F04A-95B7-CEB0D5E4AAC3}"/>
            </c:ext>
          </c:extLst>
        </c:ser>
        <c:ser>
          <c:idx val="12"/>
          <c:order val="12"/>
          <c:tx>
            <c:strRef>
              <c:f>Sheet1!$N$3</c:f>
              <c:strCache>
                <c:ptCount val="1"/>
                <c:pt idx="0">
                  <c:v>Count of Program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2"/>
                <c:pt idx="0">
                  <c:v>-0.204304837433381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4.98617135304281</c:v>
                </c:pt>
                <c:pt idx="6">
                  <c:v>5</c:v>
                </c:pt>
                <c:pt idx="7">
                  <c:v>5.19047619047619</c:v>
                </c:pt>
                <c:pt idx="8">
                  <c:v>10</c:v>
                </c:pt>
                <c:pt idx="9">
                  <c:v>15</c:v>
                </c:pt>
                <c:pt idx="10">
                  <c:v>19</c:v>
                </c:pt>
                <c:pt idx="11">
                  <c:v>20</c:v>
                </c:pt>
              </c:strCache>
            </c:strRef>
          </c:cat>
          <c:val>
            <c:numRef>
              <c:f>Sheet1!$N$4:$N$16</c:f>
              <c:numCache>
                <c:formatCode>General</c:formatCode>
                <c:ptCount val="12"/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6">
                  <c:v>1</c:v>
                </c:pt>
                <c:pt idx="8">
                  <c:v>3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66-F04A-95B7-CEB0D5E4AAC3}"/>
            </c:ext>
          </c:extLst>
        </c:ser>
        <c:ser>
          <c:idx val="13"/>
          <c:order val="13"/>
          <c:tx>
            <c:strRef>
              <c:f>Sheet1!$O$3</c:f>
              <c:strCache>
                <c:ptCount val="1"/>
                <c:pt idx="0">
                  <c:v>Count of Hometown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2"/>
                <c:pt idx="0">
                  <c:v>-0.204304837433381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4.98617135304281</c:v>
                </c:pt>
                <c:pt idx="6">
                  <c:v>5</c:v>
                </c:pt>
                <c:pt idx="7">
                  <c:v>5.19047619047619</c:v>
                </c:pt>
                <c:pt idx="8">
                  <c:v>10</c:v>
                </c:pt>
                <c:pt idx="9">
                  <c:v>15</c:v>
                </c:pt>
                <c:pt idx="10">
                  <c:v>19</c:v>
                </c:pt>
                <c:pt idx="11">
                  <c:v>20</c:v>
                </c:pt>
              </c:strCache>
            </c:strRef>
          </c:cat>
          <c:val>
            <c:numRef>
              <c:f>Sheet1!$O$4:$O$16</c:f>
              <c:numCache>
                <c:formatCode>General</c:formatCode>
                <c:ptCount val="12"/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6">
                  <c:v>1</c:v>
                </c:pt>
                <c:pt idx="8">
                  <c:v>3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B66-F04A-95B7-CEB0D5E4AAC3}"/>
            </c:ext>
          </c:extLst>
        </c:ser>
        <c:ser>
          <c:idx val="14"/>
          <c:order val="14"/>
          <c:tx>
            <c:strRef>
              <c:f>Sheet1!$P$3</c:f>
              <c:strCache>
                <c:ptCount val="1"/>
                <c:pt idx="0">
                  <c:v>Sum of Distance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2"/>
                <c:pt idx="0">
                  <c:v>-0.204304837433381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4.98617135304281</c:v>
                </c:pt>
                <c:pt idx="6">
                  <c:v>5</c:v>
                </c:pt>
                <c:pt idx="7">
                  <c:v>5.19047619047619</c:v>
                </c:pt>
                <c:pt idx="8">
                  <c:v>10</c:v>
                </c:pt>
                <c:pt idx="9">
                  <c:v>15</c:v>
                </c:pt>
                <c:pt idx="10">
                  <c:v>19</c:v>
                </c:pt>
                <c:pt idx="11">
                  <c:v>20</c:v>
                </c:pt>
              </c:strCache>
            </c:strRef>
          </c:cat>
          <c:val>
            <c:numRef>
              <c:f>Sheet1!$P$4:$P$16</c:f>
              <c:numCache>
                <c:formatCode>General</c:formatCode>
                <c:ptCount val="12"/>
                <c:pt idx="0">
                  <c:v>17.379777603209064</c:v>
                </c:pt>
                <c:pt idx="1">
                  <c:v>8</c:v>
                </c:pt>
                <c:pt idx="2">
                  <c:v>156</c:v>
                </c:pt>
                <c:pt idx="3">
                  <c:v>169</c:v>
                </c:pt>
                <c:pt idx="4">
                  <c:v>12</c:v>
                </c:pt>
                <c:pt idx="5">
                  <c:v>34.260729984161443</c:v>
                </c:pt>
                <c:pt idx="6">
                  <c:v>4</c:v>
                </c:pt>
                <c:pt idx="7">
                  <c:v>16.88095238095238</c:v>
                </c:pt>
                <c:pt idx="8">
                  <c:v>8</c:v>
                </c:pt>
                <c:pt idx="9">
                  <c:v>0.5</c:v>
                </c:pt>
                <c:pt idx="10">
                  <c:v>146</c:v>
                </c:pt>
                <c:pt idx="1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66-F04A-95B7-CEB0D5E4AAC3}"/>
            </c:ext>
          </c:extLst>
        </c:ser>
        <c:ser>
          <c:idx val="15"/>
          <c:order val="15"/>
          <c:tx>
            <c:strRef>
              <c:f>Sheet1!$Q$3</c:f>
              <c:strCache>
                <c:ptCount val="1"/>
                <c:pt idx="0">
                  <c:v>Sum of Income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2"/>
                <c:pt idx="0">
                  <c:v>-0.204304837433381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4.98617135304281</c:v>
                </c:pt>
                <c:pt idx="6">
                  <c:v>5</c:v>
                </c:pt>
                <c:pt idx="7">
                  <c:v>5.19047619047619</c:v>
                </c:pt>
                <c:pt idx="8">
                  <c:v>10</c:v>
                </c:pt>
                <c:pt idx="9">
                  <c:v>15</c:v>
                </c:pt>
                <c:pt idx="10">
                  <c:v>19</c:v>
                </c:pt>
                <c:pt idx="11">
                  <c:v>20</c:v>
                </c:pt>
              </c:strCache>
            </c:strRef>
          </c:cat>
          <c:val>
            <c:numRef>
              <c:f>Sheet1!$Q$4:$Q$16</c:f>
              <c:numCache>
                <c:formatCode>General</c:formatCode>
                <c:ptCount val="12"/>
                <c:pt idx="0">
                  <c:v>3561.1104318119724</c:v>
                </c:pt>
                <c:pt idx="1">
                  <c:v>500</c:v>
                </c:pt>
                <c:pt idx="2">
                  <c:v>32236</c:v>
                </c:pt>
                <c:pt idx="3">
                  <c:v>11000</c:v>
                </c:pt>
                <c:pt idx="4">
                  <c:v>12000</c:v>
                </c:pt>
                <c:pt idx="5">
                  <c:v>6562.3485270500678</c:v>
                </c:pt>
                <c:pt idx="6">
                  <c:v>2000</c:v>
                </c:pt>
                <c:pt idx="7">
                  <c:v>3001.2380952380954</c:v>
                </c:pt>
                <c:pt idx="8">
                  <c:v>4490</c:v>
                </c:pt>
                <c:pt idx="9">
                  <c:v>500</c:v>
                </c:pt>
                <c:pt idx="10">
                  <c:v>30000</c:v>
                </c:pt>
                <c:pt idx="11">
                  <c:v>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66-F04A-95B7-CEB0D5E4A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285375"/>
        <c:axId val="1311287023"/>
      </c:barChart>
      <c:catAx>
        <c:axId val="131128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287023"/>
        <c:crosses val="autoZero"/>
        <c:auto val="1"/>
        <c:lblAlgn val="ctr"/>
        <c:lblOffset val="100"/>
        <c:noMultiLvlLbl val="0"/>
      </c:catAx>
      <c:valAx>
        <c:axId val="131128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28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[Survey_Stephanie_Lee-Chan.xlsx]Sheet2!PivotTable2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241972878390202"/>
          <c:y val="2.5428331875182269E-2"/>
          <c:w val="0.49908902012248468"/>
          <c:h val="0.691139909594634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Weekday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Sheet2!$B$2:$B$21</c:f>
              <c:numCache>
                <c:formatCode>General</c:formatCode>
                <c:ptCount val="12"/>
                <c:pt idx="0">
                  <c:v>-0.2043048374333809</c:v>
                </c:pt>
                <c:pt idx="1">
                  <c:v>4.9861713530428098</c:v>
                </c:pt>
                <c:pt idx="2">
                  <c:v>19</c:v>
                </c:pt>
                <c:pt idx="3">
                  <c:v>1</c:v>
                </c:pt>
                <c:pt idx="4">
                  <c:v>10</c:v>
                </c:pt>
                <c:pt idx="5">
                  <c:v>16</c:v>
                </c:pt>
                <c:pt idx="6">
                  <c:v>13</c:v>
                </c:pt>
                <c:pt idx="7">
                  <c:v>5.1904761904761907</c:v>
                </c:pt>
                <c:pt idx="8">
                  <c:v>14</c:v>
                </c:pt>
                <c:pt idx="9">
                  <c:v>7</c:v>
                </c:pt>
                <c:pt idx="10">
                  <c:v>65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BE1-B341-8BFB-5AE5DE113EE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Count of Agreement_3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Sheet2!$C$2:$C$21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BE1-B341-8BFB-5AE5DE113EE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Count of Agreement_4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Sheet2!$D$2:$D$21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BE1-B341-8BFB-5AE5DE113EE5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Count of Favourite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Sheet2!$E$2:$E$21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BE1-B341-8BFB-5AE5DE113EE5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Count of Agreement_2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Sheet2!$F$2:$F$21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BE1-B341-8BFB-5AE5DE113EE5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Count of Agreement_1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Sheet2!$G$2:$G$21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BE1-B341-8BFB-5AE5DE113EE5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Count of 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Sheet2!$H$2:$H$21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BE1-B341-8BFB-5AE5DE113EE5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Sum of Agreement_4 (2)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Sheet2!$I$2:$I$21</c:f>
              <c:numCache>
                <c:formatCode>General</c:formatCode>
                <c:ptCount val="12"/>
                <c:pt idx="0">
                  <c:v>-3.5377551846382125</c:v>
                </c:pt>
                <c:pt idx="1">
                  <c:v>0.70034005345702577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21</c:v>
                </c:pt>
                <c:pt idx="7">
                  <c:v>4.2380952380952381</c:v>
                </c:pt>
                <c:pt idx="8">
                  <c:v>23</c:v>
                </c:pt>
                <c:pt idx="9">
                  <c:v>9</c:v>
                </c:pt>
                <c:pt idx="10">
                  <c:v>36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BE1-B341-8BFB-5AE5DE113EE5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Sum of Agreement_3 (2)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Sheet2!$J$2:$J$21</c:f>
              <c:numCache>
                <c:formatCode>General</c:formatCode>
                <c:ptCount val="12"/>
                <c:pt idx="0">
                  <c:v>-2.5597619274419614</c:v>
                </c:pt>
                <c:pt idx="1">
                  <c:v>1.2497618820818477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7</c:v>
                </c:pt>
                <c:pt idx="6">
                  <c:v>19</c:v>
                </c:pt>
                <c:pt idx="7">
                  <c:v>3.8095238095238093</c:v>
                </c:pt>
                <c:pt idx="8">
                  <c:v>19</c:v>
                </c:pt>
                <c:pt idx="9">
                  <c:v>9</c:v>
                </c:pt>
                <c:pt idx="10">
                  <c:v>36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BE1-B341-8BFB-5AE5DE113EE5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Count of COVID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Sheet2!$K$2:$K$21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BE1-B341-8BFB-5AE5DE113EE5}"/>
            </c:ext>
          </c:extLst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Count of Program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Sheet2!$L$2:$L$21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BE1-B341-8BFB-5AE5DE113EE5}"/>
            </c:ext>
          </c:extLst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Count of Hometown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Sheet2!$M$2:$M$21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BE1-B341-8BFB-5AE5DE113EE5}"/>
            </c:ext>
          </c:extLst>
        </c:ser>
        <c:ser>
          <c:idx val="12"/>
          <c:order val="12"/>
          <c:tx>
            <c:strRef>
              <c:f>Sheet2!$N$1</c:f>
              <c:strCache>
                <c:ptCount val="1"/>
                <c:pt idx="0">
                  <c:v>Sum of Income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Sheet2!$N$2:$N$21</c:f>
              <c:numCache>
                <c:formatCode>General</c:formatCode>
                <c:ptCount val="12"/>
                <c:pt idx="0">
                  <c:v>3561.1104318119724</c:v>
                </c:pt>
                <c:pt idx="1">
                  <c:v>6562.3485270500678</c:v>
                </c:pt>
                <c:pt idx="2">
                  <c:v>30000</c:v>
                </c:pt>
                <c:pt idx="3">
                  <c:v>0</c:v>
                </c:pt>
                <c:pt idx="4">
                  <c:v>490</c:v>
                </c:pt>
                <c:pt idx="5">
                  <c:v>1000</c:v>
                </c:pt>
                <c:pt idx="6">
                  <c:v>7400</c:v>
                </c:pt>
                <c:pt idx="7">
                  <c:v>3001.2380952380954</c:v>
                </c:pt>
                <c:pt idx="8">
                  <c:v>6236</c:v>
                </c:pt>
                <c:pt idx="9">
                  <c:v>10350</c:v>
                </c:pt>
                <c:pt idx="10">
                  <c:v>68250</c:v>
                </c:pt>
                <c:pt idx="1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BE1-B341-8BFB-5AE5DE113EE5}"/>
            </c:ext>
          </c:extLst>
        </c:ser>
        <c:ser>
          <c:idx val="13"/>
          <c:order val="13"/>
          <c:tx>
            <c:strRef>
              <c:f>Sheet2!$O$1</c:f>
              <c:strCache>
                <c:ptCount val="1"/>
                <c:pt idx="0">
                  <c:v>Sum of Distance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Sheet2!$O$2:$O$21</c:f>
              <c:numCache>
                <c:formatCode>General</c:formatCode>
                <c:ptCount val="12"/>
                <c:pt idx="0">
                  <c:v>17.379777603209064</c:v>
                </c:pt>
                <c:pt idx="1">
                  <c:v>34.260729984161443</c:v>
                </c:pt>
                <c:pt idx="2">
                  <c:v>146</c:v>
                </c:pt>
                <c:pt idx="3">
                  <c:v>0</c:v>
                </c:pt>
                <c:pt idx="4">
                  <c:v>6</c:v>
                </c:pt>
                <c:pt idx="5">
                  <c:v>7.5</c:v>
                </c:pt>
                <c:pt idx="6">
                  <c:v>154</c:v>
                </c:pt>
                <c:pt idx="7">
                  <c:v>16.88095238095238</c:v>
                </c:pt>
                <c:pt idx="8">
                  <c:v>156</c:v>
                </c:pt>
                <c:pt idx="9">
                  <c:v>4</c:v>
                </c:pt>
                <c:pt idx="10">
                  <c:v>177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BE1-B341-8BFB-5AE5DE113EE5}"/>
            </c:ext>
          </c:extLst>
        </c:ser>
        <c:ser>
          <c:idx val="14"/>
          <c:order val="14"/>
          <c:tx>
            <c:strRef>
              <c:f>Sheet2!$P$1</c:f>
              <c:strCache>
                <c:ptCount val="1"/>
                <c:pt idx="0">
                  <c:v>Sum of Weekend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Sheet2!$P$2:$P$21</c:f>
              <c:numCache>
                <c:formatCode>General</c:formatCode>
                <c:ptCount val="12"/>
                <c:pt idx="0">
                  <c:v>-0.15232014258367066</c:v>
                </c:pt>
                <c:pt idx="1">
                  <c:v>4.8476798574163293</c:v>
                </c:pt>
                <c:pt idx="2">
                  <c:v>23</c:v>
                </c:pt>
                <c:pt idx="3">
                  <c:v>1</c:v>
                </c:pt>
                <c:pt idx="4">
                  <c:v>10</c:v>
                </c:pt>
                <c:pt idx="5">
                  <c:v>5</c:v>
                </c:pt>
                <c:pt idx="6">
                  <c:v>16</c:v>
                </c:pt>
                <c:pt idx="7">
                  <c:v>5</c:v>
                </c:pt>
                <c:pt idx="8">
                  <c:v>17</c:v>
                </c:pt>
                <c:pt idx="9">
                  <c:v>12</c:v>
                </c:pt>
                <c:pt idx="10">
                  <c:v>73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BE1-B341-8BFB-5AE5DE113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905471"/>
        <c:axId val="1344907119"/>
      </c:barChart>
      <c:catAx>
        <c:axId val="134490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07119"/>
        <c:crosses val="autoZero"/>
        <c:auto val="1"/>
        <c:lblAlgn val="ctr"/>
        <c:lblOffset val="100"/>
        <c:noMultiLvlLbl val="0"/>
      </c:catAx>
      <c:valAx>
        <c:axId val="134490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0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39763779527562"/>
          <c:y val="7.783245844269468E-2"/>
          <c:w val="0.17538519685689427"/>
          <c:h val="0.8778439782595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[Survey_Stephanie_Lee-Chan.xlsx]Sheet2!PivotTable2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Sum of Weekday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0-ED4B-BFF9-17C0FBB622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A0-ED4B-BFF9-17C0FBB622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A0-ED4B-BFF9-17C0FBB622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A0-ED4B-BFF9-17C0FBB622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DA0-ED4B-BFF9-17C0FBB622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DA0-ED4B-BFF9-17C0FBB622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DA0-ED4B-BFF9-17C0FBB622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DA0-ED4B-BFF9-17C0FBB622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DA0-ED4B-BFF9-17C0FBB622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DA0-ED4B-BFF9-17C0FBB622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DA0-ED4B-BFF9-17C0FBB622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A0-ED4B-BFF9-17C0FBB6221D}"/>
              </c:ext>
            </c:extLst>
          </c:dPt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Sheet2!$B$2:$B$21</c:f>
              <c:numCache>
                <c:formatCode>General</c:formatCode>
                <c:ptCount val="12"/>
                <c:pt idx="0">
                  <c:v>-0.2043048374333809</c:v>
                </c:pt>
                <c:pt idx="1">
                  <c:v>4.9861713530428098</c:v>
                </c:pt>
                <c:pt idx="2">
                  <c:v>19</c:v>
                </c:pt>
                <c:pt idx="3">
                  <c:v>1</c:v>
                </c:pt>
                <c:pt idx="4">
                  <c:v>10</c:v>
                </c:pt>
                <c:pt idx="5">
                  <c:v>16</c:v>
                </c:pt>
                <c:pt idx="6">
                  <c:v>13</c:v>
                </c:pt>
                <c:pt idx="7">
                  <c:v>5.1904761904761907</c:v>
                </c:pt>
                <c:pt idx="8">
                  <c:v>14</c:v>
                </c:pt>
                <c:pt idx="9">
                  <c:v>7</c:v>
                </c:pt>
                <c:pt idx="10">
                  <c:v>65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811-E941-8322-72CF5956A0B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Count of Agreement_3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DA0-ED4B-BFF9-17C0FBB622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DA0-ED4B-BFF9-17C0FBB622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DA0-ED4B-BFF9-17C0FBB622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DA0-ED4B-BFF9-17C0FBB622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DA0-ED4B-BFF9-17C0FBB622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DA0-ED4B-BFF9-17C0FBB622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DA0-ED4B-BFF9-17C0FBB622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DA0-ED4B-BFF9-17C0FBB622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5DA0-ED4B-BFF9-17C0FBB622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DA0-ED4B-BFF9-17C0FBB622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DA0-ED4B-BFF9-17C0FBB622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DA0-ED4B-BFF9-17C0FBB6221D}"/>
              </c:ext>
            </c:extLst>
          </c:dPt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Sheet2!$C$2:$C$21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811-E941-8322-72CF5956A0B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Count of Agreement_4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DA0-ED4B-BFF9-17C0FBB622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DA0-ED4B-BFF9-17C0FBB622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DA0-ED4B-BFF9-17C0FBB622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DA0-ED4B-BFF9-17C0FBB622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5DA0-ED4B-BFF9-17C0FBB622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5DA0-ED4B-BFF9-17C0FBB622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5DA0-ED4B-BFF9-17C0FBB622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5DA0-ED4B-BFF9-17C0FBB622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5DA0-ED4B-BFF9-17C0FBB622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5DA0-ED4B-BFF9-17C0FBB622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5DA0-ED4B-BFF9-17C0FBB622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5DA0-ED4B-BFF9-17C0FBB6221D}"/>
              </c:ext>
            </c:extLst>
          </c:dPt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Sheet2!$D$2:$D$21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811-E941-8322-72CF5956A0B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Count of Favourite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5DA0-ED4B-BFF9-17C0FBB622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5DA0-ED4B-BFF9-17C0FBB622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5DA0-ED4B-BFF9-17C0FBB622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5DA0-ED4B-BFF9-17C0FBB622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5DA0-ED4B-BFF9-17C0FBB622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5DA0-ED4B-BFF9-17C0FBB622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5DA0-ED4B-BFF9-17C0FBB622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5DA0-ED4B-BFF9-17C0FBB622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5DA0-ED4B-BFF9-17C0FBB622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5DA0-ED4B-BFF9-17C0FBB622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5DA0-ED4B-BFF9-17C0FBB622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5DA0-ED4B-BFF9-17C0FBB6221D}"/>
              </c:ext>
            </c:extLst>
          </c:dPt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Sheet2!$E$2:$E$21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811-E941-8322-72CF5956A0B0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Count of Agreement_2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5DA0-ED4B-BFF9-17C0FBB622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5DA0-ED4B-BFF9-17C0FBB622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5DA0-ED4B-BFF9-17C0FBB622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5DA0-ED4B-BFF9-17C0FBB622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5DA0-ED4B-BFF9-17C0FBB622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5DA0-ED4B-BFF9-17C0FBB622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5DA0-ED4B-BFF9-17C0FBB622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5DA0-ED4B-BFF9-17C0FBB622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5DA0-ED4B-BFF9-17C0FBB622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5DA0-ED4B-BFF9-17C0FBB622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5DA0-ED4B-BFF9-17C0FBB622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5DA0-ED4B-BFF9-17C0FBB6221D}"/>
              </c:ext>
            </c:extLst>
          </c:dPt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Sheet2!$F$2:$F$21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811-E941-8322-72CF5956A0B0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Count of Agreement_1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5DA0-ED4B-BFF9-17C0FBB622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5DA0-ED4B-BFF9-17C0FBB622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5DA0-ED4B-BFF9-17C0FBB622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5DA0-ED4B-BFF9-17C0FBB622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5DA0-ED4B-BFF9-17C0FBB622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5DA0-ED4B-BFF9-17C0FBB622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5DA0-ED4B-BFF9-17C0FBB622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5DA0-ED4B-BFF9-17C0FBB622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5DA0-ED4B-BFF9-17C0FBB622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5DA0-ED4B-BFF9-17C0FBB622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5DA0-ED4B-BFF9-17C0FBB622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5DA0-ED4B-BFF9-17C0FBB6221D}"/>
              </c:ext>
            </c:extLst>
          </c:dPt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Sheet2!$G$2:$G$21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811-E941-8322-72CF5956A0B0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Count of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5DA0-ED4B-BFF9-17C0FBB622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5DA0-ED4B-BFF9-17C0FBB622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5DA0-ED4B-BFF9-17C0FBB622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5DA0-ED4B-BFF9-17C0FBB622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5DA0-ED4B-BFF9-17C0FBB622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5DA0-ED4B-BFF9-17C0FBB622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5DA0-ED4B-BFF9-17C0FBB622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5DA0-ED4B-BFF9-17C0FBB622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5DA0-ED4B-BFF9-17C0FBB622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5DA0-ED4B-BFF9-17C0FBB622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5DA0-ED4B-BFF9-17C0FBB622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5DA0-ED4B-BFF9-17C0FBB6221D}"/>
              </c:ext>
            </c:extLst>
          </c:dPt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Sheet2!$H$2:$H$21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811-E941-8322-72CF5956A0B0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Sum of Agreement_4 (2)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5DA0-ED4B-BFF9-17C0FBB622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5DA0-ED4B-BFF9-17C0FBB622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5DA0-ED4B-BFF9-17C0FBB622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5DA0-ED4B-BFF9-17C0FBB622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5DA0-ED4B-BFF9-17C0FBB622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5DA0-ED4B-BFF9-17C0FBB622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5DA0-ED4B-BFF9-17C0FBB622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5DA0-ED4B-BFF9-17C0FBB622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5DA0-ED4B-BFF9-17C0FBB622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5DA0-ED4B-BFF9-17C0FBB622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5DA0-ED4B-BFF9-17C0FBB622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5DA0-ED4B-BFF9-17C0FBB6221D}"/>
              </c:ext>
            </c:extLst>
          </c:dPt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Sheet2!$I$2:$I$21</c:f>
              <c:numCache>
                <c:formatCode>General</c:formatCode>
                <c:ptCount val="12"/>
                <c:pt idx="0">
                  <c:v>-3.5377551846382125</c:v>
                </c:pt>
                <c:pt idx="1">
                  <c:v>0.70034005345702577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21</c:v>
                </c:pt>
                <c:pt idx="7">
                  <c:v>4.2380952380952381</c:v>
                </c:pt>
                <c:pt idx="8">
                  <c:v>23</c:v>
                </c:pt>
                <c:pt idx="9">
                  <c:v>9</c:v>
                </c:pt>
                <c:pt idx="10">
                  <c:v>36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811-E941-8322-72CF5956A0B0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Sum of Agreement_3 (2)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5DA0-ED4B-BFF9-17C0FBB622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5DA0-ED4B-BFF9-17C0FBB622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5DA0-ED4B-BFF9-17C0FBB622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5DA0-ED4B-BFF9-17C0FBB622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5DA0-ED4B-BFF9-17C0FBB622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5DA0-ED4B-BFF9-17C0FBB622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5DA0-ED4B-BFF9-17C0FBB622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5DA0-ED4B-BFF9-17C0FBB622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5DA0-ED4B-BFF9-17C0FBB622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5DA0-ED4B-BFF9-17C0FBB622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5DA0-ED4B-BFF9-17C0FBB622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5DA0-ED4B-BFF9-17C0FBB6221D}"/>
              </c:ext>
            </c:extLst>
          </c:dPt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Sheet2!$J$2:$J$21</c:f>
              <c:numCache>
                <c:formatCode>General</c:formatCode>
                <c:ptCount val="12"/>
                <c:pt idx="0">
                  <c:v>-2.5597619274419614</c:v>
                </c:pt>
                <c:pt idx="1">
                  <c:v>1.2497618820818477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7</c:v>
                </c:pt>
                <c:pt idx="6">
                  <c:v>19</c:v>
                </c:pt>
                <c:pt idx="7">
                  <c:v>3.8095238095238093</c:v>
                </c:pt>
                <c:pt idx="8">
                  <c:v>19</c:v>
                </c:pt>
                <c:pt idx="9">
                  <c:v>9</c:v>
                </c:pt>
                <c:pt idx="10">
                  <c:v>36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811-E941-8322-72CF5956A0B0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Count of COVID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5DA0-ED4B-BFF9-17C0FBB622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5DA0-ED4B-BFF9-17C0FBB622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5DA0-ED4B-BFF9-17C0FBB622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5DA0-ED4B-BFF9-17C0FBB622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5DA0-ED4B-BFF9-17C0FBB622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5DA0-ED4B-BFF9-17C0FBB622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5DA0-ED4B-BFF9-17C0FBB622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5DA0-ED4B-BFF9-17C0FBB622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5DA0-ED4B-BFF9-17C0FBB622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5DA0-ED4B-BFF9-17C0FBB622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5DA0-ED4B-BFF9-17C0FBB622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5DA0-ED4B-BFF9-17C0FBB6221D}"/>
              </c:ext>
            </c:extLst>
          </c:dPt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Sheet2!$K$2:$K$21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811-E941-8322-72CF5956A0B0}"/>
            </c:ext>
          </c:extLst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Count of Program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5DA0-ED4B-BFF9-17C0FBB622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5DA0-ED4B-BFF9-17C0FBB622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5DA0-ED4B-BFF9-17C0FBB622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5DA0-ED4B-BFF9-17C0FBB622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5DA0-ED4B-BFF9-17C0FBB622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5DA0-ED4B-BFF9-17C0FBB622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5DA0-ED4B-BFF9-17C0FBB622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5DA0-ED4B-BFF9-17C0FBB622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5DA0-ED4B-BFF9-17C0FBB622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5DA0-ED4B-BFF9-17C0FBB622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5DA0-ED4B-BFF9-17C0FBB622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5DA0-ED4B-BFF9-17C0FBB6221D}"/>
              </c:ext>
            </c:extLst>
          </c:dPt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Sheet2!$L$2:$L$21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811-E941-8322-72CF5956A0B0}"/>
            </c:ext>
          </c:extLst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Count of Hometown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5DA0-ED4B-BFF9-17C0FBB622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5DA0-ED4B-BFF9-17C0FBB622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5DA0-ED4B-BFF9-17C0FBB622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5DA0-ED4B-BFF9-17C0FBB622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5DA0-ED4B-BFF9-17C0FBB622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5DA0-ED4B-BFF9-17C0FBB622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5DA0-ED4B-BFF9-17C0FBB622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5DA0-ED4B-BFF9-17C0FBB622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5DA0-ED4B-BFF9-17C0FBB622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5DA0-ED4B-BFF9-17C0FBB622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5DA0-ED4B-BFF9-17C0FBB622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5DA0-ED4B-BFF9-17C0FBB6221D}"/>
              </c:ext>
            </c:extLst>
          </c:dPt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Sheet2!$M$2:$M$21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811-E941-8322-72CF5956A0B0}"/>
            </c:ext>
          </c:extLst>
        </c:ser>
        <c:ser>
          <c:idx val="12"/>
          <c:order val="12"/>
          <c:tx>
            <c:strRef>
              <c:f>Sheet2!$N$1</c:f>
              <c:strCache>
                <c:ptCount val="1"/>
                <c:pt idx="0">
                  <c:v>Sum of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5DA0-ED4B-BFF9-17C0FBB622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5DA0-ED4B-BFF9-17C0FBB622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5-5DA0-ED4B-BFF9-17C0FBB622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5DA0-ED4B-BFF9-17C0FBB622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9-5DA0-ED4B-BFF9-17C0FBB622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B-5DA0-ED4B-BFF9-17C0FBB622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5DA0-ED4B-BFF9-17C0FBB622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5DA0-ED4B-BFF9-17C0FBB622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1-5DA0-ED4B-BFF9-17C0FBB622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3-5DA0-ED4B-BFF9-17C0FBB622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5-5DA0-ED4B-BFF9-17C0FBB622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5DA0-ED4B-BFF9-17C0FBB6221D}"/>
              </c:ext>
            </c:extLst>
          </c:dPt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Sheet2!$N$2:$N$21</c:f>
              <c:numCache>
                <c:formatCode>General</c:formatCode>
                <c:ptCount val="12"/>
                <c:pt idx="0">
                  <c:v>3561.1104318119724</c:v>
                </c:pt>
                <c:pt idx="1">
                  <c:v>6562.3485270500678</c:v>
                </c:pt>
                <c:pt idx="2">
                  <c:v>30000</c:v>
                </c:pt>
                <c:pt idx="3">
                  <c:v>0</c:v>
                </c:pt>
                <c:pt idx="4">
                  <c:v>490</c:v>
                </c:pt>
                <c:pt idx="5">
                  <c:v>1000</c:v>
                </c:pt>
                <c:pt idx="6">
                  <c:v>7400</c:v>
                </c:pt>
                <c:pt idx="7">
                  <c:v>3001.2380952380954</c:v>
                </c:pt>
                <c:pt idx="8">
                  <c:v>6236</c:v>
                </c:pt>
                <c:pt idx="9">
                  <c:v>10350</c:v>
                </c:pt>
                <c:pt idx="10">
                  <c:v>68250</c:v>
                </c:pt>
                <c:pt idx="1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811-E941-8322-72CF5956A0B0}"/>
            </c:ext>
          </c:extLst>
        </c:ser>
        <c:ser>
          <c:idx val="13"/>
          <c:order val="13"/>
          <c:tx>
            <c:strRef>
              <c:f>Sheet2!$O$1</c:f>
              <c:strCache>
                <c:ptCount val="1"/>
                <c:pt idx="0">
                  <c:v>Sum of Distance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9-5DA0-ED4B-BFF9-17C0FBB622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B-5DA0-ED4B-BFF9-17C0FBB622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D-5DA0-ED4B-BFF9-17C0FBB622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5DA0-ED4B-BFF9-17C0FBB622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5DA0-ED4B-BFF9-17C0FBB622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3-5DA0-ED4B-BFF9-17C0FBB622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5-5DA0-ED4B-BFF9-17C0FBB622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7-5DA0-ED4B-BFF9-17C0FBB622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9-5DA0-ED4B-BFF9-17C0FBB622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B-5DA0-ED4B-BFF9-17C0FBB622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5DA0-ED4B-BFF9-17C0FBB622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F-5DA0-ED4B-BFF9-17C0FBB6221D}"/>
              </c:ext>
            </c:extLst>
          </c:dPt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Sheet2!$O$2:$O$21</c:f>
              <c:numCache>
                <c:formatCode>General</c:formatCode>
                <c:ptCount val="12"/>
                <c:pt idx="0">
                  <c:v>17.379777603209064</c:v>
                </c:pt>
                <c:pt idx="1">
                  <c:v>34.260729984161443</c:v>
                </c:pt>
                <c:pt idx="2">
                  <c:v>146</c:v>
                </c:pt>
                <c:pt idx="3">
                  <c:v>0</c:v>
                </c:pt>
                <c:pt idx="4">
                  <c:v>6</c:v>
                </c:pt>
                <c:pt idx="5">
                  <c:v>7.5</c:v>
                </c:pt>
                <c:pt idx="6">
                  <c:v>154</c:v>
                </c:pt>
                <c:pt idx="7">
                  <c:v>16.88095238095238</c:v>
                </c:pt>
                <c:pt idx="8">
                  <c:v>156</c:v>
                </c:pt>
                <c:pt idx="9">
                  <c:v>4</c:v>
                </c:pt>
                <c:pt idx="10">
                  <c:v>177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811-E941-8322-72CF5956A0B0}"/>
            </c:ext>
          </c:extLst>
        </c:ser>
        <c:ser>
          <c:idx val="14"/>
          <c:order val="14"/>
          <c:tx>
            <c:strRef>
              <c:f>Sheet2!$P$1</c:f>
              <c:strCache>
                <c:ptCount val="1"/>
                <c:pt idx="0">
                  <c:v>Sum of Weekend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1-5DA0-ED4B-BFF9-17C0FBB622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3-5DA0-ED4B-BFF9-17C0FBB622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5-5DA0-ED4B-BFF9-17C0FBB622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7-5DA0-ED4B-BFF9-17C0FBB622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9-5DA0-ED4B-BFF9-17C0FBB622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B-5DA0-ED4B-BFF9-17C0FBB622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D-5DA0-ED4B-BFF9-17C0FBB622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F-5DA0-ED4B-BFF9-17C0FBB622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1-5DA0-ED4B-BFF9-17C0FBB622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3-5DA0-ED4B-BFF9-17C0FBB622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5-5DA0-ED4B-BFF9-17C0FBB622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7-5DA0-ED4B-BFF9-17C0FBB6221D}"/>
              </c:ext>
            </c:extLst>
          </c:dPt>
          <c:cat>
            <c:multiLvlStrRef>
              <c:f>Sheet2!$A$2:$A$21</c:f>
              <c:multiLvlStrCache>
                <c:ptCount val="12"/>
                <c:lvl>
                  <c:pt idx="0">
                    <c:v>-2.61906473245084</c:v>
                  </c:pt>
                  <c:pt idx="1">
                    <c:v>1.08093526754916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3.7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(blank)</c:v>
                  </c:pt>
                </c:lvl>
                <c:lvl>
                  <c:pt idx="0">
                    <c:v>0.13072812914595</c:v>
                  </c:pt>
                  <c:pt idx="1">
                    <c:v>0.597614304667198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7">
                    <c:v>4.57142857142857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Sheet2!$P$2:$P$21</c:f>
              <c:numCache>
                <c:formatCode>General</c:formatCode>
                <c:ptCount val="12"/>
                <c:pt idx="0">
                  <c:v>-0.15232014258367066</c:v>
                </c:pt>
                <c:pt idx="1">
                  <c:v>4.8476798574163293</c:v>
                </c:pt>
                <c:pt idx="2">
                  <c:v>23</c:v>
                </c:pt>
                <c:pt idx="3">
                  <c:v>1</c:v>
                </c:pt>
                <c:pt idx="4">
                  <c:v>10</c:v>
                </c:pt>
                <c:pt idx="5">
                  <c:v>5</c:v>
                </c:pt>
                <c:pt idx="6">
                  <c:v>16</c:v>
                </c:pt>
                <c:pt idx="7">
                  <c:v>5</c:v>
                </c:pt>
                <c:pt idx="8">
                  <c:v>17</c:v>
                </c:pt>
                <c:pt idx="9">
                  <c:v>12</c:v>
                </c:pt>
                <c:pt idx="10">
                  <c:v>73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811-E941-8322-72CF5956A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'Selected Data'!$A$23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'Selected Data'!$B$23:$Q$23</c:f>
              <c:numCache>
                <c:formatCode>General</c:formatCode>
                <c:ptCount val="16"/>
                <c:pt idx="0">
                  <c:v>5.1904761904761907</c:v>
                </c:pt>
                <c:pt idx="1">
                  <c:v>5</c:v>
                </c:pt>
                <c:pt idx="3">
                  <c:v>4.5714285714285712</c:v>
                </c:pt>
                <c:pt idx="5">
                  <c:v>3.7</c:v>
                </c:pt>
                <c:pt idx="7">
                  <c:v>4.2380952380952381</c:v>
                </c:pt>
                <c:pt idx="9">
                  <c:v>3.8095238095238093</c:v>
                </c:pt>
                <c:pt idx="14">
                  <c:v>16.88095238095238</c:v>
                </c:pt>
                <c:pt idx="15">
                  <c:v>3001.2380952380954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9-3348-9A8D-623C83420B0E}"/>
            </c:ext>
          </c:extLst>
        </c:ser>
        <c:ser>
          <c:idx val="1"/>
          <c:order val="1"/>
          <c:tx>
            <c:strRef>
              <c:f>'Selected Data'!$A$24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'Selected Data'!$B$24:$Q$24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3">
                  <c:v>5</c:v>
                </c:pt>
                <c:pt idx="5">
                  <c:v>3</c:v>
                </c:pt>
                <c:pt idx="7">
                  <c:v>4</c:v>
                </c:pt>
                <c:pt idx="9">
                  <c:v>4</c:v>
                </c:pt>
                <c:pt idx="14">
                  <c:v>4</c:v>
                </c:pt>
                <c:pt idx="15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9-3348-9A8D-623C83420B0E}"/>
            </c:ext>
          </c:extLst>
        </c:ser>
        <c:ser>
          <c:idx val="2"/>
          <c:order val="2"/>
          <c:tx>
            <c:strRef>
              <c:f>'Selected Data'!$A$25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'Selected Data'!$B$25:$Q$25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3">
                  <c:v>5</c:v>
                </c:pt>
                <c:pt idx="5">
                  <c:v>3</c:v>
                </c:pt>
                <c:pt idx="7">
                  <c:v>4</c:v>
                </c:pt>
                <c:pt idx="9">
                  <c:v>5</c:v>
                </c:pt>
                <c:pt idx="14">
                  <c:v>1</c:v>
                </c:pt>
                <c:pt idx="1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79-3348-9A8D-623C83420B0E}"/>
            </c:ext>
          </c:extLst>
        </c:ser>
        <c:ser>
          <c:idx val="3"/>
          <c:order val="3"/>
          <c:tx>
            <c:strRef>
              <c:f>'Selected Data'!$A$26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'Selected Data'!$B$26:$Q$26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3">
                  <c:v>3</c:v>
                </c:pt>
                <c:pt idx="5">
                  <c:v>2</c:v>
                </c:pt>
                <c:pt idx="7">
                  <c:v>3</c:v>
                </c:pt>
                <c:pt idx="9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79-3348-9A8D-623C83420B0E}"/>
            </c:ext>
          </c:extLst>
        </c:ser>
        <c:ser>
          <c:idx val="4"/>
          <c:order val="4"/>
          <c:tx>
            <c:strRef>
              <c:f>'Selected Data'!$A$27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'Selected Data'!$B$27:$Q$27</c:f>
              <c:numCache>
                <c:formatCode>General</c:formatCode>
                <c:ptCount val="16"/>
                <c:pt idx="0">
                  <c:v>20</c:v>
                </c:pt>
                <c:pt idx="1">
                  <c:v>24</c:v>
                </c:pt>
                <c:pt idx="3">
                  <c:v>5</c:v>
                </c:pt>
                <c:pt idx="5">
                  <c:v>5</c:v>
                </c:pt>
                <c:pt idx="7">
                  <c:v>5</c:v>
                </c:pt>
                <c:pt idx="9">
                  <c:v>5</c:v>
                </c:pt>
                <c:pt idx="14">
                  <c:v>146</c:v>
                </c:pt>
                <c:pt idx="1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79-3348-9A8D-623C83420B0E}"/>
            </c:ext>
          </c:extLst>
        </c:ser>
        <c:ser>
          <c:idx val="5"/>
          <c:order val="5"/>
          <c:tx>
            <c:strRef>
              <c:f>'Selected Data'!$A$28</c:f>
              <c:strCache>
                <c:ptCount val="1"/>
                <c:pt idx="0">
                  <c:v>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'Selected Data'!$B$28:$Q$28</c:f>
              <c:numCache>
                <c:formatCode>General</c:formatCode>
                <c:ptCount val="16"/>
                <c:pt idx="0">
                  <c:v>19</c:v>
                </c:pt>
                <c:pt idx="1">
                  <c:v>23</c:v>
                </c:pt>
                <c:pt idx="3">
                  <c:v>2</c:v>
                </c:pt>
                <c:pt idx="5">
                  <c:v>3</c:v>
                </c:pt>
                <c:pt idx="7">
                  <c:v>2</c:v>
                </c:pt>
                <c:pt idx="9">
                  <c:v>4</c:v>
                </c:pt>
                <c:pt idx="14">
                  <c:v>146</c:v>
                </c:pt>
                <c:pt idx="1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79-3348-9A8D-623C83420B0E}"/>
            </c:ext>
          </c:extLst>
        </c:ser>
        <c:ser>
          <c:idx val="6"/>
          <c:order val="6"/>
          <c:tx>
            <c:strRef>
              <c:f>'Selected Data'!$A$29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'Selected Data'!$B$29:$Q$29</c:f>
              <c:numCache>
                <c:formatCode>General</c:formatCode>
                <c:ptCount val="16"/>
                <c:pt idx="0">
                  <c:v>4.9861713530428098</c:v>
                </c:pt>
                <c:pt idx="1">
                  <c:v>4.8476798574163293</c:v>
                </c:pt>
                <c:pt idx="3">
                  <c:v>0.59761430466719789</c:v>
                </c:pt>
                <c:pt idx="5">
                  <c:v>1.0809352675491619</c:v>
                </c:pt>
                <c:pt idx="7">
                  <c:v>0.70034005345702577</c:v>
                </c:pt>
                <c:pt idx="9">
                  <c:v>1.2497618820818477</c:v>
                </c:pt>
                <c:pt idx="14">
                  <c:v>34.260729984161443</c:v>
                </c:pt>
                <c:pt idx="15">
                  <c:v>6562.3485270500678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79-3348-9A8D-623C83420B0E}"/>
            </c:ext>
          </c:extLst>
        </c:ser>
        <c:ser>
          <c:idx val="7"/>
          <c:order val="7"/>
          <c:tx>
            <c:strRef>
              <c:f>'Selected Data'!$A$30</c:f>
              <c:strCache>
                <c:ptCount val="1"/>
                <c:pt idx="0">
                  <c:v>Coeffient of Variation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'Selected Data'!$B$30:$Q$30</c:f>
              <c:numCache>
                <c:formatCode>General</c:formatCode>
                <c:ptCount val="16"/>
                <c:pt idx="0">
                  <c:v>-0.2043048374333809</c:v>
                </c:pt>
                <c:pt idx="1">
                  <c:v>-0.15232014258367066</c:v>
                </c:pt>
                <c:pt idx="3">
                  <c:v>0.13072812914594956</c:v>
                </c:pt>
                <c:pt idx="5">
                  <c:v>-2.6190647324508385</c:v>
                </c:pt>
                <c:pt idx="7">
                  <c:v>-3.5377551846382125</c:v>
                </c:pt>
                <c:pt idx="9">
                  <c:v>-2.5597619274419614</c:v>
                </c:pt>
                <c:pt idx="14">
                  <c:v>17.379777603209064</c:v>
                </c:pt>
                <c:pt idx="15">
                  <c:v>3561.1104318119724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79-3348-9A8D-623C83420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649631"/>
        <c:axId val="1314683983"/>
      </c:barChart>
      <c:catAx>
        <c:axId val="1314649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83983"/>
        <c:crosses val="autoZero"/>
        <c:auto val="1"/>
        <c:lblAlgn val="ctr"/>
        <c:lblOffset val="100"/>
        <c:noMultiLvlLbl val="0"/>
      </c:catAx>
      <c:valAx>
        <c:axId val="13146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has COVID-19 affected Eating Habits?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Qualitative!$A$4:$A$8</c:f>
              <c:strCache>
                <c:ptCount val="5"/>
                <c:pt idx="0">
                  <c:v>Eating more</c:v>
                </c:pt>
                <c:pt idx="1">
                  <c:v>Eating less</c:v>
                </c:pt>
                <c:pt idx="2">
                  <c:v>Eating more unhealthy</c:v>
                </c:pt>
                <c:pt idx="3">
                  <c:v>Eating at home more</c:v>
                </c:pt>
                <c:pt idx="4">
                  <c:v>No impact</c:v>
                </c:pt>
              </c:strCache>
            </c:strRef>
          </c:cat>
          <c:val>
            <c:numRef>
              <c:f>Qualitative!$B$4:$B$8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862-3C45-BFD9-431569DD8DD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Qualitative!$A$4:$A$8</c:f>
              <c:strCache>
                <c:ptCount val="5"/>
                <c:pt idx="0">
                  <c:v>Eating more</c:v>
                </c:pt>
                <c:pt idx="1">
                  <c:v>Eating less</c:v>
                </c:pt>
                <c:pt idx="2">
                  <c:v>Eating more unhealthy</c:v>
                </c:pt>
                <c:pt idx="3">
                  <c:v>Eating at home more</c:v>
                </c:pt>
                <c:pt idx="4">
                  <c:v>No impact</c:v>
                </c:pt>
              </c:strCache>
            </c:strRef>
          </c:cat>
          <c:val>
            <c:numRef>
              <c:f>Qualitative!$C$4:$C$8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2-3C45-BFD9-431569DD8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389551"/>
        <c:axId val="1313609567"/>
      </c:barChart>
      <c:catAx>
        <c:axId val="135238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Ways</a:t>
                </a:r>
                <a:r>
                  <a:rPr lang="en-US" baseline="0"/>
                  <a:t> Eating Habits have been Affected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09567"/>
        <c:crosses val="autoZero"/>
        <c:auto val="0"/>
        <c:lblAlgn val="ctr"/>
        <c:lblOffset val="100"/>
        <c:noMultiLvlLbl val="0"/>
      </c:catAx>
      <c:valAx>
        <c:axId val="13136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8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184150</xdr:colOff>
      <xdr:row>17</xdr:row>
      <xdr:rowOff>57150</xdr:rowOff>
    </xdr:from>
    <xdr:to>
      <xdr:col>4</xdr:col>
      <xdr:colOff>654050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68DE0-A9BC-1740-A554-002034936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1399811</xdr:colOff>
      <xdr:row>32</xdr:row>
      <xdr:rowOff>173220</xdr:rowOff>
    </xdr:from>
    <xdr:to>
      <xdr:col>11</xdr:col>
      <xdr:colOff>95459</xdr:colOff>
      <xdr:row>47</xdr:row>
      <xdr:rowOff>58920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CB87B-D675-8C42-8277-74DFDC663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87086</xdr:rowOff>
    </xdr:from>
    <xdr:to>
      <xdr:col>5</xdr:col>
      <xdr:colOff>514047</xdr:colOff>
      <xdr:row>47</xdr:row>
      <xdr:rowOff>36286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5BF1B9-E34A-614A-AF26-C23DA437F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549604</xdr:colOff>
      <xdr:row>23</xdr:row>
      <xdr:rowOff>117365</xdr:rowOff>
    </xdr:from>
    <xdr:to>
      <xdr:col>24</xdr:col>
      <xdr:colOff>370052</xdr:colOff>
      <xdr:row>37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86FEE-310F-0C4E-8D65-CF6692E1B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63500</xdr:rowOff>
    </xdr:from>
    <xdr:to>
      <xdr:col>9</xdr:col>
      <xdr:colOff>774700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88BF2-7DA4-3449-8931-78381EDB0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ephanie Lee-Chan" id="{851DF83F-6367-F843-9653-7E0816C1EC9E}" userId="S::leec1180@mylaurier.ca::4fda0759-f72e-44a7-bf1b-86237e39962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Lee-Chan" refreshedDate="44494.960428587961" createdVersion="7" refreshedVersion="7" minRefreshableVersion="3" recordCount="29" xr:uid="{8BEA41EE-F612-8F4E-A9F9-6DCFF87ECB0A}">
  <cacheSource type="worksheet">
    <worksheetSource ref="A1:Q30" sheet="Selected Data"/>
  </cacheSource>
  <cacheFields count="17">
    <cacheField name="ID" numFmtId="0">
      <sharedItems containsMixedTypes="1" containsNumber="1" containsInteger="1" minValue="1" maxValue="21"/>
    </cacheField>
    <cacheField name="Weekday" numFmtId="0">
      <sharedItems containsSemiMixedTypes="0" containsString="0" containsNumber="1" minValue="-0.2043048374333809" maxValue="20" count="12">
        <n v="2"/>
        <n v="1"/>
        <n v="3"/>
        <n v="4"/>
        <n v="10"/>
        <n v="15"/>
        <n v="20"/>
        <n v="5"/>
        <n v="5.1904761904761907"/>
        <n v="19"/>
        <n v="4.9861713530428098"/>
        <n v="-0.2043048374333809"/>
      </sharedItems>
    </cacheField>
    <cacheField name="Weekend" numFmtId="0">
      <sharedItems containsSemiMixedTypes="0" containsString="0" containsNumber="1" minValue="-0.15232014258367066" maxValue="24" count="12">
        <n v="2"/>
        <n v="1"/>
        <n v="4"/>
        <n v="8"/>
        <n v="5"/>
        <n v="10"/>
        <n v="24"/>
        <n v="3"/>
        <n v="6"/>
        <n v="23"/>
        <n v="4.8476798574163293"/>
        <n v="-0.15232014258367066"/>
      </sharedItems>
    </cacheField>
    <cacheField name="Agreement_1" numFmtId="0">
      <sharedItems containsBlank="1"/>
    </cacheField>
    <cacheField name="Agreement_1 (2)" numFmtId="0">
      <sharedItems containsSemiMixedTypes="0" containsString="0" containsNumber="1" minValue="0.13072812914594956" maxValue="5" count="7">
        <n v="5"/>
        <n v="4"/>
        <n v="3"/>
        <n v="4.5714285714285712"/>
        <n v="2"/>
        <n v="0.59761430466719789"/>
        <n v="0.13072812914594956"/>
      </sharedItems>
    </cacheField>
    <cacheField name="Agreement_2" numFmtId="0">
      <sharedItems containsBlank="1"/>
    </cacheField>
    <cacheField name="Agreement_2 (2)" numFmtId="0">
      <sharedItems containsString="0" containsBlank="1" containsNumber="1" minValue="-2.6190647324508385" maxValue="5" count="8">
        <n v="3"/>
        <n v="2"/>
        <n v="4"/>
        <m/>
        <n v="5"/>
        <n v="3.7"/>
        <n v="1.0809352675491619"/>
        <n v="-2.6190647324508385"/>
      </sharedItems>
    </cacheField>
    <cacheField name="Agreement_4" numFmtId="0">
      <sharedItems containsBlank="1"/>
    </cacheField>
    <cacheField name="Agreement_4 (2)" numFmtId="0">
      <sharedItems containsSemiMixedTypes="0" containsString="0" containsNumber="1" minValue="-3.5377551846382125" maxValue="5"/>
    </cacheField>
    <cacheField name="Agreement_3" numFmtId="0">
      <sharedItems containsBlank="1"/>
    </cacheField>
    <cacheField name="Agreement_3 (2)" numFmtId="0">
      <sharedItems containsSemiMixedTypes="0" containsString="0" containsNumber="1" minValue="-2.5597619274419614" maxValue="5"/>
    </cacheField>
    <cacheField name="Favourite" numFmtId="0">
      <sharedItems containsBlank="1"/>
    </cacheField>
    <cacheField name="COVID" numFmtId="0">
      <sharedItems containsBlank="1"/>
    </cacheField>
    <cacheField name="Program" numFmtId="0">
      <sharedItems containsBlank="1"/>
    </cacheField>
    <cacheField name="Hometown" numFmtId="0">
      <sharedItems containsBlank="1"/>
    </cacheField>
    <cacheField name="Distance" numFmtId="0">
      <sharedItems containsSemiMixedTypes="0" containsString="0" containsNumber="1" minValue="0" maxValue="146"/>
    </cacheField>
    <cacheField name="Income" numFmtId="0">
      <sharedItems containsSemiMixedTypes="0" containsString="0" containsNumber="1" minValue="0" maxValue="30000"/>
    </cacheField>
  </cacheFields>
  <extLst>
    <ext xmlns:x14="http://schemas.microsoft.com/office/spreadsheetml/2009/9/main" uri="{725AE2AE-9491-48be-B2B4-4EB974FC3084}">
      <x14:pivotCacheDefinition pivotCacheId="6044304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1"/>
    <x v="0"/>
    <x v="0"/>
    <s v="Strongly agree"/>
    <x v="0"/>
    <s v="Neither "/>
    <x v="0"/>
    <s v="Strongly agree"/>
    <n v="5"/>
    <s v="Neither "/>
    <n v="3"/>
    <s v="Meat and veggies"/>
    <s v="No change, maybe less time going to get food from restaurants"/>
    <s v="Other"/>
    <s v="Rural"/>
    <n v="146"/>
    <n v="1536"/>
  </r>
  <r>
    <n v="2"/>
    <x v="1"/>
    <x v="1"/>
    <s v="Somewhat agree"/>
    <x v="1"/>
    <s v="Somewhat disagree"/>
    <x v="1"/>
    <s v="Neither "/>
    <n v="3"/>
    <s v="Somewhat agree"/>
    <n v="4"/>
    <s v="Proteins, chicken or a good steak if available (my local grocery store is food basics though so never any good meats)"/>
    <s v="gave me more time at home to cook so i got better at cooking and in effect eating too"/>
    <s v="Other"/>
    <s v="Downtown"/>
    <n v="7"/>
    <n v="500"/>
  </r>
  <r>
    <n v="3"/>
    <x v="2"/>
    <x v="2"/>
    <s v="Somewhat agree"/>
    <x v="1"/>
    <s v="Neither "/>
    <x v="0"/>
    <s v="Somewhat agree"/>
    <n v="4"/>
    <s v="Strongly agree"/>
    <n v="5"/>
    <s v="Pizza"/>
    <s v="Its made me want to eat much more than usual"/>
    <s v="Geo/EnvSci"/>
    <s v="Downtown"/>
    <n v="34"/>
    <n v="3000"/>
  </r>
  <r>
    <n v="4"/>
    <x v="1"/>
    <x v="1"/>
    <s v="Strongly agree"/>
    <x v="0"/>
    <s v="Neither "/>
    <x v="0"/>
    <s v="Strongly agree"/>
    <n v="5"/>
    <s v="Somewhat agree"/>
    <n v="4"/>
    <s v="My favorite food is pasta "/>
    <s v="Covid has made me cook at home more and eat out less"/>
    <s v="Geo/EnvSci"/>
    <s v="Downtown"/>
    <n v="1"/>
    <n v="0"/>
  </r>
  <r>
    <n v="5"/>
    <x v="2"/>
    <x v="2"/>
    <s v="Somewhat agree"/>
    <x v="1"/>
    <s v="Neither "/>
    <x v="0"/>
    <s v="Somewhat agree"/>
    <n v="4"/>
    <s v="Strongly disagree"/>
    <n v="1"/>
    <s v="Home fries or Chicken wings"/>
    <s v="It has not impacted it"/>
    <s v="Geo/EnvSci"/>
    <s v="Suburbs"/>
    <n v="59"/>
    <n v="200"/>
  </r>
  <r>
    <n v="6"/>
    <x v="3"/>
    <x v="3"/>
    <s v="Strongly agree"/>
    <x v="0"/>
    <s v="Somewhat agree"/>
    <x v="2"/>
    <s v="Strongly agree"/>
    <n v="5"/>
    <s v="Strongly agree"/>
    <n v="5"/>
    <s v="Italian "/>
    <s v="Eating a lot more"/>
    <s v="ES"/>
    <s v="Downtown"/>
    <n v="2"/>
    <n v="10000"/>
  </r>
  <r>
    <n v="7"/>
    <x v="2"/>
    <x v="2"/>
    <s v="Strongly agree"/>
    <x v="0"/>
    <s v="Somewhat agree"/>
    <x v="2"/>
    <s v="Somewhat agree"/>
    <n v="4"/>
    <s v="Somewhat agree"/>
    <n v="4"/>
    <s v="Snacks"/>
    <s v="Have been eating more than I usually do"/>
    <s v="ES"/>
    <s v="Suburbs"/>
    <n v="2"/>
    <n v="350"/>
  </r>
  <r>
    <n v="8"/>
    <x v="4"/>
    <x v="2"/>
    <s v="Strongly agree"/>
    <x v="0"/>
    <s v="Strongly agree"/>
    <x v="3"/>
    <s v="Neither "/>
    <n v="3"/>
    <s v="Neither "/>
    <n v="3"/>
    <s v="chicken wings "/>
    <s v="my eating habits have decreased "/>
    <s v="ES"/>
    <s v="Rural"/>
    <n v="1"/>
    <n v="2000"/>
  </r>
  <r>
    <n v="9"/>
    <x v="2"/>
    <x v="4"/>
    <s v="Strongly agree"/>
    <x v="0"/>
    <s v="Strongly agree"/>
    <x v="4"/>
    <s v="Somewhat agree"/>
    <n v="4"/>
    <s v="Neither "/>
    <n v="3"/>
    <s v="cookies"/>
    <s v="N/A"/>
    <s v="Geo/EnvSci"/>
    <s v="Downtown"/>
    <n v="10"/>
    <n v="700"/>
  </r>
  <r>
    <n v="10"/>
    <x v="0"/>
    <x v="0"/>
    <s v="Somewhat agree"/>
    <x v="1"/>
    <s v="Neither "/>
    <x v="0"/>
    <s v="Strongly agree"/>
    <n v="5"/>
    <s v="Somewhat agree"/>
    <n v="4"/>
    <s v="Pasta or Mexican food"/>
    <s v="It had given me more time to try to cook new recipes and make healthier choices"/>
    <s v="ES"/>
    <s v="Suburbs"/>
    <n v="0"/>
    <n v="200"/>
  </r>
  <r>
    <n v="11"/>
    <x v="4"/>
    <x v="5"/>
    <s v="Neither "/>
    <x v="2"/>
    <s v="Neither "/>
    <x v="0"/>
    <s v="Neither "/>
    <n v="3"/>
    <s v="Strongly disagree"/>
    <n v="1"/>
    <s v="Indian food"/>
    <s v="It hasn't"/>
    <s v="ES"/>
    <s v="Downtown"/>
    <n v="6"/>
    <n v="490"/>
  </r>
  <r>
    <n v="12"/>
    <x v="5"/>
    <x v="2"/>
    <s v="Somewhat agree"/>
    <x v="1"/>
    <s v="Somewhat disagree"/>
    <x v="1"/>
    <s v="Somewhat agree"/>
    <n v="4"/>
    <s v="Neither "/>
    <n v="3"/>
    <s v="warm, saucy, cheesy, not crunchy."/>
    <s v="it hasn't affected them at all "/>
    <s v="Other"/>
    <s v="Rural"/>
    <n v="0.5"/>
    <n v="500"/>
  </r>
  <r>
    <n v="13"/>
    <x v="6"/>
    <x v="6"/>
    <s v="Strongly agree"/>
    <x v="0"/>
    <s v="Strongly agree"/>
    <x v="4"/>
    <s v="Strongly agree"/>
    <n v="5"/>
    <s v="Strongly agree"/>
    <n v="5"/>
    <s v="Healthy"/>
    <s v="Eating less"/>
    <s v="Geo/EnvSci"/>
    <s v="Downtown"/>
    <n v="2"/>
    <n v="3000"/>
  </r>
  <r>
    <n v="14"/>
    <x v="2"/>
    <x v="7"/>
    <s v="Somewhat agree"/>
    <x v="1"/>
    <s v="Neither "/>
    <x v="0"/>
    <s v="Somewhat agree"/>
    <n v="4"/>
    <s v="Somewhat disagree"/>
    <n v="4"/>
    <s v="pasta"/>
    <s v="less eating out"/>
    <s v="Geo/EnvSci"/>
    <s v="Suburbs"/>
    <n v="56"/>
    <n v="3500"/>
  </r>
  <r>
    <n v="15"/>
    <x v="3"/>
    <x v="4"/>
    <s v="Strongly agree"/>
    <x v="0"/>
    <s v="Strongly agree"/>
    <x v="4"/>
    <s v="Somewhat agree"/>
    <n v="4"/>
    <s v="Strongly agree"/>
    <n v="5"/>
    <s v="Love Italian, Middle Eastern, and Latin American Food"/>
    <s v="reaching for comfort foods more often and &quot;healthy&quot; or low-calorie options less often"/>
    <s v="Geo/EnvSci"/>
    <s v="Suburbs"/>
    <n v="10"/>
    <n v="2000"/>
  </r>
  <r>
    <n v="16"/>
    <x v="0"/>
    <x v="0"/>
    <s v="Strongly agree"/>
    <x v="0"/>
    <s v="Strongly agree"/>
    <x v="4"/>
    <s v="Somewhat agree"/>
    <n v="4"/>
    <s v="Strongly agree"/>
    <n v="5"/>
    <s v="junk food"/>
    <s v="more junk food and less cooking "/>
    <s v="ES"/>
    <s v="Downtown"/>
    <n v="5"/>
    <n v="30000"/>
  </r>
  <r>
    <n v="17"/>
    <x v="0"/>
    <x v="7"/>
    <s v="Somewhat agree"/>
    <x v="1"/>
    <s v="Neither "/>
    <x v="0"/>
    <s v="Somewhat agree"/>
    <n v="4"/>
    <s v="Strongly agree"/>
    <n v="5"/>
    <s v="I enjoy wings and burgers!"/>
    <s v="I have started to eat more healthy, with more time to prep food."/>
    <s v="Geo/EnvSci"/>
    <s v="Suburbs"/>
    <n v="5"/>
    <n v="500"/>
  </r>
  <r>
    <n v="18"/>
    <x v="2"/>
    <x v="2"/>
    <s v="Strongly agree"/>
    <x v="0"/>
    <s v="Strongly agree"/>
    <x v="4"/>
    <s v="Strongly agree"/>
    <n v="5"/>
    <s v="Strongly agree"/>
    <n v="5"/>
    <s v="american cuisine "/>
    <s v="increase in amount eating due to boredom "/>
    <s v="ES"/>
    <s v="Downtown"/>
    <n v="2"/>
    <n v="250"/>
  </r>
  <r>
    <n v="19"/>
    <x v="2"/>
    <x v="2"/>
    <s v="Strongly agree"/>
    <x v="0"/>
    <s v="Strongly agree"/>
    <x v="4"/>
    <s v="Strongly agree"/>
    <n v="5"/>
    <s v="Strongly agree"/>
    <n v="5"/>
    <s v="pasta "/>
    <s v="can no longer go out to eat"/>
    <s v="ES"/>
    <s v="Rural"/>
    <n v="1"/>
    <n v="300"/>
  </r>
  <r>
    <n v="20"/>
    <x v="7"/>
    <x v="8"/>
    <s v="Strongly agree"/>
    <x v="0"/>
    <s v="Neither "/>
    <x v="0"/>
    <s v="Strongly agree"/>
    <n v="5"/>
    <s v="Neither "/>
    <n v="3"/>
    <s v="fast food"/>
    <s v="way more cooking at home"/>
    <s v="ES"/>
    <s v="Rural"/>
    <n v="4"/>
    <n v="2000"/>
  </r>
  <r>
    <n v="21"/>
    <x v="4"/>
    <x v="4"/>
    <s v="Strongly agree"/>
    <x v="0"/>
    <s v="Strongly agree"/>
    <x v="4"/>
    <s v="Somewhat agree"/>
    <n v="4"/>
    <s v="Neither "/>
    <n v="3"/>
    <s v="chicken wings "/>
    <s v="I eat less"/>
    <s v="ES"/>
    <s v="Rural"/>
    <n v="1"/>
    <n v="2000"/>
  </r>
  <r>
    <s v="Mean"/>
    <x v="8"/>
    <x v="4"/>
    <m/>
    <x v="3"/>
    <m/>
    <x v="5"/>
    <m/>
    <n v="4.2380952380952381"/>
    <m/>
    <n v="3.8095238095238093"/>
    <m/>
    <m/>
    <m/>
    <m/>
    <n v="16.88095238095238"/>
    <n v="3001.2380952380954"/>
  </r>
  <r>
    <s v="Median"/>
    <x v="2"/>
    <x v="2"/>
    <m/>
    <x v="0"/>
    <m/>
    <x v="0"/>
    <m/>
    <n v="4"/>
    <m/>
    <n v="4"/>
    <m/>
    <m/>
    <m/>
    <m/>
    <n v="4"/>
    <n v="700"/>
  </r>
  <r>
    <s v="Mode"/>
    <x v="2"/>
    <x v="2"/>
    <m/>
    <x v="0"/>
    <m/>
    <x v="0"/>
    <m/>
    <n v="4"/>
    <m/>
    <n v="5"/>
    <m/>
    <m/>
    <m/>
    <m/>
    <n v="1"/>
    <n v="2000"/>
  </r>
  <r>
    <s v="Min"/>
    <x v="1"/>
    <x v="1"/>
    <m/>
    <x v="2"/>
    <m/>
    <x v="1"/>
    <m/>
    <n v="3"/>
    <m/>
    <n v="1"/>
    <m/>
    <m/>
    <m/>
    <m/>
    <n v="0"/>
    <n v="0"/>
  </r>
  <r>
    <s v="Max"/>
    <x v="6"/>
    <x v="6"/>
    <m/>
    <x v="0"/>
    <m/>
    <x v="4"/>
    <m/>
    <n v="5"/>
    <m/>
    <n v="5"/>
    <m/>
    <m/>
    <m/>
    <m/>
    <n v="146"/>
    <n v="30000"/>
  </r>
  <r>
    <s v="Range"/>
    <x v="9"/>
    <x v="9"/>
    <m/>
    <x v="4"/>
    <m/>
    <x v="0"/>
    <m/>
    <n v="2"/>
    <m/>
    <n v="4"/>
    <m/>
    <m/>
    <m/>
    <m/>
    <n v="146"/>
    <n v="30000"/>
  </r>
  <r>
    <s v="Standard Deviation"/>
    <x v="10"/>
    <x v="10"/>
    <m/>
    <x v="5"/>
    <m/>
    <x v="6"/>
    <m/>
    <n v="0.70034005345702577"/>
    <m/>
    <n v="1.2497618820818477"/>
    <m/>
    <m/>
    <m/>
    <m/>
    <n v="34.260729984161443"/>
    <n v="6562.3485270500678"/>
  </r>
  <r>
    <s v="Coeffient of Variation"/>
    <x v="11"/>
    <x v="11"/>
    <m/>
    <x v="6"/>
    <m/>
    <x v="7"/>
    <m/>
    <n v="-3.5377551846382125"/>
    <m/>
    <n v="-2.5597619274419614"/>
    <m/>
    <m/>
    <m/>
    <m/>
    <n v="17.379777603209064"/>
    <n v="3561.11043181197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9FC31-E987-BB48-A6D7-E6F4E4D755F4}" name="PivotTable1" cacheId="21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showHeaders="0" outline="1" outlineData="1" multipleFieldFilters="0" chartFormat="4">
  <location ref="A3:Q16" firstHeaderRow="0" firstDataRow="1" firstDataCol="1"/>
  <pivotFields count="17">
    <pivotField dataField="1" showAll="0"/>
    <pivotField axis="axisRow" showAll="0">
      <items count="13">
        <item x="11"/>
        <item x="1"/>
        <item x="0"/>
        <item x="2"/>
        <item x="3"/>
        <item x="10"/>
        <item x="7"/>
        <item x="8"/>
        <item x="4"/>
        <item x="5"/>
        <item x="9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Sum of Weekend" fld="2" baseField="0" baseItem="0"/>
    <dataField name="Sum of Agreement_1 (2)" fld="4" baseField="0" baseItem="0"/>
    <dataField name="Sum of Agreement_2 (2)" fld="6" baseField="0" baseItem="0"/>
    <dataField name="Count of Agreement_3" fld="9" subtotal="count" baseField="0" baseItem="0"/>
    <dataField name="Count of Agreement_4" fld="7" subtotal="count" baseField="0" baseItem="0"/>
    <dataField name="Count of Favourite" fld="11" subtotal="count" baseField="0" baseItem="0"/>
    <dataField name="Count of Agreement_2" fld="5" subtotal="count" baseField="0" baseItem="0"/>
    <dataField name="Count of Agreement_1" fld="3" subtotal="count" baseField="0" baseItem="0"/>
    <dataField name="Count of ID" fld="0" subtotal="count" baseField="0" baseItem="0"/>
    <dataField name="Sum of Agreement_4 (2)" fld="8" baseField="0" baseItem="0"/>
    <dataField name="Sum of Agreement_3 (2)" fld="10" baseField="0" baseItem="0"/>
    <dataField name="Count of COVID" fld="12" subtotal="count" baseField="0" baseItem="0"/>
    <dataField name="Count of Program" fld="13" subtotal="count" baseField="0" baseItem="0"/>
    <dataField name="Count of Hometown" fld="14" subtotal="count" baseField="0" baseItem="0"/>
    <dataField name="Sum of Distance" fld="15" baseField="0" baseItem="0"/>
    <dataField name="Sum of Income" fld="16" baseField="0" baseItem="0"/>
  </dataFields>
  <chartFormats count="6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3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3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3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4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4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4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43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44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3" format="45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3" format="46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3" format="47" series="1">
      <pivotArea type="data" outline="0" fieldPosition="0">
        <references count="1">
          <reference field="4294967294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BFE67-666F-DD4C-8591-00D60087E791}" name="PivotTable2" cacheId="21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showHeaders="0" outline="1" outlineData="1" multipleFieldFilters="0" chartFormat="9">
  <location ref="A1:P21" firstHeaderRow="0" firstDataRow="1" firstDataCol="1"/>
  <pivotFields count="17">
    <pivotField dataField="1" showAll="0"/>
    <pivotField dataField="1" showAll="0">
      <items count="13">
        <item x="11"/>
        <item x="1"/>
        <item x="0"/>
        <item x="2"/>
        <item x="3"/>
        <item x="10"/>
        <item x="7"/>
        <item x="8"/>
        <item x="4"/>
        <item x="5"/>
        <item x="9"/>
        <item x="6"/>
        <item t="default"/>
      </items>
    </pivotField>
    <pivotField dataField="1" showAll="0">
      <items count="13">
        <item x="11"/>
        <item x="1"/>
        <item x="0"/>
        <item x="7"/>
        <item x="2"/>
        <item x="10"/>
        <item x="4"/>
        <item x="8"/>
        <item x="3"/>
        <item x="5"/>
        <item x="9"/>
        <item x="6"/>
        <item t="default"/>
      </items>
    </pivotField>
    <pivotField dataField="1" showAll="0"/>
    <pivotField axis="axisRow" showAll="0">
      <items count="8">
        <item x="6"/>
        <item x="5"/>
        <item x="4"/>
        <item x="2"/>
        <item x="1"/>
        <item x="3"/>
        <item x="0"/>
        <item t="default"/>
      </items>
    </pivotField>
    <pivotField dataField="1" showAll="0"/>
    <pivotField axis="axisRow" showAll="0">
      <items count="9">
        <item x="7"/>
        <item x="6"/>
        <item x="1"/>
        <item x="0"/>
        <item x="5"/>
        <item x="2"/>
        <item x="4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4"/>
    <field x="6"/>
  </rowFields>
  <rowItems count="20">
    <i>
      <x/>
    </i>
    <i r="1">
      <x/>
    </i>
    <i>
      <x v="1"/>
    </i>
    <i r="1">
      <x v="1"/>
    </i>
    <i>
      <x v="2"/>
    </i>
    <i r="1">
      <x v="3"/>
    </i>
    <i>
      <x v="3"/>
    </i>
    <i r="1">
      <x v="2"/>
    </i>
    <i r="1">
      <x v="3"/>
    </i>
    <i>
      <x v="4"/>
    </i>
    <i r="1">
      <x v="2"/>
    </i>
    <i r="1">
      <x v="3"/>
    </i>
    <i>
      <x v="5"/>
    </i>
    <i r="1">
      <x v="4"/>
    </i>
    <i>
      <x v="6"/>
    </i>
    <i r="1">
      <x v="3"/>
    </i>
    <i r="1">
      <x v="5"/>
    </i>
    <i r="1">
      <x v="6"/>
    </i>
    <i r="1">
      <x v="7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Sum of Weekday" fld="1" baseField="0" baseItem="0"/>
    <dataField name="Count of Agreement_3" fld="9" subtotal="count" baseField="0" baseItem="0"/>
    <dataField name="Count of Agreement_4" fld="7" subtotal="count" baseField="0" baseItem="0"/>
    <dataField name="Count of Favourite" fld="11" subtotal="count" baseField="0" baseItem="0"/>
    <dataField name="Count of Agreement_2" fld="5" subtotal="count" baseField="0" baseItem="0"/>
    <dataField name="Count of Agreement_1" fld="3" subtotal="count" baseField="0" baseItem="0"/>
    <dataField name="Count of ID" fld="0" subtotal="count" baseField="0" baseItem="0"/>
    <dataField name="Sum of Agreement_4 (2)" fld="8" baseField="0" baseItem="0"/>
    <dataField name="Sum of Agreement_3 (2)" fld="10" baseField="0" baseItem="0"/>
    <dataField name="Count of COVID" fld="12" subtotal="count" baseField="0" baseItem="0"/>
    <dataField name="Count of Program" fld="13" subtotal="count" baseField="0" baseItem="0"/>
    <dataField name="Count of Hometown" fld="14" subtotal="count" baseField="0" baseItem="0"/>
    <dataField name="Sum of Income" fld="16" baseField="0" baseItem="0"/>
    <dataField name="Sum of Distance" fld="15" baseField="0" baseItem="0"/>
    <dataField name="Sum of Weekend" fld="2" baseField="0" baseItem="0"/>
  </dataFields>
  <chartFormats count="234"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6" count="1" selected="0">
            <x v="3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6" count="1" selected="0">
            <x v="2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6" count="1" selected="0">
            <x v="3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6" count="1" selected="0">
            <x v="2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6" count="1" selected="0">
            <x v="3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6" count="1" selected="0">
            <x v="4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6" count="1" selected="0">
            <x v="3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6" count="1" selected="0">
            <x v="5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6" count="1" selected="0">
            <x v="6"/>
          </reference>
        </references>
      </pivotArea>
    </chartFormat>
    <chartFormat chart="3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6" count="1" selected="0">
            <x v="7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3" format="32">
      <pivotArea type="data" outline="0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3" format="33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6" count="1" selected="0">
            <x v="3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6" count="1" selected="0">
            <x v="2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6" count="1" selected="0">
            <x v="3"/>
          </reference>
        </references>
      </pivotArea>
    </chartFormat>
    <chartFormat chart="3" format="36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6" count="1" selected="0">
            <x v="2"/>
          </reference>
        </references>
      </pivotArea>
    </chartFormat>
    <chartFormat chart="3" format="37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6" count="1" selected="0">
            <x v="3"/>
          </reference>
        </references>
      </pivotArea>
    </chartFormat>
    <chartFormat chart="3" format="38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6" count="1" selected="0">
            <x v="4"/>
          </reference>
        </references>
      </pivotArea>
    </chartFormat>
    <chartFormat chart="3" format="39">
      <pivotArea type="data" outline="0" fieldPosition="0">
        <references count="3">
          <reference field="4294967294" count="1" selected="0">
            <x v="1"/>
          </reference>
          <reference field="4" count="1" selected="0">
            <x v="6"/>
          </reference>
          <reference field="6" count="1" selected="0">
            <x v="3"/>
          </reference>
        </references>
      </pivotArea>
    </chartFormat>
    <chartFormat chart="3" format="40">
      <pivotArea type="data" outline="0" fieldPosition="0">
        <references count="3">
          <reference field="4294967294" count="1" selected="0">
            <x v="1"/>
          </reference>
          <reference field="4" count="1" selected="0">
            <x v="6"/>
          </reference>
          <reference field="6" count="1" selected="0">
            <x v="5"/>
          </reference>
        </references>
      </pivotArea>
    </chartFormat>
    <chartFormat chart="3" format="41">
      <pivotArea type="data" outline="0" fieldPosition="0">
        <references count="3">
          <reference field="4294967294" count="1" selected="0">
            <x v="1"/>
          </reference>
          <reference field="4" count="1" selected="0">
            <x v="6"/>
          </reference>
          <reference field="6" count="1" selected="0">
            <x v="6"/>
          </reference>
        </references>
      </pivotArea>
    </chartFormat>
    <chartFormat chart="3" format="42">
      <pivotArea type="data" outline="0" fieldPosition="0">
        <references count="3">
          <reference field="4294967294" count="1" selected="0">
            <x v="1"/>
          </reference>
          <reference field="4" count="1" selected="0">
            <x v="6"/>
          </reference>
          <reference field="6" count="1" selected="0">
            <x v="7"/>
          </reference>
        </references>
      </pivotArea>
    </chartFormat>
    <chartFormat chart="3" format="43">
      <pivotArea type="data" outline="0" fieldPosition="0">
        <references count="3">
          <reference field="4294967294" count="1" selected="0">
            <x v="2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3" format="44">
      <pivotArea type="data" outline="0" fieldPosition="0">
        <references count="3">
          <reference field="4294967294" count="1" selected="0">
            <x v="2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3" format="45">
      <pivotArea type="data" outline="0" fieldPosition="0">
        <references count="3">
          <reference field="4294967294" count="1" selected="0">
            <x v="2"/>
          </reference>
          <reference field="4" count="1" selected="0">
            <x v="2"/>
          </reference>
          <reference field="6" count="1" selected="0">
            <x v="3"/>
          </reference>
        </references>
      </pivotArea>
    </chartFormat>
    <chartFormat chart="3" format="46">
      <pivotArea type="data" outline="0" fieldPosition="0">
        <references count="3">
          <reference field="4294967294" count="1" selected="0">
            <x v="2"/>
          </reference>
          <reference field="4" count="1" selected="0">
            <x v="3"/>
          </reference>
          <reference field="6" count="1" selected="0">
            <x v="2"/>
          </reference>
        </references>
      </pivotArea>
    </chartFormat>
    <chartFormat chart="3" format="47">
      <pivotArea type="data" outline="0" fieldPosition="0">
        <references count="3">
          <reference field="4294967294" count="1" selected="0">
            <x v="2"/>
          </reference>
          <reference field="4" count="1" selected="0">
            <x v="3"/>
          </reference>
          <reference field="6" count="1" selected="0">
            <x v="3"/>
          </reference>
        </references>
      </pivotArea>
    </chartFormat>
    <chartFormat chart="3" format="48">
      <pivotArea type="data" outline="0" fieldPosition="0">
        <references count="3">
          <reference field="4294967294" count="1" selected="0">
            <x v="2"/>
          </reference>
          <reference field="4" count="1" selected="0">
            <x v="4"/>
          </reference>
          <reference field="6" count="1" selected="0">
            <x v="2"/>
          </reference>
        </references>
      </pivotArea>
    </chartFormat>
    <chartFormat chart="3" format="49">
      <pivotArea type="data" outline="0" fieldPosition="0">
        <references count="3">
          <reference field="4294967294" count="1" selected="0">
            <x v="2"/>
          </reference>
          <reference field="4" count="1" selected="0">
            <x v="4"/>
          </reference>
          <reference field="6" count="1" selected="0">
            <x v="3"/>
          </reference>
        </references>
      </pivotArea>
    </chartFormat>
    <chartFormat chart="3" format="50">
      <pivotArea type="data" outline="0" fieldPosition="0">
        <references count="3">
          <reference field="4294967294" count="1" selected="0">
            <x v="2"/>
          </reference>
          <reference field="4" count="1" selected="0">
            <x v="5"/>
          </reference>
          <reference field="6" count="1" selected="0">
            <x v="4"/>
          </reference>
        </references>
      </pivotArea>
    </chartFormat>
    <chartFormat chart="3" format="51">
      <pivotArea type="data" outline="0" fieldPosition="0">
        <references count="3">
          <reference field="4294967294" count="1" selected="0">
            <x v="2"/>
          </reference>
          <reference field="4" count="1" selected="0">
            <x v="6"/>
          </reference>
          <reference field="6" count="1" selected="0">
            <x v="3"/>
          </reference>
        </references>
      </pivotArea>
    </chartFormat>
    <chartFormat chart="3" format="52">
      <pivotArea type="data" outline="0" fieldPosition="0">
        <references count="3">
          <reference field="4294967294" count="1" selected="0">
            <x v="2"/>
          </reference>
          <reference field="4" count="1" selected="0">
            <x v="6"/>
          </reference>
          <reference field="6" count="1" selected="0">
            <x v="5"/>
          </reference>
        </references>
      </pivotArea>
    </chartFormat>
    <chartFormat chart="3" format="53">
      <pivotArea type="data" outline="0" fieldPosition="0">
        <references count="3">
          <reference field="4294967294" count="1" selected="0">
            <x v="2"/>
          </reference>
          <reference field="4" count="1" selected="0">
            <x v="6"/>
          </reference>
          <reference field="6" count="1" selected="0">
            <x v="6"/>
          </reference>
        </references>
      </pivotArea>
    </chartFormat>
    <chartFormat chart="3" format="54">
      <pivotArea type="data" outline="0" fieldPosition="0">
        <references count="3">
          <reference field="4294967294" count="1" selected="0">
            <x v="2"/>
          </reference>
          <reference field="4" count="1" selected="0">
            <x v="6"/>
          </reference>
          <reference field="6" count="1" selected="0">
            <x v="7"/>
          </reference>
        </references>
      </pivotArea>
    </chartFormat>
    <chartFormat chart="3" format="55">
      <pivotArea type="data" outline="0" fieldPosition="0">
        <references count="3">
          <reference field="4294967294" count="1" selected="0">
            <x v="3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3" format="56">
      <pivotArea type="data" outline="0" fieldPosition="0">
        <references count="3">
          <reference field="4294967294" count="1" selected="0">
            <x v="3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3" format="57">
      <pivotArea type="data" outline="0" fieldPosition="0">
        <references count="3">
          <reference field="4294967294" count="1" selected="0">
            <x v="3"/>
          </reference>
          <reference field="4" count="1" selected="0">
            <x v="2"/>
          </reference>
          <reference field="6" count="1" selected="0">
            <x v="3"/>
          </reference>
        </references>
      </pivotArea>
    </chartFormat>
    <chartFormat chart="3" format="58">
      <pivotArea type="data" outline="0" fieldPosition="0">
        <references count="3">
          <reference field="4294967294" count="1" selected="0">
            <x v="3"/>
          </reference>
          <reference field="4" count="1" selected="0">
            <x v="3"/>
          </reference>
          <reference field="6" count="1" selected="0">
            <x v="2"/>
          </reference>
        </references>
      </pivotArea>
    </chartFormat>
    <chartFormat chart="3" format="59">
      <pivotArea type="data" outline="0" fieldPosition="0">
        <references count="3">
          <reference field="4294967294" count="1" selected="0">
            <x v="3"/>
          </reference>
          <reference field="4" count="1" selected="0">
            <x v="3"/>
          </reference>
          <reference field="6" count="1" selected="0">
            <x v="3"/>
          </reference>
        </references>
      </pivotArea>
    </chartFormat>
    <chartFormat chart="3" format="60">
      <pivotArea type="data" outline="0" fieldPosition="0">
        <references count="3">
          <reference field="4294967294" count="1" selected="0">
            <x v="3"/>
          </reference>
          <reference field="4" count="1" selected="0">
            <x v="4"/>
          </reference>
          <reference field="6" count="1" selected="0">
            <x v="2"/>
          </reference>
        </references>
      </pivotArea>
    </chartFormat>
    <chartFormat chart="3" format="61">
      <pivotArea type="data" outline="0" fieldPosition="0">
        <references count="3">
          <reference field="4294967294" count="1" selected="0">
            <x v="3"/>
          </reference>
          <reference field="4" count="1" selected="0">
            <x v="4"/>
          </reference>
          <reference field="6" count="1" selected="0">
            <x v="3"/>
          </reference>
        </references>
      </pivotArea>
    </chartFormat>
    <chartFormat chart="3" format="62">
      <pivotArea type="data" outline="0" fieldPosition="0">
        <references count="3">
          <reference field="4294967294" count="1" selected="0">
            <x v="3"/>
          </reference>
          <reference field="4" count="1" selected="0">
            <x v="5"/>
          </reference>
          <reference field="6" count="1" selected="0">
            <x v="4"/>
          </reference>
        </references>
      </pivotArea>
    </chartFormat>
    <chartFormat chart="3" format="63">
      <pivotArea type="data" outline="0" fieldPosition="0">
        <references count="3">
          <reference field="4294967294" count="1" selected="0">
            <x v="3"/>
          </reference>
          <reference field="4" count="1" selected="0">
            <x v="6"/>
          </reference>
          <reference field="6" count="1" selected="0">
            <x v="3"/>
          </reference>
        </references>
      </pivotArea>
    </chartFormat>
    <chartFormat chart="3" format="64">
      <pivotArea type="data" outline="0" fieldPosition="0">
        <references count="3">
          <reference field="4294967294" count="1" selected="0">
            <x v="3"/>
          </reference>
          <reference field="4" count="1" selected="0">
            <x v="6"/>
          </reference>
          <reference field="6" count="1" selected="0">
            <x v="5"/>
          </reference>
        </references>
      </pivotArea>
    </chartFormat>
    <chartFormat chart="3" format="65">
      <pivotArea type="data" outline="0" fieldPosition="0">
        <references count="3">
          <reference field="4294967294" count="1" selected="0">
            <x v="3"/>
          </reference>
          <reference field="4" count="1" selected="0">
            <x v="6"/>
          </reference>
          <reference field="6" count="1" selected="0">
            <x v="6"/>
          </reference>
        </references>
      </pivotArea>
    </chartFormat>
    <chartFormat chart="3" format="66">
      <pivotArea type="data" outline="0" fieldPosition="0">
        <references count="3">
          <reference field="4294967294" count="1" selected="0">
            <x v="3"/>
          </reference>
          <reference field="4" count="1" selected="0">
            <x v="6"/>
          </reference>
          <reference field="6" count="1" selected="0">
            <x v="7"/>
          </reference>
        </references>
      </pivotArea>
    </chartFormat>
    <chartFormat chart="3" format="67">
      <pivotArea type="data" outline="0" fieldPosition="0">
        <references count="3">
          <reference field="4294967294" count="1" selected="0">
            <x v="4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3" format="68">
      <pivotArea type="data" outline="0" fieldPosition="0">
        <references count="3">
          <reference field="4294967294" count="1" selected="0">
            <x v="4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3" format="69">
      <pivotArea type="data" outline="0" fieldPosition="0">
        <references count="3">
          <reference field="4294967294" count="1" selected="0">
            <x v="4"/>
          </reference>
          <reference field="4" count="1" selected="0">
            <x v="2"/>
          </reference>
          <reference field="6" count="1" selected="0">
            <x v="3"/>
          </reference>
        </references>
      </pivotArea>
    </chartFormat>
    <chartFormat chart="3" format="70">
      <pivotArea type="data" outline="0" fieldPosition="0">
        <references count="3">
          <reference field="4294967294" count="1" selected="0">
            <x v="4"/>
          </reference>
          <reference field="4" count="1" selected="0">
            <x v="3"/>
          </reference>
          <reference field="6" count="1" selected="0">
            <x v="2"/>
          </reference>
        </references>
      </pivotArea>
    </chartFormat>
    <chartFormat chart="3" format="71">
      <pivotArea type="data" outline="0" fieldPosition="0">
        <references count="3">
          <reference field="4294967294" count="1" selected="0">
            <x v="4"/>
          </reference>
          <reference field="4" count="1" selected="0">
            <x v="3"/>
          </reference>
          <reference field="6" count="1" selected="0">
            <x v="3"/>
          </reference>
        </references>
      </pivotArea>
    </chartFormat>
    <chartFormat chart="3" format="72">
      <pivotArea type="data" outline="0" fieldPosition="0">
        <references count="3">
          <reference field="4294967294" count="1" selected="0">
            <x v="4"/>
          </reference>
          <reference field="4" count="1" selected="0">
            <x v="4"/>
          </reference>
          <reference field="6" count="1" selected="0">
            <x v="2"/>
          </reference>
        </references>
      </pivotArea>
    </chartFormat>
    <chartFormat chart="3" format="73">
      <pivotArea type="data" outline="0" fieldPosition="0">
        <references count="3">
          <reference field="4294967294" count="1" selected="0">
            <x v="4"/>
          </reference>
          <reference field="4" count="1" selected="0">
            <x v="4"/>
          </reference>
          <reference field="6" count="1" selected="0">
            <x v="3"/>
          </reference>
        </references>
      </pivotArea>
    </chartFormat>
    <chartFormat chart="3" format="74">
      <pivotArea type="data" outline="0" fieldPosition="0">
        <references count="3">
          <reference field="4294967294" count="1" selected="0">
            <x v="4"/>
          </reference>
          <reference field="4" count="1" selected="0">
            <x v="5"/>
          </reference>
          <reference field="6" count="1" selected="0">
            <x v="4"/>
          </reference>
        </references>
      </pivotArea>
    </chartFormat>
    <chartFormat chart="3" format="75">
      <pivotArea type="data" outline="0" fieldPosition="0">
        <references count="3">
          <reference field="4294967294" count="1" selected="0">
            <x v="4"/>
          </reference>
          <reference field="4" count="1" selected="0">
            <x v="6"/>
          </reference>
          <reference field="6" count="1" selected="0">
            <x v="3"/>
          </reference>
        </references>
      </pivotArea>
    </chartFormat>
    <chartFormat chart="3" format="76">
      <pivotArea type="data" outline="0" fieldPosition="0">
        <references count="3">
          <reference field="4294967294" count="1" selected="0">
            <x v="4"/>
          </reference>
          <reference field="4" count="1" selected="0">
            <x v="6"/>
          </reference>
          <reference field="6" count="1" selected="0">
            <x v="5"/>
          </reference>
        </references>
      </pivotArea>
    </chartFormat>
    <chartFormat chart="3" format="77">
      <pivotArea type="data" outline="0" fieldPosition="0">
        <references count="3">
          <reference field="4294967294" count="1" selected="0">
            <x v="4"/>
          </reference>
          <reference field="4" count="1" selected="0">
            <x v="6"/>
          </reference>
          <reference field="6" count="1" selected="0">
            <x v="6"/>
          </reference>
        </references>
      </pivotArea>
    </chartFormat>
    <chartFormat chart="3" format="78">
      <pivotArea type="data" outline="0" fieldPosition="0">
        <references count="3">
          <reference field="4294967294" count="1" selected="0">
            <x v="4"/>
          </reference>
          <reference field="4" count="1" selected="0">
            <x v="6"/>
          </reference>
          <reference field="6" count="1" selected="0">
            <x v="7"/>
          </reference>
        </references>
      </pivotArea>
    </chartFormat>
    <chartFormat chart="3" format="79">
      <pivotArea type="data" outline="0" fieldPosition="0">
        <references count="3">
          <reference field="4294967294" count="1" selected="0">
            <x v="5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3" format="80">
      <pivotArea type="data" outline="0" fieldPosition="0">
        <references count="3">
          <reference field="4294967294" count="1" selected="0">
            <x v="5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3" format="81">
      <pivotArea type="data" outline="0" fieldPosition="0">
        <references count="3">
          <reference field="4294967294" count="1" selected="0">
            <x v="5"/>
          </reference>
          <reference field="4" count="1" selected="0">
            <x v="2"/>
          </reference>
          <reference field="6" count="1" selected="0">
            <x v="3"/>
          </reference>
        </references>
      </pivotArea>
    </chartFormat>
    <chartFormat chart="3" format="82">
      <pivotArea type="data" outline="0" fieldPosition="0">
        <references count="3">
          <reference field="4294967294" count="1" selected="0">
            <x v="5"/>
          </reference>
          <reference field="4" count="1" selected="0">
            <x v="3"/>
          </reference>
          <reference field="6" count="1" selected="0">
            <x v="2"/>
          </reference>
        </references>
      </pivotArea>
    </chartFormat>
    <chartFormat chart="3" format="83">
      <pivotArea type="data" outline="0" fieldPosition="0">
        <references count="3">
          <reference field="4294967294" count="1" selected="0">
            <x v="5"/>
          </reference>
          <reference field="4" count="1" selected="0">
            <x v="3"/>
          </reference>
          <reference field="6" count="1" selected="0">
            <x v="3"/>
          </reference>
        </references>
      </pivotArea>
    </chartFormat>
    <chartFormat chart="3" format="84">
      <pivotArea type="data" outline="0" fieldPosition="0">
        <references count="3">
          <reference field="4294967294" count="1" selected="0">
            <x v="5"/>
          </reference>
          <reference field="4" count="1" selected="0">
            <x v="4"/>
          </reference>
          <reference field="6" count="1" selected="0">
            <x v="2"/>
          </reference>
        </references>
      </pivotArea>
    </chartFormat>
    <chartFormat chart="3" format="85">
      <pivotArea type="data" outline="0" fieldPosition="0">
        <references count="3">
          <reference field="4294967294" count="1" selected="0">
            <x v="5"/>
          </reference>
          <reference field="4" count="1" selected="0">
            <x v="4"/>
          </reference>
          <reference field="6" count="1" selected="0">
            <x v="3"/>
          </reference>
        </references>
      </pivotArea>
    </chartFormat>
    <chartFormat chart="3" format="86">
      <pivotArea type="data" outline="0" fieldPosition="0">
        <references count="3">
          <reference field="4294967294" count="1" selected="0">
            <x v="5"/>
          </reference>
          <reference field="4" count="1" selected="0">
            <x v="5"/>
          </reference>
          <reference field="6" count="1" selected="0">
            <x v="4"/>
          </reference>
        </references>
      </pivotArea>
    </chartFormat>
    <chartFormat chart="3" format="87">
      <pivotArea type="data" outline="0" fieldPosition="0">
        <references count="3">
          <reference field="4294967294" count="1" selected="0">
            <x v="5"/>
          </reference>
          <reference field="4" count="1" selected="0">
            <x v="6"/>
          </reference>
          <reference field="6" count="1" selected="0">
            <x v="3"/>
          </reference>
        </references>
      </pivotArea>
    </chartFormat>
    <chartFormat chart="3" format="88">
      <pivotArea type="data" outline="0" fieldPosition="0">
        <references count="3">
          <reference field="4294967294" count="1" selected="0">
            <x v="5"/>
          </reference>
          <reference field="4" count="1" selected="0">
            <x v="6"/>
          </reference>
          <reference field="6" count="1" selected="0">
            <x v="5"/>
          </reference>
        </references>
      </pivotArea>
    </chartFormat>
    <chartFormat chart="3" format="89">
      <pivotArea type="data" outline="0" fieldPosition="0">
        <references count="3">
          <reference field="4294967294" count="1" selected="0">
            <x v="5"/>
          </reference>
          <reference field="4" count="1" selected="0">
            <x v="6"/>
          </reference>
          <reference field="6" count="1" selected="0">
            <x v="6"/>
          </reference>
        </references>
      </pivotArea>
    </chartFormat>
    <chartFormat chart="3" format="90">
      <pivotArea type="data" outline="0" fieldPosition="0">
        <references count="3">
          <reference field="4294967294" count="1" selected="0">
            <x v="5"/>
          </reference>
          <reference field="4" count="1" selected="0">
            <x v="6"/>
          </reference>
          <reference field="6" count="1" selected="0">
            <x v="7"/>
          </reference>
        </references>
      </pivotArea>
    </chartFormat>
    <chartFormat chart="3" format="91">
      <pivotArea type="data" outline="0" fieldPosition="0">
        <references count="3">
          <reference field="4294967294" count="1" selected="0">
            <x v="6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3" format="92">
      <pivotArea type="data" outline="0" fieldPosition="0">
        <references count="3">
          <reference field="4294967294" count="1" selected="0">
            <x v="6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3" format="93">
      <pivotArea type="data" outline="0" fieldPosition="0">
        <references count="3">
          <reference field="4294967294" count="1" selected="0">
            <x v="6"/>
          </reference>
          <reference field="4" count="1" selected="0">
            <x v="2"/>
          </reference>
          <reference field="6" count="1" selected="0">
            <x v="3"/>
          </reference>
        </references>
      </pivotArea>
    </chartFormat>
    <chartFormat chart="3" format="94">
      <pivotArea type="data" outline="0" fieldPosition="0">
        <references count="3">
          <reference field="4294967294" count="1" selected="0">
            <x v="6"/>
          </reference>
          <reference field="4" count="1" selected="0">
            <x v="3"/>
          </reference>
          <reference field="6" count="1" selected="0">
            <x v="2"/>
          </reference>
        </references>
      </pivotArea>
    </chartFormat>
    <chartFormat chart="3" format="95">
      <pivotArea type="data" outline="0" fieldPosition="0">
        <references count="3">
          <reference field="4294967294" count="1" selected="0">
            <x v="6"/>
          </reference>
          <reference field="4" count="1" selected="0">
            <x v="3"/>
          </reference>
          <reference field="6" count="1" selected="0">
            <x v="3"/>
          </reference>
        </references>
      </pivotArea>
    </chartFormat>
    <chartFormat chart="3" format="96">
      <pivotArea type="data" outline="0" fieldPosition="0">
        <references count="3">
          <reference field="4294967294" count="1" selected="0">
            <x v="6"/>
          </reference>
          <reference field="4" count="1" selected="0">
            <x v="4"/>
          </reference>
          <reference field="6" count="1" selected="0">
            <x v="2"/>
          </reference>
        </references>
      </pivotArea>
    </chartFormat>
    <chartFormat chart="3" format="97">
      <pivotArea type="data" outline="0" fieldPosition="0">
        <references count="3">
          <reference field="4294967294" count="1" selected="0">
            <x v="6"/>
          </reference>
          <reference field="4" count="1" selected="0">
            <x v="4"/>
          </reference>
          <reference field="6" count="1" selected="0">
            <x v="3"/>
          </reference>
        </references>
      </pivotArea>
    </chartFormat>
    <chartFormat chart="3" format="98">
      <pivotArea type="data" outline="0" fieldPosition="0">
        <references count="3">
          <reference field="4294967294" count="1" selected="0">
            <x v="6"/>
          </reference>
          <reference field="4" count="1" selected="0">
            <x v="5"/>
          </reference>
          <reference field="6" count="1" selected="0">
            <x v="4"/>
          </reference>
        </references>
      </pivotArea>
    </chartFormat>
    <chartFormat chart="3" format="99">
      <pivotArea type="data" outline="0" fieldPosition="0">
        <references count="3">
          <reference field="4294967294" count="1" selected="0">
            <x v="6"/>
          </reference>
          <reference field="4" count="1" selected="0">
            <x v="6"/>
          </reference>
          <reference field="6" count="1" selected="0">
            <x v="3"/>
          </reference>
        </references>
      </pivotArea>
    </chartFormat>
    <chartFormat chart="3" format="100">
      <pivotArea type="data" outline="0" fieldPosition="0">
        <references count="3">
          <reference field="4294967294" count="1" selected="0">
            <x v="6"/>
          </reference>
          <reference field="4" count="1" selected="0">
            <x v="6"/>
          </reference>
          <reference field="6" count="1" selected="0">
            <x v="5"/>
          </reference>
        </references>
      </pivotArea>
    </chartFormat>
    <chartFormat chart="3" format="101">
      <pivotArea type="data" outline="0" fieldPosition="0">
        <references count="3">
          <reference field="4294967294" count="1" selected="0">
            <x v="6"/>
          </reference>
          <reference field="4" count="1" selected="0">
            <x v="6"/>
          </reference>
          <reference field="6" count="1" selected="0">
            <x v="6"/>
          </reference>
        </references>
      </pivotArea>
    </chartFormat>
    <chartFormat chart="3" format="102">
      <pivotArea type="data" outline="0" fieldPosition="0">
        <references count="3">
          <reference field="4294967294" count="1" selected="0">
            <x v="6"/>
          </reference>
          <reference field="4" count="1" selected="0">
            <x v="6"/>
          </reference>
          <reference field="6" count="1" selected="0">
            <x v="7"/>
          </reference>
        </references>
      </pivotArea>
    </chartFormat>
    <chartFormat chart="3" format="103">
      <pivotArea type="data" outline="0" fieldPosition="0">
        <references count="3">
          <reference field="4294967294" count="1" selected="0">
            <x v="7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3" format="104">
      <pivotArea type="data" outline="0" fieldPosition="0">
        <references count="3">
          <reference field="4294967294" count="1" selected="0">
            <x v="7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3" format="105">
      <pivotArea type="data" outline="0" fieldPosition="0">
        <references count="3">
          <reference field="4294967294" count="1" selected="0">
            <x v="7"/>
          </reference>
          <reference field="4" count="1" selected="0">
            <x v="2"/>
          </reference>
          <reference field="6" count="1" selected="0">
            <x v="3"/>
          </reference>
        </references>
      </pivotArea>
    </chartFormat>
    <chartFormat chart="3" format="106">
      <pivotArea type="data" outline="0" fieldPosition="0">
        <references count="3">
          <reference field="4294967294" count="1" selected="0">
            <x v="7"/>
          </reference>
          <reference field="4" count="1" selected="0">
            <x v="3"/>
          </reference>
          <reference field="6" count="1" selected="0">
            <x v="2"/>
          </reference>
        </references>
      </pivotArea>
    </chartFormat>
    <chartFormat chart="3" format="107">
      <pivotArea type="data" outline="0" fieldPosition="0">
        <references count="3">
          <reference field="4294967294" count="1" selected="0">
            <x v="7"/>
          </reference>
          <reference field="4" count="1" selected="0">
            <x v="3"/>
          </reference>
          <reference field="6" count="1" selected="0">
            <x v="3"/>
          </reference>
        </references>
      </pivotArea>
    </chartFormat>
    <chartFormat chart="3" format="108">
      <pivotArea type="data" outline="0" fieldPosition="0">
        <references count="3">
          <reference field="4294967294" count="1" selected="0">
            <x v="7"/>
          </reference>
          <reference field="4" count="1" selected="0">
            <x v="4"/>
          </reference>
          <reference field="6" count="1" selected="0">
            <x v="2"/>
          </reference>
        </references>
      </pivotArea>
    </chartFormat>
    <chartFormat chart="3" format="109">
      <pivotArea type="data" outline="0" fieldPosition="0">
        <references count="3">
          <reference field="4294967294" count="1" selected="0">
            <x v="7"/>
          </reference>
          <reference field="4" count="1" selected="0">
            <x v="4"/>
          </reference>
          <reference field="6" count="1" selected="0">
            <x v="3"/>
          </reference>
        </references>
      </pivotArea>
    </chartFormat>
    <chartFormat chart="3" format="110">
      <pivotArea type="data" outline="0" fieldPosition="0">
        <references count="3">
          <reference field="4294967294" count="1" selected="0">
            <x v="7"/>
          </reference>
          <reference field="4" count="1" selected="0">
            <x v="5"/>
          </reference>
          <reference field="6" count="1" selected="0">
            <x v="4"/>
          </reference>
        </references>
      </pivotArea>
    </chartFormat>
    <chartFormat chart="3" format="111">
      <pivotArea type="data" outline="0" fieldPosition="0">
        <references count="3">
          <reference field="4294967294" count="1" selected="0">
            <x v="7"/>
          </reference>
          <reference field="4" count="1" selected="0">
            <x v="6"/>
          </reference>
          <reference field="6" count="1" selected="0">
            <x v="3"/>
          </reference>
        </references>
      </pivotArea>
    </chartFormat>
    <chartFormat chart="3" format="112">
      <pivotArea type="data" outline="0" fieldPosition="0">
        <references count="3">
          <reference field="4294967294" count="1" selected="0">
            <x v="7"/>
          </reference>
          <reference field="4" count="1" selected="0">
            <x v="6"/>
          </reference>
          <reference field="6" count="1" selected="0">
            <x v="5"/>
          </reference>
        </references>
      </pivotArea>
    </chartFormat>
    <chartFormat chart="3" format="113">
      <pivotArea type="data" outline="0" fieldPosition="0">
        <references count="3">
          <reference field="4294967294" count="1" selected="0">
            <x v="7"/>
          </reference>
          <reference field="4" count="1" selected="0">
            <x v="6"/>
          </reference>
          <reference field="6" count="1" selected="0">
            <x v="6"/>
          </reference>
        </references>
      </pivotArea>
    </chartFormat>
    <chartFormat chart="3" format="114">
      <pivotArea type="data" outline="0" fieldPosition="0">
        <references count="3">
          <reference field="4294967294" count="1" selected="0">
            <x v="7"/>
          </reference>
          <reference field="4" count="1" selected="0">
            <x v="6"/>
          </reference>
          <reference field="6" count="1" selected="0">
            <x v="7"/>
          </reference>
        </references>
      </pivotArea>
    </chartFormat>
    <chartFormat chart="3" format="115">
      <pivotArea type="data" outline="0" fieldPosition="0">
        <references count="3">
          <reference field="4294967294" count="1" selected="0">
            <x v="8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3" format="116">
      <pivotArea type="data" outline="0" fieldPosition="0">
        <references count="3">
          <reference field="4294967294" count="1" selected="0">
            <x v="8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3" format="117">
      <pivotArea type="data" outline="0" fieldPosition="0">
        <references count="3">
          <reference field="4294967294" count="1" selected="0">
            <x v="8"/>
          </reference>
          <reference field="4" count="1" selected="0">
            <x v="2"/>
          </reference>
          <reference field="6" count="1" selected="0">
            <x v="3"/>
          </reference>
        </references>
      </pivotArea>
    </chartFormat>
    <chartFormat chart="3" format="118">
      <pivotArea type="data" outline="0" fieldPosition="0">
        <references count="3">
          <reference field="4294967294" count="1" selected="0">
            <x v="8"/>
          </reference>
          <reference field="4" count="1" selected="0">
            <x v="3"/>
          </reference>
          <reference field="6" count="1" selected="0">
            <x v="2"/>
          </reference>
        </references>
      </pivotArea>
    </chartFormat>
    <chartFormat chart="3" format="119">
      <pivotArea type="data" outline="0" fieldPosition="0">
        <references count="3">
          <reference field="4294967294" count="1" selected="0">
            <x v="8"/>
          </reference>
          <reference field="4" count="1" selected="0">
            <x v="3"/>
          </reference>
          <reference field="6" count="1" selected="0">
            <x v="3"/>
          </reference>
        </references>
      </pivotArea>
    </chartFormat>
    <chartFormat chart="3" format="120">
      <pivotArea type="data" outline="0" fieldPosition="0">
        <references count="3">
          <reference field="4294967294" count="1" selected="0">
            <x v="8"/>
          </reference>
          <reference field="4" count="1" selected="0">
            <x v="4"/>
          </reference>
          <reference field="6" count="1" selected="0">
            <x v="2"/>
          </reference>
        </references>
      </pivotArea>
    </chartFormat>
    <chartFormat chart="3" format="121">
      <pivotArea type="data" outline="0" fieldPosition="0">
        <references count="3">
          <reference field="4294967294" count="1" selected="0">
            <x v="8"/>
          </reference>
          <reference field="4" count="1" selected="0">
            <x v="4"/>
          </reference>
          <reference field="6" count="1" selected="0">
            <x v="3"/>
          </reference>
        </references>
      </pivotArea>
    </chartFormat>
    <chartFormat chart="3" format="122">
      <pivotArea type="data" outline="0" fieldPosition="0">
        <references count="3">
          <reference field="4294967294" count="1" selected="0">
            <x v="8"/>
          </reference>
          <reference field="4" count="1" selected="0">
            <x v="5"/>
          </reference>
          <reference field="6" count="1" selected="0">
            <x v="4"/>
          </reference>
        </references>
      </pivotArea>
    </chartFormat>
    <chartFormat chart="3" format="123">
      <pivotArea type="data" outline="0" fieldPosition="0">
        <references count="3">
          <reference field="4294967294" count="1" selected="0">
            <x v="8"/>
          </reference>
          <reference field="4" count="1" selected="0">
            <x v="6"/>
          </reference>
          <reference field="6" count="1" selected="0">
            <x v="3"/>
          </reference>
        </references>
      </pivotArea>
    </chartFormat>
    <chartFormat chart="3" format="124">
      <pivotArea type="data" outline="0" fieldPosition="0">
        <references count="3">
          <reference field="4294967294" count="1" selected="0">
            <x v="8"/>
          </reference>
          <reference field="4" count="1" selected="0">
            <x v="6"/>
          </reference>
          <reference field="6" count="1" selected="0">
            <x v="5"/>
          </reference>
        </references>
      </pivotArea>
    </chartFormat>
    <chartFormat chart="3" format="125">
      <pivotArea type="data" outline="0" fieldPosition="0">
        <references count="3">
          <reference field="4294967294" count="1" selected="0">
            <x v="8"/>
          </reference>
          <reference field="4" count="1" selected="0">
            <x v="6"/>
          </reference>
          <reference field="6" count="1" selected="0">
            <x v="6"/>
          </reference>
        </references>
      </pivotArea>
    </chartFormat>
    <chartFormat chart="3" format="126">
      <pivotArea type="data" outline="0" fieldPosition="0">
        <references count="3">
          <reference field="4294967294" count="1" selected="0">
            <x v="8"/>
          </reference>
          <reference field="4" count="1" selected="0">
            <x v="6"/>
          </reference>
          <reference field="6" count="1" selected="0">
            <x v="7"/>
          </reference>
        </references>
      </pivotArea>
    </chartFormat>
    <chartFormat chart="3" format="127">
      <pivotArea type="data" outline="0" fieldPosition="0">
        <references count="3">
          <reference field="4294967294" count="1" selected="0">
            <x v="9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3" format="128">
      <pivotArea type="data" outline="0" fieldPosition="0">
        <references count="3">
          <reference field="4294967294" count="1" selected="0">
            <x v="9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3" format="129">
      <pivotArea type="data" outline="0" fieldPosition="0">
        <references count="3">
          <reference field="4294967294" count="1" selected="0">
            <x v="9"/>
          </reference>
          <reference field="4" count="1" selected="0">
            <x v="2"/>
          </reference>
          <reference field="6" count="1" selected="0">
            <x v="3"/>
          </reference>
        </references>
      </pivotArea>
    </chartFormat>
    <chartFormat chart="3" format="130">
      <pivotArea type="data" outline="0" fieldPosition="0">
        <references count="3">
          <reference field="4294967294" count="1" selected="0">
            <x v="9"/>
          </reference>
          <reference field="4" count="1" selected="0">
            <x v="3"/>
          </reference>
          <reference field="6" count="1" selected="0">
            <x v="2"/>
          </reference>
        </references>
      </pivotArea>
    </chartFormat>
    <chartFormat chart="3" format="131">
      <pivotArea type="data" outline="0" fieldPosition="0">
        <references count="3">
          <reference field="4294967294" count="1" selected="0">
            <x v="9"/>
          </reference>
          <reference field="4" count="1" selected="0">
            <x v="3"/>
          </reference>
          <reference field="6" count="1" selected="0">
            <x v="3"/>
          </reference>
        </references>
      </pivotArea>
    </chartFormat>
    <chartFormat chart="3" format="132">
      <pivotArea type="data" outline="0" fieldPosition="0">
        <references count="3">
          <reference field="4294967294" count="1" selected="0">
            <x v="9"/>
          </reference>
          <reference field="4" count="1" selected="0">
            <x v="4"/>
          </reference>
          <reference field="6" count="1" selected="0">
            <x v="2"/>
          </reference>
        </references>
      </pivotArea>
    </chartFormat>
    <chartFormat chart="3" format="133">
      <pivotArea type="data" outline="0" fieldPosition="0">
        <references count="3">
          <reference field="4294967294" count="1" selected="0">
            <x v="9"/>
          </reference>
          <reference field="4" count="1" selected="0">
            <x v="4"/>
          </reference>
          <reference field="6" count="1" selected="0">
            <x v="3"/>
          </reference>
        </references>
      </pivotArea>
    </chartFormat>
    <chartFormat chart="3" format="134">
      <pivotArea type="data" outline="0" fieldPosition="0">
        <references count="3">
          <reference field="4294967294" count="1" selected="0">
            <x v="9"/>
          </reference>
          <reference field="4" count="1" selected="0">
            <x v="5"/>
          </reference>
          <reference field="6" count="1" selected="0">
            <x v="4"/>
          </reference>
        </references>
      </pivotArea>
    </chartFormat>
    <chartFormat chart="3" format="135">
      <pivotArea type="data" outline="0" fieldPosition="0">
        <references count="3">
          <reference field="4294967294" count="1" selected="0">
            <x v="9"/>
          </reference>
          <reference field="4" count="1" selected="0">
            <x v="6"/>
          </reference>
          <reference field="6" count="1" selected="0">
            <x v="3"/>
          </reference>
        </references>
      </pivotArea>
    </chartFormat>
    <chartFormat chart="3" format="136">
      <pivotArea type="data" outline="0" fieldPosition="0">
        <references count="3">
          <reference field="4294967294" count="1" selected="0">
            <x v="9"/>
          </reference>
          <reference field="4" count="1" selected="0">
            <x v="6"/>
          </reference>
          <reference field="6" count="1" selected="0">
            <x v="5"/>
          </reference>
        </references>
      </pivotArea>
    </chartFormat>
    <chartFormat chart="3" format="137">
      <pivotArea type="data" outline="0" fieldPosition="0">
        <references count="3">
          <reference field="4294967294" count="1" selected="0">
            <x v="9"/>
          </reference>
          <reference field="4" count="1" selected="0">
            <x v="6"/>
          </reference>
          <reference field="6" count="1" selected="0">
            <x v="6"/>
          </reference>
        </references>
      </pivotArea>
    </chartFormat>
    <chartFormat chart="3" format="138">
      <pivotArea type="data" outline="0" fieldPosition="0">
        <references count="3">
          <reference field="4294967294" count="1" selected="0">
            <x v="9"/>
          </reference>
          <reference field="4" count="1" selected="0">
            <x v="6"/>
          </reference>
          <reference field="6" count="1" selected="0">
            <x v="7"/>
          </reference>
        </references>
      </pivotArea>
    </chartFormat>
    <chartFormat chart="3" format="139">
      <pivotArea type="data" outline="0" fieldPosition="0">
        <references count="3">
          <reference field="4294967294" count="1" selected="0">
            <x v="1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3" format="140">
      <pivotArea type="data" outline="0" fieldPosition="0">
        <references count="3">
          <reference field="4294967294" count="1" selected="0">
            <x v="10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3" format="141">
      <pivotArea type="data" outline="0" fieldPosition="0">
        <references count="3">
          <reference field="4294967294" count="1" selected="0">
            <x v="10"/>
          </reference>
          <reference field="4" count="1" selected="0">
            <x v="2"/>
          </reference>
          <reference field="6" count="1" selected="0">
            <x v="3"/>
          </reference>
        </references>
      </pivotArea>
    </chartFormat>
    <chartFormat chart="3" format="142">
      <pivotArea type="data" outline="0" fieldPosition="0">
        <references count="3">
          <reference field="4294967294" count="1" selected="0">
            <x v="10"/>
          </reference>
          <reference field="4" count="1" selected="0">
            <x v="3"/>
          </reference>
          <reference field="6" count="1" selected="0">
            <x v="2"/>
          </reference>
        </references>
      </pivotArea>
    </chartFormat>
    <chartFormat chart="3" format="143">
      <pivotArea type="data" outline="0" fieldPosition="0">
        <references count="3">
          <reference field="4294967294" count="1" selected="0">
            <x v="10"/>
          </reference>
          <reference field="4" count="1" selected="0">
            <x v="3"/>
          </reference>
          <reference field="6" count="1" selected="0">
            <x v="3"/>
          </reference>
        </references>
      </pivotArea>
    </chartFormat>
    <chartFormat chart="3" format="144">
      <pivotArea type="data" outline="0" fieldPosition="0">
        <references count="3">
          <reference field="4294967294" count="1" selected="0">
            <x v="10"/>
          </reference>
          <reference field="4" count="1" selected="0">
            <x v="4"/>
          </reference>
          <reference field="6" count="1" selected="0">
            <x v="2"/>
          </reference>
        </references>
      </pivotArea>
    </chartFormat>
    <chartFormat chart="3" format="145">
      <pivotArea type="data" outline="0" fieldPosition="0">
        <references count="3">
          <reference field="4294967294" count="1" selected="0">
            <x v="10"/>
          </reference>
          <reference field="4" count="1" selected="0">
            <x v="4"/>
          </reference>
          <reference field="6" count="1" selected="0">
            <x v="3"/>
          </reference>
        </references>
      </pivotArea>
    </chartFormat>
    <chartFormat chart="3" format="146">
      <pivotArea type="data" outline="0" fieldPosition="0">
        <references count="3">
          <reference field="4294967294" count="1" selected="0">
            <x v="10"/>
          </reference>
          <reference field="4" count="1" selected="0">
            <x v="5"/>
          </reference>
          <reference field="6" count="1" selected="0">
            <x v="4"/>
          </reference>
        </references>
      </pivotArea>
    </chartFormat>
    <chartFormat chart="3" format="147">
      <pivotArea type="data" outline="0" fieldPosition="0">
        <references count="3">
          <reference field="4294967294" count="1" selected="0">
            <x v="10"/>
          </reference>
          <reference field="4" count="1" selected="0">
            <x v="6"/>
          </reference>
          <reference field="6" count="1" selected="0">
            <x v="3"/>
          </reference>
        </references>
      </pivotArea>
    </chartFormat>
    <chartFormat chart="3" format="148">
      <pivotArea type="data" outline="0" fieldPosition="0">
        <references count="3">
          <reference field="4294967294" count="1" selected="0">
            <x v="10"/>
          </reference>
          <reference field="4" count="1" selected="0">
            <x v="6"/>
          </reference>
          <reference field="6" count="1" selected="0">
            <x v="5"/>
          </reference>
        </references>
      </pivotArea>
    </chartFormat>
    <chartFormat chart="3" format="149">
      <pivotArea type="data" outline="0" fieldPosition="0">
        <references count="3">
          <reference field="4294967294" count="1" selected="0">
            <x v="10"/>
          </reference>
          <reference field="4" count="1" selected="0">
            <x v="6"/>
          </reference>
          <reference field="6" count="1" selected="0">
            <x v="6"/>
          </reference>
        </references>
      </pivotArea>
    </chartFormat>
    <chartFormat chart="3" format="150">
      <pivotArea type="data" outline="0" fieldPosition="0">
        <references count="3">
          <reference field="4294967294" count="1" selected="0">
            <x v="10"/>
          </reference>
          <reference field="4" count="1" selected="0">
            <x v="6"/>
          </reference>
          <reference field="6" count="1" selected="0">
            <x v="7"/>
          </reference>
        </references>
      </pivotArea>
    </chartFormat>
    <chartFormat chart="3" format="151">
      <pivotArea type="data" outline="0" fieldPosition="0">
        <references count="3">
          <reference field="4294967294" count="1" selected="0">
            <x v="11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3" format="152">
      <pivotArea type="data" outline="0" fieldPosition="0">
        <references count="3">
          <reference field="4294967294" count="1" selected="0">
            <x v="11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3" format="153">
      <pivotArea type="data" outline="0" fieldPosition="0">
        <references count="3">
          <reference field="4294967294" count="1" selected="0">
            <x v="11"/>
          </reference>
          <reference field="4" count="1" selected="0">
            <x v="2"/>
          </reference>
          <reference field="6" count="1" selected="0">
            <x v="3"/>
          </reference>
        </references>
      </pivotArea>
    </chartFormat>
    <chartFormat chart="3" format="154">
      <pivotArea type="data" outline="0" fieldPosition="0">
        <references count="3">
          <reference field="4294967294" count="1" selected="0">
            <x v="11"/>
          </reference>
          <reference field="4" count="1" selected="0">
            <x v="3"/>
          </reference>
          <reference field="6" count="1" selected="0">
            <x v="2"/>
          </reference>
        </references>
      </pivotArea>
    </chartFormat>
    <chartFormat chart="3" format="155">
      <pivotArea type="data" outline="0" fieldPosition="0">
        <references count="3">
          <reference field="4294967294" count="1" selected="0">
            <x v="11"/>
          </reference>
          <reference field="4" count="1" selected="0">
            <x v="3"/>
          </reference>
          <reference field="6" count="1" selected="0">
            <x v="3"/>
          </reference>
        </references>
      </pivotArea>
    </chartFormat>
    <chartFormat chart="3" format="156">
      <pivotArea type="data" outline="0" fieldPosition="0">
        <references count="3">
          <reference field="4294967294" count="1" selected="0">
            <x v="11"/>
          </reference>
          <reference field="4" count="1" selected="0">
            <x v="4"/>
          </reference>
          <reference field="6" count="1" selected="0">
            <x v="2"/>
          </reference>
        </references>
      </pivotArea>
    </chartFormat>
    <chartFormat chart="3" format="157">
      <pivotArea type="data" outline="0" fieldPosition="0">
        <references count="3">
          <reference field="4294967294" count="1" selected="0">
            <x v="11"/>
          </reference>
          <reference field="4" count="1" selected="0">
            <x v="4"/>
          </reference>
          <reference field="6" count="1" selected="0">
            <x v="3"/>
          </reference>
        </references>
      </pivotArea>
    </chartFormat>
    <chartFormat chart="3" format="158">
      <pivotArea type="data" outline="0" fieldPosition="0">
        <references count="3">
          <reference field="4294967294" count="1" selected="0">
            <x v="11"/>
          </reference>
          <reference field="4" count="1" selected="0">
            <x v="5"/>
          </reference>
          <reference field="6" count="1" selected="0">
            <x v="4"/>
          </reference>
        </references>
      </pivotArea>
    </chartFormat>
    <chartFormat chart="3" format="159">
      <pivotArea type="data" outline="0" fieldPosition="0">
        <references count="3">
          <reference field="4294967294" count="1" selected="0">
            <x v="11"/>
          </reference>
          <reference field="4" count="1" selected="0">
            <x v="6"/>
          </reference>
          <reference field="6" count="1" selected="0">
            <x v="3"/>
          </reference>
        </references>
      </pivotArea>
    </chartFormat>
    <chartFormat chart="3" format="160">
      <pivotArea type="data" outline="0" fieldPosition="0">
        <references count="3">
          <reference field="4294967294" count="1" selected="0">
            <x v="11"/>
          </reference>
          <reference field="4" count="1" selected="0">
            <x v="6"/>
          </reference>
          <reference field="6" count="1" selected="0">
            <x v="5"/>
          </reference>
        </references>
      </pivotArea>
    </chartFormat>
    <chartFormat chart="3" format="161">
      <pivotArea type="data" outline="0" fieldPosition="0">
        <references count="3">
          <reference field="4294967294" count="1" selected="0">
            <x v="11"/>
          </reference>
          <reference field="4" count="1" selected="0">
            <x v="6"/>
          </reference>
          <reference field="6" count="1" selected="0">
            <x v="6"/>
          </reference>
        </references>
      </pivotArea>
    </chartFormat>
    <chartFormat chart="3" format="162">
      <pivotArea type="data" outline="0" fieldPosition="0">
        <references count="3">
          <reference field="4294967294" count="1" selected="0">
            <x v="11"/>
          </reference>
          <reference field="4" count="1" selected="0">
            <x v="6"/>
          </reference>
          <reference field="6" count="1" selected="0">
            <x v="7"/>
          </reference>
        </references>
      </pivotArea>
    </chartFormat>
    <chartFormat chart="3" format="163">
      <pivotArea type="data" outline="0" fieldPosition="0">
        <references count="3">
          <reference field="4294967294" count="1" selected="0">
            <x v="12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3" format="164">
      <pivotArea type="data" outline="0" fieldPosition="0">
        <references count="3">
          <reference field="4294967294" count="1" selected="0">
            <x v="12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3" format="165">
      <pivotArea type="data" outline="0" fieldPosition="0">
        <references count="3">
          <reference field="4294967294" count="1" selected="0">
            <x v="12"/>
          </reference>
          <reference field="4" count="1" selected="0">
            <x v="2"/>
          </reference>
          <reference field="6" count="1" selected="0">
            <x v="3"/>
          </reference>
        </references>
      </pivotArea>
    </chartFormat>
    <chartFormat chart="3" format="166">
      <pivotArea type="data" outline="0" fieldPosition="0">
        <references count="3">
          <reference field="4294967294" count="1" selected="0">
            <x v="12"/>
          </reference>
          <reference field="4" count="1" selected="0">
            <x v="3"/>
          </reference>
          <reference field="6" count="1" selected="0">
            <x v="2"/>
          </reference>
        </references>
      </pivotArea>
    </chartFormat>
    <chartFormat chart="3" format="167">
      <pivotArea type="data" outline="0" fieldPosition="0">
        <references count="3">
          <reference field="4294967294" count="1" selected="0">
            <x v="12"/>
          </reference>
          <reference field="4" count="1" selected="0">
            <x v="3"/>
          </reference>
          <reference field="6" count="1" selected="0">
            <x v="3"/>
          </reference>
        </references>
      </pivotArea>
    </chartFormat>
    <chartFormat chart="3" format="168">
      <pivotArea type="data" outline="0" fieldPosition="0">
        <references count="3">
          <reference field="4294967294" count="1" selected="0">
            <x v="12"/>
          </reference>
          <reference field="4" count="1" selected="0">
            <x v="4"/>
          </reference>
          <reference field="6" count="1" selected="0">
            <x v="2"/>
          </reference>
        </references>
      </pivotArea>
    </chartFormat>
    <chartFormat chart="3" format="169">
      <pivotArea type="data" outline="0" fieldPosition="0">
        <references count="3">
          <reference field="4294967294" count="1" selected="0">
            <x v="12"/>
          </reference>
          <reference field="4" count="1" selected="0">
            <x v="4"/>
          </reference>
          <reference field="6" count="1" selected="0">
            <x v="3"/>
          </reference>
        </references>
      </pivotArea>
    </chartFormat>
    <chartFormat chart="3" format="170">
      <pivotArea type="data" outline="0" fieldPosition="0">
        <references count="3">
          <reference field="4294967294" count="1" selected="0">
            <x v="12"/>
          </reference>
          <reference field="4" count="1" selected="0">
            <x v="5"/>
          </reference>
          <reference field="6" count="1" selected="0">
            <x v="4"/>
          </reference>
        </references>
      </pivotArea>
    </chartFormat>
    <chartFormat chart="3" format="171">
      <pivotArea type="data" outline="0" fieldPosition="0">
        <references count="3">
          <reference field="4294967294" count="1" selected="0">
            <x v="12"/>
          </reference>
          <reference field="4" count="1" selected="0">
            <x v="6"/>
          </reference>
          <reference field="6" count="1" selected="0">
            <x v="3"/>
          </reference>
        </references>
      </pivotArea>
    </chartFormat>
    <chartFormat chart="3" format="172">
      <pivotArea type="data" outline="0" fieldPosition="0">
        <references count="3">
          <reference field="4294967294" count="1" selected="0">
            <x v="12"/>
          </reference>
          <reference field="4" count="1" selected="0">
            <x v="6"/>
          </reference>
          <reference field="6" count="1" selected="0">
            <x v="5"/>
          </reference>
        </references>
      </pivotArea>
    </chartFormat>
    <chartFormat chart="3" format="173">
      <pivotArea type="data" outline="0" fieldPosition="0">
        <references count="3">
          <reference field="4294967294" count="1" selected="0">
            <x v="12"/>
          </reference>
          <reference field="4" count="1" selected="0">
            <x v="6"/>
          </reference>
          <reference field="6" count="1" selected="0">
            <x v="6"/>
          </reference>
        </references>
      </pivotArea>
    </chartFormat>
    <chartFormat chart="3" format="174">
      <pivotArea type="data" outline="0" fieldPosition="0">
        <references count="3">
          <reference field="4294967294" count="1" selected="0">
            <x v="12"/>
          </reference>
          <reference field="4" count="1" selected="0">
            <x v="6"/>
          </reference>
          <reference field="6" count="1" selected="0">
            <x v="7"/>
          </reference>
        </references>
      </pivotArea>
    </chartFormat>
    <chartFormat chart="3" format="175">
      <pivotArea type="data" outline="0" fieldPosition="0">
        <references count="3">
          <reference field="4294967294" count="1" selected="0">
            <x v="13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3" format="176">
      <pivotArea type="data" outline="0" fieldPosition="0">
        <references count="3">
          <reference field="4294967294" count="1" selected="0">
            <x v="13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3" format="177">
      <pivotArea type="data" outline="0" fieldPosition="0">
        <references count="3">
          <reference field="4294967294" count="1" selected="0">
            <x v="13"/>
          </reference>
          <reference field="4" count="1" selected="0">
            <x v="2"/>
          </reference>
          <reference field="6" count="1" selected="0">
            <x v="3"/>
          </reference>
        </references>
      </pivotArea>
    </chartFormat>
    <chartFormat chart="3" format="178">
      <pivotArea type="data" outline="0" fieldPosition="0">
        <references count="3">
          <reference field="4294967294" count="1" selected="0">
            <x v="13"/>
          </reference>
          <reference field="4" count="1" selected="0">
            <x v="3"/>
          </reference>
          <reference field="6" count="1" selected="0">
            <x v="2"/>
          </reference>
        </references>
      </pivotArea>
    </chartFormat>
    <chartFormat chart="3" format="179">
      <pivotArea type="data" outline="0" fieldPosition="0">
        <references count="3">
          <reference field="4294967294" count="1" selected="0">
            <x v="13"/>
          </reference>
          <reference field="4" count="1" selected="0">
            <x v="3"/>
          </reference>
          <reference field="6" count="1" selected="0">
            <x v="3"/>
          </reference>
        </references>
      </pivotArea>
    </chartFormat>
    <chartFormat chart="3" format="180">
      <pivotArea type="data" outline="0" fieldPosition="0">
        <references count="3">
          <reference field="4294967294" count="1" selected="0">
            <x v="13"/>
          </reference>
          <reference field="4" count="1" selected="0">
            <x v="4"/>
          </reference>
          <reference field="6" count="1" selected="0">
            <x v="2"/>
          </reference>
        </references>
      </pivotArea>
    </chartFormat>
    <chartFormat chart="3" format="181">
      <pivotArea type="data" outline="0" fieldPosition="0">
        <references count="3">
          <reference field="4294967294" count="1" selected="0">
            <x v="13"/>
          </reference>
          <reference field="4" count="1" selected="0">
            <x v="4"/>
          </reference>
          <reference field="6" count="1" selected="0">
            <x v="3"/>
          </reference>
        </references>
      </pivotArea>
    </chartFormat>
    <chartFormat chart="3" format="182">
      <pivotArea type="data" outline="0" fieldPosition="0">
        <references count="3">
          <reference field="4294967294" count="1" selected="0">
            <x v="13"/>
          </reference>
          <reference field="4" count="1" selected="0">
            <x v="5"/>
          </reference>
          <reference field="6" count="1" selected="0">
            <x v="4"/>
          </reference>
        </references>
      </pivotArea>
    </chartFormat>
    <chartFormat chart="3" format="183">
      <pivotArea type="data" outline="0" fieldPosition="0">
        <references count="3">
          <reference field="4294967294" count="1" selected="0">
            <x v="13"/>
          </reference>
          <reference field="4" count="1" selected="0">
            <x v="6"/>
          </reference>
          <reference field="6" count="1" selected="0">
            <x v="3"/>
          </reference>
        </references>
      </pivotArea>
    </chartFormat>
    <chartFormat chart="3" format="184">
      <pivotArea type="data" outline="0" fieldPosition="0">
        <references count="3">
          <reference field="4294967294" count="1" selected="0">
            <x v="13"/>
          </reference>
          <reference field="4" count="1" selected="0">
            <x v="6"/>
          </reference>
          <reference field="6" count="1" selected="0">
            <x v="5"/>
          </reference>
        </references>
      </pivotArea>
    </chartFormat>
    <chartFormat chart="3" format="185">
      <pivotArea type="data" outline="0" fieldPosition="0">
        <references count="3">
          <reference field="4294967294" count="1" selected="0">
            <x v="13"/>
          </reference>
          <reference field="4" count="1" selected="0">
            <x v="6"/>
          </reference>
          <reference field="6" count="1" selected="0">
            <x v="6"/>
          </reference>
        </references>
      </pivotArea>
    </chartFormat>
    <chartFormat chart="3" format="186">
      <pivotArea type="data" outline="0" fieldPosition="0">
        <references count="3">
          <reference field="4294967294" count="1" selected="0">
            <x v="13"/>
          </reference>
          <reference field="4" count="1" selected="0">
            <x v="6"/>
          </reference>
          <reference field="6" count="1" selected="0">
            <x v="7"/>
          </reference>
        </references>
      </pivotArea>
    </chartFormat>
    <chartFormat chart="3" format="187">
      <pivotArea type="data" outline="0" fieldPosition="0">
        <references count="3">
          <reference field="4294967294" count="1" selected="0">
            <x v="14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3" format="188">
      <pivotArea type="data" outline="0" fieldPosition="0">
        <references count="3">
          <reference field="4294967294" count="1" selected="0">
            <x v="14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3" format="189">
      <pivotArea type="data" outline="0" fieldPosition="0">
        <references count="3">
          <reference field="4294967294" count="1" selected="0">
            <x v="14"/>
          </reference>
          <reference field="4" count="1" selected="0">
            <x v="2"/>
          </reference>
          <reference field="6" count="1" selected="0">
            <x v="3"/>
          </reference>
        </references>
      </pivotArea>
    </chartFormat>
    <chartFormat chart="3" format="190">
      <pivotArea type="data" outline="0" fieldPosition="0">
        <references count="3">
          <reference field="4294967294" count="1" selected="0">
            <x v="14"/>
          </reference>
          <reference field="4" count="1" selected="0">
            <x v="3"/>
          </reference>
          <reference field="6" count="1" selected="0">
            <x v="2"/>
          </reference>
        </references>
      </pivotArea>
    </chartFormat>
    <chartFormat chart="3" format="191">
      <pivotArea type="data" outline="0" fieldPosition="0">
        <references count="3">
          <reference field="4294967294" count="1" selected="0">
            <x v="14"/>
          </reference>
          <reference field="4" count="1" selected="0">
            <x v="3"/>
          </reference>
          <reference field="6" count="1" selected="0">
            <x v="3"/>
          </reference>
        </references>
      </pivotArea>
    </chartFormat>
    <chartFormat chart="3" format="192">
      <pivotArea type="data" outline="0" fieldPosition="0">
        <references count="3">
          <reference field="4294967294" count="1" selected="0">
            <x v="14"/>
          </reference>
          <reference field="4" count="1" selected="0">
            <x v="4"/>
          </reference>
          <reference field="6" count="1" selected="0">
            <x v="2"/>
          </reference>
        </references>
      </pivotArea>
    </chartFormat>
    <chartFormat chart="3" format="193">
      <pivotArea type="data" outline="0" fieldPosition="0">
        <references count="3">
          <reference field="4294967294" count="1" selected="0">
            <x v="14"/>
          </reference>
          <reference field="4" count="1" selected="0">
            <x v="4"/>
          </reference>
          <reference field="6" count="1" selected="0">
            <x v="3"/>
          </reference>
        </references>
      </pivotArea>
    </chartFormat>
    <chartFormat chart="3" format="194">
      <pivotArea type="data" outline="0" fieldPosition="0">
        <references count="3">
          <reference field="4294967294" count="1" selected="0">
            <x v="14"/>
          </reference>
          <reference field="4" count="1" selected="0">
            <x v="5"/>
          </reference>
          <reference field="6" count="1" selected="0">
            <x v="4"/>
          </reference>
        </references>
      </pivotArea>
    </chartFormat>
    <chartFormat chart="3" format="195">
      <pivotArea type="data" outline="0" fieldPosition="0">
        <references count="3">
          <reference field="4294967294" count="1" selected="0">
            <x v="14"/>
          </reference>
          <reference field="4" count="1" selected="0">
            <x v="6"/>
          </reference>
          <reference field="6" count="1" selected="0">
            <x v="3"/>
          </reference>
        </references>
      </pivotArea>
    </chartFormat>
    <chartFormat chart="3" format="196">
      <pivotArea type="data" outline="0" fieldPosition="0">
        <references count="3">
          <reference field="4294967294" count="1" selected="0">
            <x v="14"/>
          </reference>
          <reference field="4" count="1" selected="0">
            <x v="6"/>
          </reference>
          <reference field="6" count="1" selected="0">
            <x v="5"/>
          </reference>
        </references>
      </pivotArea>
    </chartFormat>
    <chartFormat chart="3" format="197">
      <pivotArea type="data" outline="0" fieldPosition="0">
        <references count="3">
          <reference field="4294967294" count="1" selected="0">
            <x v="14"/>
          </reference>
          <reference field="4" count="1" selected="0">
            <x v="6"/>
          </reference>
          <reference field="6" count="1" selected="0">
            <x v="6"/>
          </reference>
        </references>
      </pivotArea>
    </chartFormat>
    <chartFormat chart="3" format="198">
      <pivotArea type="data" outline="0" fieldPosition="0">
        <references count="3">
          <reference field="4294967294" count="1" selected="0">
            <x v="14"/>
          </reference>
          <reference field="4" count="1" selected="0">
            <x v="6"/>
          </reference>
          <reference field="6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AC3528-89F0-6542-B3EE-EF67A2457044}" name="Table1" displayName="Table1" ref="A3:C12" totalsRowShown="0">
  <autoFilter ref="A3:C12" xr:uid="{1AAC3528-89F0-6542-B3EE-EF67A2457044}"/>
  <tableColumns count="3">
    <tableColumn id="1" xr3:uid="{EE7AAC49-AFCD-FE47-9B47-942A38EE0978}" name="Theme"/>
    <tableColumn id="2" xr3:uid="{254E0A67-981E-A249-BE6C-E1588191BD20}" name="Example Quote"/>
    <tableColumn id="3" xr3:uid="{1D9A546B-4B1F-7F4A-BA93-013A5C7F7B5B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10-09T00:55:46.07" personId="{851DF83F-6367-F843-9653-7E0816C1EC9E}" id="{88DF97E0-0855-194C-A923-222E7D1A7BF9}">
    <text>About how many hours per WEEKDAY do you typical spend engaged in eating food ?</text>
  </threadedComment>
  <threadedComment ref="C1" dT="2021-10-09T00:56:20.75" personId="{851DF83F-6367-F843-9653-7E0816C1EC9E}" id="{CC996626-9403-7141-ADC6-B518E3363ECA}">
    <text>About how many hours per WEEKEND day do you typically spend engaged in eating food ?</text>
  </threadedComment>
  <threadedComment ref="D1" dT="2021-10-09T00:56:31.82" personId="{851DF83F-6367-F843-9653-7E0816C1EC9E}" id="{88E5FDD7-0B98-7E44-B7FA-B1305F37AFB7}">
    <text>Rate your agreement with the following statements concerning your eating habits: - This is one of my favorite activities</text>
  </threadedComment>
  <threadedComment ref="E1" dT="2021-10-23T02:57:21.25" personId="{851DF83F-6367-F843-9653-7E0816C1EC9E}" id="{3B13FF83-259B-304C-8395-900241680271}">
    <text>Strongly agree = 5
Somewhat agree = 4
Neither = 3
Somewhat disagree = 2
Strongly disagree = 1</text>
  </threadedComment>
  <threadedComment ref="F1" dT="2021-10-09T00:56:43.54" personId="{851DF83F-6367-F843-9653-7E0816C1EC9E}" id="{F151D3D7-3FE9-0044-9E14-687858C1BD99}">
    <text>Rate your agreement with the following statements concerning your eating habits: - I wish I could spend more time on this activity</text>
  </threadedComment>
  <threadedComment ref="G1" dT="2021-10-09T00:56:43.54" personId="{851DF83F-6367-F843-9653-7E0816C1EC9E}" id="{6034418D-BF4F-BA44-A076-8B2087C2DF13}">
    <text>Strongly agree = 5
Somewhat agree = 4
Neither = 3
Somewhat disagree = 2
Strongly disagree = 1</text>
  </threadedComment>
  <threadedComment ref="H1" dT="2021-10-09T00:56:54.80" personId="{851DF83F-6367-F843-9653-7E0816C1EC9E}" id="{AFAD67BB-C4FE-424F-BB02-654F57538D57}">
    <text>Rate your agreement with the following statements concerning your eating habits: - This activity is good for my overall health</text>
  </threadedComment>
  <threadedComment ref="I1" dT="2021-10-09T00:56:54.80" personId="{851DF83F-6367-F843-9653-7E0816C1EC9E}" id="{982B27F7-F97F-C44F-9166-BF9E7E9CDF2F}">
    <text>Strongly agree = 5
Somewhat agree = 4
Neither = 3
Somewhat disagree = 2
Strongly disagree = 1</text>
  </threadedComment>
  <threadedComment ref="J1" dT="2021-10-09T00:57:06.14" personId="{851DF83F-6367-F843-9653-7E0816C1EC9E}" id="{B5965933-CF9F-7246-B9FC-1333CE48CC76}">
    <text>Rate your agreement with the following statements concerning your eating habits: - Covid-19 has affected this activity</text>
  </threadedComment>
  <threadedComment ref="L1" dT="2021-10-09T00:57:16.63" personId="{851DF83F-6367-F843-9653-7E0816C1EC9E}" id="{2A128F13-C263-A643-AF1E-223E220229FB}">
    <text>In your own words, please describe your favourite type of food.</text>
  </threadedComment>
  <threadedComment ref="M1" dT="2021-10-09T00:57:29.77" personId="{851DF83F-6367-F843-9653-7E0816C1EC9E}" id="{1387878A-E178-0748-9353-37BAAC315CF5}">
    <text>In your own words, please describe how the COVID-19 epidemic has affected your favourite type of food.</text>
  </threadedComment>
  <threadedComment ref="N1" dT="2021-10-09T00:57:39.90" personId="{851DF83F-6367-F843-9653-7E0816C1EC9E}" id="{0DE359AA-9D60-564F-944D-0C8E4E5F203F}">
    <text>What program are you in?</text>
  </threadedComment>
  <threadedComment ref="O1" dT="2021-10-09T00:57:49.08" personId="{851DF83F-6367-F843-9653-7E0816C1EC9E}" id="{B42D5C3D-9D9C-854C-8606-F85BA5E5886E}">
    <text>How would you describe your hometown area?</text>
  </threadedComment>
  <threadedComment ref="P1" dT="2021-10-09T00:58:05.66" personId="{851DF83F-6367-F843-9653-7E0816C1EC9E}" id="{473D4634-7EE5-FB40-A3EE-5D6465CB128A}">
    <text>Approximately how far (in kilometers) do you live from WLU campus ? (use "0" to indicate you live on campus)</text>
  </threadedComment>
  <threadedComment ref="Q1" dT="2021-10-09T00:58:17.68" personId="{851DF83F-6367-F843-9653-7E0816C1EC9E}" id="{39E28C69-4D3C-1748-B6C0-4FD46DACBA67}">
    <text>What is your approximate monthly disposable income from all sources (include earnings, $ from parents, OSAP, etc.)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1-10-09T00:55:46.07" personId="{851DF83F-6367-F843-9653-7E0816C1EC9E}" id="{A8C3110E-1A1B-4D46-AC4A-FB56081CCDEF}">
    <text>About how many hours per WEEKDAY do you typical spend engaged in eating food ?</text>
  </threadedComment>
  <threadedComment ref="C1" dT="2021-10-09T00:56:20.75" personId="{851DF83F-6367-F843-9653-7E0816C1EC9E}" id="{CB14080D-C155-1D4C-A736-4377A692148C}">
    <text>About how many hours per WEEKEND day do you typically spend engaged in eating food ?</text>
  </threadedComment>
  <threadedComment ref="D1" dT="2021-10-09T00:56:31.82" personId="{851DF83F-6367-F843-9653-7E0816C1EC9E}" id="{BDC11774-5AA2-5A40-AADB-D3CCD0433436}">
    <text>Rate your agreement with the following statements concerning your eating habits: - This is one of my favorite activities</text>
  </threadedComment>
  <threadedComment ref="E1" dT="2021-10-09T00:56:43.54" personId="{851DF83F-6367-F843-9653-7E0816C1EC9E}" id="{BF3513D7-43E9-CD4E-A015-0AC6819CF803}">
    <text>Rate your agreement with the following statements concerning your eating habits: - I wish I could spend more time on this activity</text>
  </threadedComment>
  <threadedComment ref="F1" dT="2021-10-09T00:56:54.80" personId="{851DF83F-6367-F843-9653-7E0816C1EC9E}" id="{54EAD16B-8ED5-394B-8988-186F7DC3FCD8}">
    <text>Rate your agreement with the following statements concerning your eating habits: - This activity is good for my overall health</text>
  </threadedComment>
  <threadedComment ref="G1" dT="2021-10-09T00:57:06.14" personId="{851DF83F-6367-F843-9653-7E0816C1EC9E}" id="{B9AC2B55-D5BE-EC47-8A2B-47CCF92AA018}">
    <text>Rate your agreement with the following statements concerning your eating habits: - Covid-19 has affected this activity</text>
  </threadedComment>
  <threadedComment ref="H1" dT="2021-10-09T00:57:16.63" personId="{851DF83F-6367-F843-9653-7E0816C1EC9E}" id="{0EC2A1AA-CC7B-8C45-BF31-897A5755C56F}">
    <text>In your own words, please describe your favourite type of food.</text>
  </threadedComment>
  <threadedComment ref="I1" dT="2021-10-09T00:57:29.77" personId="{851DF83F-6367-F843-9653-7E0816C1EC9E}" id="{25278CD0-6FD1-8F4A-90D0-3FBAB22F7BCC}">
    <text>In your own words, please describe your favourite type of food.</text>
  </threadedComment>
  <threadedComment ref="J1" dT="2021-10-09T00:57:39.90" personId="{851DF83F-6367-F843-9653-7E0816C1EC9E}" id="{BDAC31C7-9C09-4547-916A-AC46305460D4}">
    <text>What program are you in?</text>
  </threadedComment>
  <threadedComment ref="K1" dT="2021-10-09T00:57:49.08" personId="{851DF83F-6367-F843-9653-7E0816C1EC9E}" id="{9BF55AE7-532A-9F43-B480-4BA163F92525}">
    <text>How would you describe your hometown area?</text>
  </threadedComment>
  <threadedComment ref="L1" dT="2021-10-09T00:58:05.66" personId="{851DF83F-6367-F843-9653-7E0816C1EC9E}" id="{D44DABC3-221D-A74B-B716-249E56842845}">
    <text>Approximately how far (in kilometers) do you live from WLU campus ? (use "0" to indicate you live on campus)</text>
  </threadedComment>
  <threadedComment ref="M1" dT="2021-10-09T00:58:17.68" personId="{851DF83F-6367-F843-9653-7E0816C1EC9E}" id="{19AA2821-5F6F-3343-8A58-AA8A1CEA7800}">
    <text>What is your approximate monthly disposable income from all sources (include earnings, $ from parents, OSAP, etc.)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F447E-1FBD-824C-A8AA-0C5CE7CFBE3D}">
  <dimension ref="A3:Q16"/>
  <sheetViews>
    <sheetView zoomScale="60" zoomScaleNormal="60" workbookViewId="0">
      <selection activeCell="I28" sqref="I28"/>
    </sheetView>
  </sheetViews>
  <sheetFormatPr baseColWidth="10" defaultRowHeight="15" x14ac:dyDescent="0.2"/>
  <cols>
    <col min="1" max="1" width="14" bestFit="1" customWidth="1"/>
    <col min="2" max="2" width="15.6640625" bestFit="1" customWidth="1"/>
    <col min="3" max="4" width="21.83203125" bestFit="1" customWidth="1"/>
    <col min="5" max="6" width="20.5" bestFit="1" customWidth="1"/>
    <col min="7" max="7" width="16.5" bestFit="1" customWidth="1"/>
    <col min="8" max="9" width="20.5" bestFit="1" customWidth="1"/>
    <col min="10" max="10" width="10.6640625" bestFit="1" customWidth="1"/>
    <col min="11" max="12" width="21.83203125" bestFit="1" customWidth="1"/>
    <col min="13" max="13" width="14.33203125" bestFit="1" customWidth="1"/>
    <col min="14" max="14" width="15.6640625" bestFit="1" customWidth="1"/>
    <col min="15" max="15" width="18.5" bestFit="1" customWidth="1"/>
    <col min="16" max="16" width="14.6640625" bestFit="1" customWidth="1"/>
    <col min="17" max="17" width="14" bestFit="1" customWidth="1"/>
  </cols>
  <sheetData>
    <row r="3" spans="1:17" x14ac:dyDescent="0.2">
      <c r="B3" t="s">
        <v>81</v>
      </c>
      <c r="C3" t="s">
        <v>83</v>
      </c>
      <c r="D3" t="s">
        <v>85</v>
      </c>
      <c r="E3" t="s">
        <v>88</v>
      </c>
      <c r="F3" t="s">
        <v>86</v>
      </c>
      <c r="G3" t="s">
        <v>90</v>
      </c>
      <c r="H3" t="s">
        <v>84</v>
      </c>
      <c r="I3" t="s">
        <v>82</v>
      </c>
      <c r="J3" t="s">
        <v>79</v>
      </c>
      <c r="K3" t="s">
        <v>87</v>
      </c>
      <c r="L3" t="s">
        <v>89</v>
      </c>
      <c r="M3" t="s">
        <v>91</v>
      </c>
      <c r="N3" t="s">
        <v>92</v>
      </c>
      <c r="O3" t="s">
        <v>93</v>
      </c>
      <c r="P3" t="s">
        <v>94</v>
      </c>
      <c r="Q3" t="s">
        <v>95</v>
      </c>
    </row>
    <row r="4" spans="1:17" x14ac:dyDescent="0.2">
      <c r="A4" s="5">
        <v>-0.2043048374333809</v>
      </c>
      <c r="B4" s="4">
        <v>-0.15232014258367066</v>
      </c>
      <c r="C4" s="4">
        <v>0.13072812914594956</v>
      </c>
      <c r="D4" s="4">
        <v>-2.6190647324508385</v>
      </c>
      <c r="E4" s="4"/>
      <c r="F4" s="4"/>
      <c r="G4" s="4"/>
      <c r="H4" s="4"/>
      <c r="I4" s="4"/>
      <c r="J4" s="4">
        <v>1</v>
      </c>
      <c r="K4" s="4">
        <v>-3.5377551846382125</v>
      </c>
      <c r="L4" s="4">
        <v>-2.5597619274419614</v>
      </c>
      <c r="M4" s="4"/>
      <c r="N4" s="4"/>
      <c r="O4" s="4"/>
      <c r="P4" s="4">
        <v>17.379777603209064</v>
      </c>
      <c r="Q4" s="4">
        <v>3561.1104318119724</v>
      </c>
    </row>
    <row r="5" spans="1:17" x14ac:dyDescent="0.2">
      <c r="A5" s="5">
        <v>1</v>
      </c>
      <c r="B5" s="4">
        <v>3</v>
      </c>
      <c r="C5" s="4">
        <v>12</v>
      </c>
      <c r="D5" s="4">
        <v>7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3</v>
      </c>
      <c r="K5" s="4">
        <v>11</v>
      </c>
      <c r="L5" s="4">
        <v>9</v>
      </c>
      <c r="M5" s="4">
        <v>2</v>
      </c>
      <c r="N5" s="4">
        <v>2</v>
      </c>
      <c r="O5" s="4">
        <v>2</v>
      </c>
      <c r="P5" s="4">
        <v>8</v>
      </c>
      <c r="Q5" s="4">
        <v>500</v>
      </c>
    </row>
    <row r="6" spans="1:17" x14ac:dyDescent="0.2">
      <c r="A6" s="5">
        <v>2</v>
      </c>
      <c r="B6" s="4">
        <v>9</v>
      </c>
      <c r="C6" s="4">
        <v>18</v>
      </c>
      <c r="D6" s="4">
        <v>14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4">
        <v>4</v>
      </c>
      <c r="K6" s="4">
        <v>18</v>
      </c>
      <c r="L6" s="4">
        <v>17</v>
      </c>
      <c r="M6" s="4">
        <v>4</v>
      </c>
      <c r="N6" s="4">
        <v>4</v>
      </c>
      <c r="O6" s="4">
        <v>4</v>
      </c>
      <c r="P6" s="4">
        <v>156</v>
      </c>
      <c r="Q6" s="4">
        <v>32236</v>
      </c>
    </row>
    <row r="7" spans="1:17" x14ac:dyDescent="0.2">
      <c r="A7" s="5">
        <v>3</v>
      </c>
      <c r="B7" s="4">
        <v>36</v>
      </c>
      <c r="C7" s="4">
        <v>42</v>
      </c>
      <c r="D7" s="4">
        <v>34</v>
      </c>
      <c r="E7" s="4">
        <v>7</v>
      </c>
      <c r="F7" s="4">
        <v>7</v>
      </c>
      <c r="G7" s="4">
        <v>7</v>
      </c>
      <c r="H7" s="4">
        <v>7</v>
      </c>
      <c r="I7" s="4">
        <v>7</v>
      </c>
      <c r="J7" s="4">
        <v>9</v>
      </c>
      <c r="K7" s="4">
        <v>38</v>
      </c>
      <c r="L7" s="4">
        <v>36</v>
      </c>
      <c r="M7" s="4">
        <v>7</v>
      </c>
      <c r="N7" s="4">
        <v>7</v>
      </c>
      <c r="O7" s="4">
        <v>7</v>
      </c>
      <c r="P7" s="4">
        <v>169</v>
      </c>
      <c r="Q7" s="4">
        <v>11000</v>
      </c>
    </row>
    <row r="8" spans="1:17" x14ac:dyDescent="0.2">
      <c r="A8" s="5">
        <v>4</v>
      </c>
      <c r="B8" s="4">
        <v>13</v>
      </c>
      <c r="C8" s="4">
        <v>10</v>
      </c>
      <c r="D8" s="4">
        <v>9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9</v>
      </c>
      <c r="L8" s="4">
        <v>10</v>
      </c>
      <c r="M8" s="4">
        <v>2</v>
      </c>
      <c r="N8" s="4">
        <v>2</v>
      </c>
      <c r="O8" s="4">
        <v>2</v>
      </c>
      <c r="P8" s="4">
        <v>12</v>
      </c>
      <c r="Q8" s="4">
        <v>12000</v>
      </c>
    </row>
    <row r="9" spans="1:17" x14ac:dyDescent="0.2">
      <c r="A9" s="5">
        <v>4.9861713530428098</v>
      </c>
      <c r="B9" s="4">
        <v>4.8476798574163293</v>
      </c>
      <c r="C9" s="4">
        <v>0.59761430466719789</v>
      </c>
      <c r="D9" s="4">
        <v>1.0809352675491619</v>
      </c>
      <c r="E9" s="4"/>
      <c r="F9" s="4"/>
      <c r="G9" s="4"/>
      <c r="H9" s="4"/>
      <c r="I9" s="4"/>
      <c r="J9" s="4">
        <v>1</v>
      </c>
      <c r="K9" s="4">
        <v>0.70034005345702577</v>
      </c>
      <c r="L9" s="4">
        <v>1.2497618820818477</v>
      </c>
      <c r="M9" s="4"/>
      <c r="N9" s="4"/>
      <c r="O9" s="4"/>
      <c r="P9" s="4">
        <v>34.260729984161443</v>
      </c>
      <c r="Q9" s="4">
        <v>6562.3485270500678</v>
      </c>
    </row>
    <row r="10" spans="1:17" x14ac:dyDescent="0.2">
      <c r="A10" s="5">
        <v>5</v>
      </c>
      <c r="B10" s="4">
        <v>6</v>
      </c>
      <c r="C10" s="4">
        <v>5</v>
      </c>
      <c r="D10" s="4">
        <v>3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5</v>
      </c>
      <c r="L10" s="4">
        <v>3</v>
      </c>
      <c r="M10" s="4">
        <v>1</v>
      </c>
      <c r="N10" s="4">
        <v>1</v>
      </c>
      <c r="O10" s="4">
        <v>1</v>
      </c>
      <c r="P10" s="4">
        <v>4</v>
      </c>
      <c r="Q10" s="4">
        <v>2000</v>
      </c>
    </row>
    <row r="11" spans="1:17" x14ac:dyDescent="0.2">
      <c r="A11" s="5">
        <v>5.1904761904761907</v>
      </c>
      <c r="B11" s="4">
        <v>5</v>
      </c>
      <c r="C11" s="4">
        <v>4.5714285714285712</v>
      </c>
      <c r="D11" s="4">
        <v>3.7</v>
      </c>
      <c r="E11" s="4"/>
      <c r="F11" s="4"/>
      <c r="G11" s="4"/>
      <c r="H11" s="4"/>
      <c r="I11" s="4"/>
      <c r="J11" s="4">
        <v>1</v>
      </c>
      <c r="K11" s="4">
        <v>4.2380952380952381</v>
      </c>
      <c r="L11" s="4">
        <v>3.8095238095238093</v>
      </c>
      <c r="M11" s="4"/>
      <c r="N11" s="4"/>
      <c r="O11" s="4"/>
      <c r="P11" s="4">
        <v>16.88095238095238</v>
      </c>
      <c r="Q11" s="4">
        <v>3001.2380952380954</v>
      </c>
    </row>
    <row r="12" spans="1:17" x14ac:dyDescent="0.2">
      <c r="A12" s="5">
        <v>10</v>
      </c>
      <c r="B12" s="4">
        <v>19</v>
      </c>
      <c r="C12" s="4">
        <v>13</v>
      </c>
      <c r="D12" s="4">
        <v>8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10</v>
      </c>
      <c r="L12" s="4">
        <v>7</v>
      </c>
      <c r="M12" s="4">
        <v>3</v>
      </c>
      <c r="N12" s="4">
        <v>3</v>
      </c>
      <c r="O12" s="4">
        <v>3</v>
      </c>
      <c r="P12" s="4">
        <v>8</v>
      </c>
      <c r="Q12" s="4">
        <v>4490</v>
      </c>
    </row>
    <row r="13" spans="1:17" x14ac:dyDescent="0.2">
      <c r="A13" s="5">
        <v>15</v>
      </c>
      <c r="B13" s="4">
        <v>4</v>
      </c>
      <c r="C13" s="4">
        <v>4</v>
      </c>
      <c r="D13" s="4">
        <v>2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4</v>
      </c>
      <c r="L13" s="4">
        <v>3</v>
      </c>
      <c r="M13" s="4">
        <v>1</v>
      </c>
      <c r="N13" s="4">
        <v>1</v>
      </c>
      <c r="O13" s="4">
        <v>1</v>
      </c>
      <c r="P13" s="4">
        <v>0.5</v>
      </c>
      <c r="Q13" s="4">
        <v>500</v>
      </c>
    </row>
    <row r="14" spans="1:17" x14ac:dyDescent="0.2">
      <c r="A14" s="5">
        <v>19</v>
      </c>
      <c r="B14" s="4">
        <v>23</v>
      </c>
      <c r="C14" s="4">
        <v>2</v>
      </c>
      <c r="D14" s="4">
        <v>3</v>
      </c>
      <c r="E14" s="4"/>
      <c r="F14" s="4"/>
      <c r="G14" s="4"/>
      <c r="H14" s="4"/>
      <c r="I14" s="4"/>
      <c r="J14" s="4">
        <v>1</v>
      </c>
      <c r="K14" s="4">
        <v>2</v>
      </c>
      <c r="L14" s="4">
        <v>4</v>
      </c>
      <c r="M14" s="4"/>
      <c r="N14" s="4"/>
      <c r="O14" s="4"/>
      <c r="P14" s="4">
        <v>146</v>
      </c>
      <c r="Q14" s="4">
        <v>30000</v>
      </c>
    </row>
    <row r="15" spans="1:17" x14ac:dyDescent="0.2">
      <c r="A15" s="5">
        <v>20</v>
      </c>
      <c r="B15" s="4">
        <v>48</v>
      </c>
      <c r="C15" s="4">
        <v>10</v>
      </c>
      <c r="D15" s="4">
        <v>10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2</v>
      </c>
      <c r="K15" s="4">
        <v>10</v>
      </c>
      <c r="L15" s="4">
        <v>10</v>
      </c>
      <c r="M15" s="4">
        <v>1</v>
      </c>
      <c r="N15" s="4">
        <v>1</v>
      </c>
      <c r="O15" s="4">
        <v>1</v>
      </c>
      <c r="P15" s="4">
        <v>148</v>
      </c>
      <c r="Q15" s="4">
        <v>33000</v>
      </c>
    </row>
    <row r="16" spans="1:17" x14ac:dyDescent="0.2">
      <c r="A16" s="5" t="s">
        <v>80</v>
      </c>
      <c r="B16" s="4">
        <v>170.69535971483265</v>
      </c>
      <c r="C16" s="4">
        <v>121.29977100524172</v>
      </c>
      <c r="D16" s="4">
        <v>92.16187053509833</v>
      </c>
      <c r="E16" s="4">
        <v>21</v>
      </c>
      <c r="F16" s="4">
        <v>21</v>
      </c>
      <c r="G16" s="4">
        <v>21</v>
      </c>
      <c r="H16" s="4">
        <v>21</v>
      </c>
      <c r="I16" s="4">
        <v>21</v>
      </c>
      <c r="J16" s="4">
        <v>29</v>
      </c>
      <c r="K16" s="4">
        <v>108.40068010691405</v>
      </c>
      <c r="L16" s="4">
        <v>101.49952376416368</v>
      </c>
      <c r="M16" s="4">
        <v>21</v>
      </c>
      <c r="N16" s="4">
        <v>21</v>
      </c>
      <c r="O16" s="4">
        <v>21</v>
      </c>
      <c r="P16" s="4">
        <v>720.02145996832292</v>
      </c>
      <c r="Q16" s="4">
        <v>138850.69705410014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9DCE-D8AD-5946-B3B1-4E319AC2FBF4}">
  <dimension ref="A1:P21"/>
  <sheetViews>
    <sheetView zoomScale="61" workbookViewId="0">
      <selection activeCell="D29" sqref="D29"/>
    </sheetView>
  </sheetViews>
  <sheetFormatPr baseColWidth="10" defaultRowHeight="15" x14ac:dyDescent="0.2"/>
  <cols>
    <col min="1" max="1" width="16.83203125" bestFit="1" customWidth="1"/>
    <col min="2" max="2" width="16" bestFit="1" customWidth="1"/>
    <col min="3" max="4" width="22.33203125" bestFit="1" customWidth="1"/>
    <col min="5" max="5" width="18" bestFit="1" customWidth="1"/>
    <col min="6" max="7" width="22.33203125" bestFit="1" customWidth="1"/>
    <col min="8" max="8" width="11.6640625" bestFit="1" customWidth="1"/>
    <col min="9" max="10" width="23.5" bestFit="1" customWidth="1"/>
    <col min="11" max="11" width="15.1640625" bestFit="1" customWidth="1"/>
    <col min="12" max="12" width="17.1640625" bestFit="1" customWidth="1"/>
    <col min="13" max="13" width="20.33203125" bestFit="1" customWidth="1"/>
    <col min="14" max="14" width="14.83203125" bestFit="1" customWidth="1"/>
    <col min="15" max="15" width="15.1640625" bestFit="1" customWidth="1"/>
    <col min="16" max="17" width="16.83203125" bestFit="1" customWidth="1"/>
  </cols>
  <sheetData>
    <row r="1" spans="1:16" x14ac:dyDescent="0.2">
      <c r="B1" t="s">
        <v>97</v>
      </c>
      <c r="C1" t="s">
        <v>88</v>
      </c>
      <c r="D1" t="s">
        <v>86</v>
      </c>
      <c r="E1" t="s">
        <v>90</v>
      </c>
      <c r="F1" t="s">
        <v>84</v>
      </c>
      <c r="G1" t="s">
        <v>82</v>
      </c>
      <c r="H1" t="s">
        <v>79</v>
      </c>
      <c r="I1" t="s">
        <v>87</v>
      </c>
      <c r="J1" t="s">
        <v>89</v>
      </c>
      <c r="K1" t="s">
        <v>91</v>
      </c>
      <c r="L1" t="s">
        <v>92</v>
      </c>
      <c r="M1" t="s">
        <v>93</v>
      </c>
      <c r="N1" t="s">
        <v>95</v>
      </c>
      <c r="O1" t="s">
        <v>94</v>
      </c>
      <c r="P1" t="s">
        <v>81</v>
      </c>
    </row>
    <row r="2" spans="1:16" x14ac:dyDescent="0.2">
      <c r="A2" s="5">
        <v>0.13072812914594956</v>
      </c>
      <c r="B2" s="4">
        <v>-0.2043048374333809</v>
      </c>
      <c r="C2" s="4"/>
      <c r="D2" s="4"/>
      <c r="E2" s="4"/>
      <c r="F2" s="4"/>
      <c r="G2" s="4"/>
      <c r="H2" s="4">
        <v>1</v>
      </c>
      <c r="I2" s="4">
        <v>-3.5377551846382125</v>
      </c>
      <c r="J2" s="4">
        <v>-2.5597619274419614</v>
      </c>
      <c r="K2" s="4"/>
      <c r="L2" s="4"/>
      <c r="M2" s="4"/>
      <c r="N2" s="4">
        <v>3561.1104318119724</v>
      </c>
      <c r="O2" s="4">
        <v>17.379777603209064</v>
      </c>
      <c r="P2" s="4">
        <v>-0.15232014258367066</v>
      </c>
    </row>
    <row r="3" spans="1:16" x14ac:dyDescent="0.2">
      <c r="A3" s="6">
        <v>-2.6190647324508385</v>
      </c>
      <c r="B3" s="4">
        <v>-0.2043048374333809</v>
      </c>
      <c r="C3" s="4"/>
      <c r="D3" s="4"/>
      <c r="E3" s="4"/>
      <c r="F3" s="4"/>
      <c r="G3" s="4"/>
      <c r="H3" s="4">
        <v>1</v>
      </c>
      <c r="I3" s="4">
        <v>-3.5377551846382125</v>
      </c>
      <c r="J3" s="4">
        <v>-2.5597619274419614</v>
      </c>
      <c r="K3" s="4"/>
      <c r="L3" s="4"/>
      <c r="M3" s="4"/>
      <c r="N3" s="4">
        <v>3561.1104318119724</v>
      </c>
      <c r="O3" s="4">
        <v>17.379777603209064</v>
      </c>
      <c r="P3" s="4">
        <v>-0.15232014258367066</v>
      </c>
    </row>
    <row r="4" spans="1:16" x14ac:dyDescent="0.2">
      <c r="A4" s="5">
        <v>0.59761430466719789</v>
      </c>
      <c r="B4" s="4">
        <v>4.9861713530428098</v>
      </c>
      <c r="C4" s="4"/>
      <c r="D4" s="4"/>
      <c r="E4" s="4"/>
      <c r="F4" s="4"/>
      <c r="G4" s="4"/>
      <c r="H4" s="4">
        <v>1</v>
      </c>
      <c r="I4" s="4">
        <v>0.70034005345702577</v>
      </c>
      <c r="J4" s="4">
        <v>1.2497618820818477</v>
      </c>
      <c r="K4" s="4"/>
      <c r="L4" s="4"/>
      <c r="M4" s="4"/>
      <c r="N4" s="4">
        <v>6562.3485270500678</v>
      </c>
      <c r="O4" s="4">
        <v>34.260729984161443</v>
      </c>
      <c r="P4" s="4">
        <v>4.8476798574163293</v>
      </c>
    </row>
    <row r="5" spans="1:16" x14ac:dyDescent="0.2">
      <c r="A5" s="6">
        <v>1.0809352675491619</v>
      </c>
      <c r="B5" s="4">
        <v>4.9861713530428098</v>
      </c>
      <c r="C5" s="4"/>
      <c r="D5" s="4"/>
      <c r="E5" s="4"/>
      <c r="F5" s="4"/>
      <c r="G5" s="4"/>
      <c r="H5" s="4">
        <v>1</v>
      </c>
      <c r="I5" s="4">
        <v>0.70034005345702577</v>
      </c>
      <c r="J5" s="4">
        <v>1.2497618820818477</v>
      </c>
      <c r="K5" s="4"/>
      <c r="L5" s="4"/>
      <c r="M5" s="4"/>
      <c r="N5" s="4">
        <v>6562.3485270500678</v>
      </c>
      <c r="O5" s="4">
        <v>34.260729984161443</v>
      </c>
      <c r="P5" s="4">
        <v>4.8476798574163293</v>
      </c>
    </row>
    <row r="6" spans="1:16" x14ac:dyDescent="0.2">
      <c r="A6" s="5">
        <v>2</v>
      </c>
      <c r="B6" s="4">
        <v>19</v>
      </c>
      <c r="C6" s="4"/>
      <c r="D6" s="4"/>
      <c r="E6" s="4"/>
      <c r="F6" s="4"/>
      <c r="G6" s="4"/>
      <c r="H6" s="4">
        <v>1</v>
      </c>
      <c r="I6" s="4">
        <v>2</v>
      </c>
      <c r="J6" s="4">
        <v>4</v>
      </c>
      <c r="K6" s="4"/>
      <c r="L6" s="4"/>
      <c r="M6" s="4"/>
      <c r="N6" s="4">
        <v>30000</v>
      </c>
      <c r="O6" s="4">
        <v>146</v>
      </c>
      <c r="P6" s="4">
        <v>23</v>
      </c>
    </row>
    <row r="7" spans="1:16" x14ac:dyDescent="0.2">
      <c r="A7" s="6">
        <v>3</v>
      </c>
      <c r="B7" s="4">
        <v>19</v>
      </c>
      <c r="C7" s="4"/>
      <c r="D7" s="4"/>
      <c r="E7" s="4"/>
      <c r="F7" s="4"/>
      <c r="G7" s="4"/>
      <c r="H7" s="4">
        <v>1</v>
      </c>
      <c r="I7" s="4">
        <v>2</v>
      </c>
      <c r="J7" s="4">
        <v>4</v>
      </c>
      <c r="K7" s="4"/>
      <c r="L7" s="4"/>
      <c r="M7" s="4"/>
      <c r="N7" s="4">
        <v>30000</v>
      </c>
      <c r="O7" s="4">
        <v>146</v>
      </c>
      <c r="P7" s="4">
        <v>23</v>
      </c>
    </row>
    <row r="8" spans="1:16" x14ac:dyDescent="0.2">
      <c r="A8" s="5">
        <v>3</v>
      </c>
      <c r="B8" s="4">
        <v>11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2</v>
      </c>
      <c r="I8" s="4">
        <v>6</v>
      </c>
      <c r="J8" s="4">
        <v>2</v>
      </c>
      <c r="K8" s="4">
        <v>1</v>
      </c>
      <c r="L8" s="4">
        <v>1</v>
      </c>
      <c r="M8" s="4">
        <v>1</v>
      </c>
      <c r="N8" s="4">
        <v>490</v>
      </c>
      <c r="O8" s="4">
        <v>6</v>
      </c>
      <c r="P8" s="4">
        <v>11</v>
      </c>
    </row>
    <row r="9" spans="1:16" x14ac:dyDescent="0.2">
      <c r="A9" s="6">
        <v>2</v>
      </c>
      <c r="B9" s="4">
        <v>1</v>
      </c>
      <c r="C9" s="4"/>
      <c r="D9" s="4"/>
      <c r="E9" s="4"/>
      <c r="F9" s="4"/>
      <c r="G9" s="4"/>
      <c r="H9" s="4">
        <v>1</v>
      </c>
      <c r="I9" s="4">
        <v>3</v>
      </c>
      <c r="J9" s="4">
        <v>1</v>
      </c>
      <c r="K9" s="4"/>
      <c r="L9" s="4"/>
      <c r="M9" s="4"/>
      <c r="N9" s="4">
        <v>0</v>
      </c>
      <c r="O9" s="4">
        <v>0</v>
      </c>
      <c r="P9" s="4">
        <v>1</v>
      </c>
    </row>
    <row r="10" spans="1:16" x14ac:dyDescent="0.2">
      <c r="A10" s="6">
        <v>3</v>
      </c>
      <c r="B10" s="4">
        <v>10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3</v>
      </c>
      <c r="J10" s="4">
        <v>1</v>
      </c>
      <c r="K10" s="4">
        <v>1</v>
      </c>
      <c r="L10" s="4">
        <v>1</v>
      </c>
      <c r="M10" s="4">
        <v>1</v>
      </c>
      <c r="N10" s="4">
        <v>490</v>
      </c>
      <c r="O10" s="4">
        <v>6</v>
      </c>
      <c r="P10" s="4">
        <v>10</v>
      </c>
    </row>
    <row r="11" spans="1:16" x14ac:dyDescent="0.2">
      <c r="A11" s="5">
        <v>4</v>
      </c>
      <c r="B11" s="4">
        <v>29</v>
      </c>
      <c r="C11" s="4">
        <v>7</v>
      </c>
      <c r="D11" s="4">
        <v>7</v>
      </c>
      <c r="E11" s="4">
        <v>7</v>
      </c>
      <c r="F11" s="4">
        <v>7</v>
      </c>
      <c r="G11" s="4">
        <v>7</v>
      </c>
      <c r="H11" s="4">
        <v>7</v>
      </c>
      <c r="I11" s="4">
        <v>28</v>
      </c>
      <c r="J11" s="4">
        <v>26</v>
      </c>
      <c r="K11" s="4">
        <v>7</v>
      </c>
      <c r="L11" s="4">
        <v>7</v>
      </c>
      <c r="M11" s="4">
        <v>7</v>
      </c>
      <c r="N11" s="4">
        <v>8400</v>
      </c>
      <c r="O11" s="4">
        <v>161.5</v>
      </c>
      <c r="P11" s="4">
        <v>21</v>
      </c>
    </row>
    <row r="12" spans="1:16" x14ac:dyDescent="0.2">
      <c r="A12" s="6">
        <v>2</v>
      </c>
      <c r="B12" s="4">
        <v>16</v>
      </c>
      <c r="C12" s="4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7</v>
      </c>
      <c r="J12" s="4">
        <v>7</v>
      </c>
      <c r="K12" s="4">
        <v>2</v>
      </c>
      <c r="L12" s="4">
        <v>2</v>
      </c>
      <c r="M12" s="4">
        <v>2</v>
      </c>
      <c r="N12" s="4">
        <v>1000</v>
      </c>
      <c r="O12" s="4">
        <v>7.5</v>
      </c>
      <c r="P12" s="4">
        <v>5</v>
      </c>
    </row>
    <row r="13" spans="1:16" x14ac:dyDescent="0.2">
      <c r="A13" s="6">
        <v>3</v>
      </c>
      <c r="B13" s="4">
        <v>13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21</v>
      </c>
      <c r="J13" s="4">
        <v>19</v>
      </c>
      <c r="K13" s="4">
        <v>5</v>
      </c>
      <c r="L13" s="4">
        <v>5</v>
      </c>
      <c r="M13" s="4">
        <v>5</v>
      </c>
      <c r="N13" s="4">
        <v>7400</v>
      </c>
      <c r="O13" s="4">
        <v>154</v>
      </c>
      <c r="P13" s="4">
        <v>16</v>
      </c>
    </row>
    <row r="14" spans="1:16" x14ac:dyDescent="0.2">
      <c r="A14" s="5">
        <v>4.5714285714285712</v>
      </c>
      <c r="B14" s="4">
        <v>5.1904761904761907</v>
      </c>
      <c r="C14" s="4"/>
      <c r="D14" s="4"/>
      <c r="E14" s="4"/>
      <c r="F14" s="4"/>
      <c r="G14" s="4"/>
      <c r="H14" s="4">
        <v>1</v>
      </c>
      <c r="I14" s="4">
        <v>4.2380952380952381</v>
      </c>
      <c r="J14" s="4">
        <v>3.8095238095238093</v>
      </c>
      <c r="K14" s="4"/>
      <c r="L14" s="4"/>
      <c r="M14" s="4"/>
      <c r="N14" s="4">
        <v>3001.2380952380954</v>
      </c>
      <c r="O14" s="4">
        <v>16.88095238095238</v>
      </c>
      <c r="P14" s="4">
        <v>5</v>
      </c>
    </row>
    <row r="15" spans="1:16" x14ac:dyDescent="0.2">
      <c r="A15" s="6">
        <v>3.7</v>
      </c>
      <c r="B15" s="4">
        <v>5.1904761904761907</v>
      </c>
      <c r="C15" s="4"/>
      <c r="D15" s="4"/>
      <c r="E15" s="4"/>
      <c r="F15" s="4"/>
      <c r="G15" s="4"/>
      <c r="H15" s="4">
        <v>1</v>
      </c>
      <c r="I15" s="4">
        <v>4.2380952380952381</v>
      </c>
      <c r="J15" s="4">
        <v>3.8095238095238093</v>
      </c>
      <c r="K15" s="4"/>
      <c r="L15" s="4"/>
      <c r="M15" s="4"/>
      <c r="N15" s="4">
        <v>3001.2380952380954</v>
      </c>
      <c r="O15" s="4">
        <v>16.88095238095238</v>
      </c>
      <c r="P15" s="4">
        <v>5</v>
      </c>
    </row>
    <row r="16" spans="1:16" x14ac:dyDescent="0.2">
      <c r="A16" s="5">
        <v>5</v>
      </c>
      <c r="B16" s="4">
        <v>96</v>
      </c>
      <c r="C16" s="4">
        <v>13</v>
      </c>
      <c r="D16" s="4">
        <v>13</v>
      </c>
      <c r="E16" s="4">
        <v>13</v>
      </c>
      <c r="F16" s="4">
        <v>13</v>
      </c>
      <c r="G16" s="4">
        <v>13</v>
      </c>
      <c r="H16" s="4">
        <v>16</v>
      </c>
      <c r="I16" s="4">
        <v>71</v>
      </c>
      <c r="J16" s="4">
        <v>67</v>
      </c>
      <c r="K16" s="4">
        <v>13</v>
      </c>
      <c r="L16" s="4">
        <v>13</v>
      </c>
      <c r="M16" s="4">
        <v>13</v>
      </c>
      <c r="N16" s="4">
        <v>86836</v>
      </c>
      <c r="O16" s="4">
        <v>338</v>
      </c>
      <c r="P16" s="4">
        <v>106</v>
      </c>
    </row>
    <row r="17" spans="1:16" x14ac:dyDescent="0.2">
      <c r="A17" s="6">
        <v>3</v>
      </c>
      <c r="B17" s="4">
        <v>14</v>
      </c>
      <c r="C17" s="4">
        <v>3</v>
      </c>
      <c r="D17" s="4">
        <v>3</v>
      </c>
      <c r="E17" s="4">
        <v>3</v>
      </c>
      <c r="F17" s="4">
        <v>3</v>
      </c>
      <c r="G17" s="4">
        <v>3</v>
      </c>
      <c r="H17" s="4">
        <v>5</v>
      </c>
      <c r="I17" s="4">
        <v>23</v>
      </c>
      <c r="J17" s="4">
        <v>19</v>
      </c>
      <c r="K17" s="4">
        <v>3</v>
      </c>
      <c r="L17" s="4">
        <v>3</v>
      </c>
      <c r="M17" s="4">
        <v>3</v>
      </c>
      <c r="N17" s="4">
        <v>6236</v>
      </c>
      <c r="O17" s="4">
        <v>156</v>
      </c>
      <c r="P17" s="4">
        <v>17</v>
      </c>
    </row>
    <row r="18" spans="1:16" x14ac:dyDescent="0.2">
      <c r="A18" s="6">
        <v>4</v>
      </c>
      <c r="B18" s="4">
        <v>7</v>
      </c>
      <c r="C18" s="4">
        <v>2</v>
      </c>
      <c r="D18" s="4">
        <v>2</v>
      </c>
      <c r="E18" s="4">
        <v>2</v>
      </c>
      <c r="F18" s="4">
        <v>2</v>
      </c>
      <c r="G18" s="4">
        <v>2</v>
      </c>
      <c r="H18" s="4">
        <v>2</v>
      </c>
      <c r="I18" s="4">
        <v>9</v>
      </c>
      <c r="J18" s="4">
        <v>9</v>
      </c>
      <c r="K18" s="4">
        <v>2</v>
      </c>
      <c r="L18" s="4">
        <v>2</v>
      </c>
      <c r="M18" s="4">
        <v>2</v>
      </c>
      <c r="N18" s="4">
        <v>10350</v>
      </c>
      <c r="O18" s="4">
        <v>4</v>
      </c>
      <c r="P18" s="4">
        <v>12</v>
      </c>
    </row>
    <row r="19" spans="1:16" x14ac:dyDescent="0.2">
      <c r="A19" s="6">
        <v>5</v>
      </c>
      <c r="B19" s="4">
        <v>65</v>
      </c>
      <c r="C19" s="4">
        <v>7</v>
      </c>
      <c r="D19" s="4">
        <v>7</v>
      </c>
      <c r="E19" s="4">
        <v>7</v>
      </c>
      <c r="F19" s="4">
        <v>7</v>
      </c>
      <c r="G19" s="4">
        <v>7</v>
      </c>
      <c r="H19" s="4">
        <v>8</v>
      </c>
      <c r="I19" s="4">
        <v>36</v>
      </c>
      <c r="J19" s="4">
        <v>36</v>
      </c>
      <c r="K19" s="4">
        <v>7</v>
      </c>
      <c r="L19" s="4">
        <v>7</v>
      </c>
      <c r="M19" s="4">
        <v>7</v>
      </c>
      <c r="N19" s="4">
        <v>68250</v>
      </c>
      <c r="O19" s="4">
        <v>177</v>
      </c>
      <c r="P19" s="4">
        <v>73</v>
      </c>
    </row>
    <row r="20" spans="1:16" x14ac:dyDescent="0.2">
      <c r="A20" s="6" t="s">
        <v>96</v>
      </c>
      <c r="B20" s="4">
        <v>10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3</v>
      </c>
      <c r="J20" s="4">
        <v>3</v>
      </c>
      <c r="K20" s="4">
        <v>1</v>
      </c>
      <c r="L20" s="4">
        <v>1</v>
      </c>
      <c r="M20" s="4">
        <v>1</v>
      </c>
      <c r="N20" s="4">
        <v>2000</v>
      </c>
      <c r="O20" s="4">
        <v>1</v>
      </c>
      <c r="P20" s="4">
        <v>4</v>
      </c>
    </row>
    <row r="21" spans="1:16" x14ac:dyDescent="0.2">
      <c r="A21" s="5" t="s">
        <v>80</v>
      </c>
      <c r="B21" s="4">
        <v>164.97234270608561</v>
      </c>
      <c r="C21" s="4">
        <v>21</v>
      </c>
      <c r="D21" s="4">
        <v>21</v>
      </c>
      <c r="E21" s="4">
        <v>21</v>
      </c>
      <c r="F21" s="4">
        <v>21</v>
      </c>
      <c r="G21" s="4">
        <v>21</v>
      </c>
      <c r="H21" s="4">
        <v>29</v>
      </c>
      <c r="I21" s="4">
        <v>108.40068010691405</v>
      </c>
      <c r="J21" s="4">
        <v>101.4995237641637</v>
      </c>
      <c r="K21" s="4">
        <v>21</v>
      </c>
      <c r="L21" s="4">
        <v>21</v>
      </c>
      <c r="M21" s="4">
        <v>21</v>
      </c>
      <c r="N21" s="4">
        <v>138850.69705410014</v>
      </c>
      <c r="O21" s="4">
        <v>720.02145996832292</v>
      </c>
      <c r="P21" s="4">
        <v>170.69535971483265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zoomScale="87" workbookViewId="0">
      <pane ySplit="1" topLeftCell="A2" activePane="bottomLeft" state="frozen"/>
      <selection pane="bottomLeft" activeCell="U10" sqref="U10"/>
    </sheetView>
  </sheetViews>
  <sheetFormatPr baseColWidth="10" defaultColWidth="8.83203125" defaultRowHeight="15" x14ac:dyDescent="0.2"/>
  <cols>
    <col min="1" max="1" width="17.33203125" bestFit="1" customWidth="1"/>
    <col min="3" max="3" width="8.1640625" bestFit="1" customWidth="1"/>
    <col min="4" max="4" width="11.1640625" bestFit="1" customWidth="1"/>
    <col min="5" max="5" width="13.5" bestFit="1" customWidth="1"/>
    <col min="6" max="6" width="11.1640625" bestFit="1" customWidth="1"/>
    <col min="7" max="7" width="13.5" bestFit="1" customWidth="1"/>
    <col min="8" max="8" width="11.1640625" bestFit="1" customWidth="1"/>
    <col min="9" max="10" width="13.5" bestFit="1" customWidth="1"/>
    <col min="11" max="11" width="13.5" customWidth="1"/>
    <col min="12" max="12" width="32.83203125" customWidth="1"/>
    <col min="13" max="13" width="35.6640625" customWidth="1"/>
    <col min="14" max="14" width="8.33203125" bestFit="1" customWidth="1"/>
    <col min="15" max="15" width="9.6640625" bestFit="1" customWidth="1"/>
    <col min="16" max="16" width="7.6640625" bestFit="1" customWidth="1"/>
    <col min="17" max="17" width="6.83203125" bestFit="1" customWidth="1"/>
  </cols>
  <sheetData>
    <row r="1" spans="1:17" x14ac:dyDescent="0.2">
      <c r="A1" t="s">
        <v>66</v>
      </c>
      <c r="B1" s="2" t="s">
        <v>0</v>
      </c>
      <c r="C1" s="2" t="s">
        <v>1</v>
      </c>
      <c r="D1" s="2" t="s">
        <v>2</v>
      </c>
      <c r="E1" s="2" t="s">
        <v>68</v>
      </c>
      <c r="F1" s="2" t="s">
        <v>3</v>
      </c>
      <c r="G1" s="2" t="s">
        <v>67</v>
      </c>
      <c r="H1" s="2" t="s">
        <v>4</v>
      </c>
      <c r="I1" s="2" t="s">
        <v>69</v>
      </c>
      <c r="J1" s="2" t="s">
        <v>5</v>
      </c>
      <c r="K1" s="2" t="s">
        <v>70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</row>
    <row r="2" spans="1:17" ht="32" x14ac:dyDescent="0.2">
      <c r="A2">
        <v>1</v>
      </c>
      <c r="B2">
        <v>2</v>
      </c>
      <c r="C2">
        <v>2</v>
      </c>
      <c r="D2" s="1" t="s">
        <v>12</v>
      </c>
      <c r="E2" s="3">
        <v>5</v>
      </c>
      <c r="F2" s="1" t="s">
        <v>13</v>
      </c>
      <c r="G2" s="3">
        <v>3</v>
      </c>
      <c r="H2" s="1" t="s">
        <v>12</v>
      </c>
      <c r="I2" s="3">
        <v>5</v>
      </c>
      <c r="J2" s="1" t="s">
        <v>13</v>
      </c>
      <c r="K2" s="3">
        <v>3</v>
      </c>
      <c r="L2" s="1" t="s">
        <v>14</v>
      </c>
      <c r="M2" s="1" t="s">
        <v>15</v>
      </c>
      <c r="N2" s="1" t="s">
        <v>16</v>
      </c>
      <c r="O2" s="1" t="s">
        <v>17</v>
      </c>
      <c r="P2">
        <v>146</v>
      </c>
      <c r="Q2">
        <v>1536</v>
      </c>
    </row>
    <row r="3" spans="1:17" ht="48" x14ac:dyDescent="0.2">
      <c r="A3">
        <f t="shared" ref="A3:A8" si="0">SUM(A2+1)</f>
        <v>2</v>
      </c>
      <c r="B3">
        <v>1</v>
      </c>
      <c r="C3">
        <v>1</v>
      </c>
      <c r="D3" s="1" t="s">
        <v>18</v>
      </c>
      <c r="E3" s="3">
        <v>4</v>
      </c>
      <c r="F3" s="1" t="s">
        <v>19</v>
      </c>
      <c r="G3" s="3">
        <v>2</v>
      </c>
      <c r="H3" s="1" t="s">
        <v>13</v>
      </c>
      <c r="I3" s="3">
        <v>3</v>
      </c>
      <c r="J3" s="1" t="s">
        <v>18</v>
      </c>
      <c r="K3" s="3">
        <v>4</v>
      </c>
      <c r="L3" s="1" t="s">
        <v>20</v>
      </c>
      <c r="M3" s="1" t="s">
        <v>21</v>
      </c>
      <c r="N3" s="1" t="s">
        <v>16</v>
      </c>
      <c r="O3" s="1" t="s">
        <v>22</v>
      </c>
      <c r="P3">
        <v>7</v>
      </c>
      <c r="Q3">
        <v>500</v>
      </c>
    </row>
    <row r="4" spans="1:17" ht="32" x14ac:dyDescent="0.2">
      <c r="A4">
        <f t="shared" si="0"/>
        <v>3</v>
      </c>
      <c r="B4">
        <v>3</v>
      </c>
      <c r="C4">
        <v>4</v>
      </c>
      <c r="D4" s="1" t="s">
        <v>18</v>
      </c>
      <c r="E4" s="3">
        <v>4</v>
      </c>
      <c r="F4" s="1" t="s">
        <v>13</v>
      </c>
      <c r="G4" s="3">
        <v>3</v>
      </c>
      <c r="H4" s="1" t="s">
        <v>18</v>
      </c>
      <c r="I4" s="3">
        <v>4</v>
      </c>
      <c r="J4" s="1" t="s">
        <v>12</v>
      </c>
      <c r="K4" s="3">
        <v>5</v>
      </c>
      <c r="L4" s="1" t="s">
        <v>23</v>
      </c>
      <c r="M4" s="1" t="s">
        <v>24</v>
      </c>
      <c r="N4" s="1" t="s">
        <v>25</v>
      </c>
      <c r="O4" s="1" t="s">
        <v>22</v>
      </c>
      <c r="P4">
        <v>34</v>
      </c>
      <c r="Q4">
        <v>3000</v>
      </c>
    </row>
    <row r="5" spans="1:17" ht="32" x14ac:dyDescent="0.2">
      <c r="A5">
        <f t="shared" si="0"/>
        <v>4</v>
      </c>
      <c r="B5">
        <v>1</v>
      </c>
      <c r="C5">
        <v>1</v>
      </c>
      <c r="D5" s="1" t="s">
        <v>12</v>
      </c>
      <c r="E5" s="3">
        <v>5</v>
      </c>
      <c r="F5" s="1" t="s">
        <v>13</v>
      </c>
      <c r="G5" s="3">
        <v>3</v>
      </c>
      <c r="H5" s="1" t="s">
        <v>12</v>
      </c>
      <c r="I5" s="3">
        <v>5</v>
      </c>
      <c r="J5" s="1" t="s">
        <v>18</v>
      </c>
      <c r="K5" s="3">
        <v>4</v>
      </c>
      <c r="L5" s="1" t="s">
        <v>26</v>
      </c>
      <c r="M5" s="1" t="s">
        <v>27</v>
      </c>
      <c r="N5" s="1" t="s">
        <v>25</v>
      </c>
      <c r="O5" s="1" t="s">
        <v>22</v>
      </c>
      <c r="P5">
        <v>1</v>
      </c>
      <c r="Q5">
        <v>0</v>
      </c>
    </row>
    <row r="6" spans="1:17" ht="32" x14ac:dyDescent="0.2">
      <c r="A6">
        <f t="shared" si="0"/>
        <v>5</v>
      </c>
      <c r="B6">
        <v>3</v>
      </c>
      <c r="C6">
        <v>4</v>
      </c>
      <c r="D6" s="1" t="s">
        <v>18</v>
      </c>
      <c r="E6" s="3">
        <v>4</v>
      </c>
      <c r="F6" s="1" t="s">
        <v>13</v>
      </c>
      <c r="G6" s="3">
        <v>3</v>
      </c>
      <c r="H6" s="1" t="s">
        <v>18</v>
      </c>
      <c r="I6" s="3">
        <v>4</v>
      </c>
      <c r="J6" s="1" t="s">
        <v>28</v>
      </c>
      <c r="K6" s="3">
        <v>1</v>
      </c>
      <c r="L6" s="1" t="s">
        <v>29</v>
      </c>
      <c r="M6" s="1" t="s">
        <v>30</v>
      </c>
      <c r="N6" s="1" t="s">
        <v>25</v>
      </c>
      <c r="O6" s="1" t="s">
        <v>31</v>
      </c>
      <c r="P6">
        <v>59</v>
      </c>
      <c r="Q6">
        <v>200</v>
      </c>
    </row>
    <row r="7" spans="1:17" ht="32" x14ac:dyDescent="0.2">
      <c r="A7">
        <f t="shared" si="0"/>
        <v>6</v>
      </c>
      <c r="B7">
        <v>4</v>
      </c>
      <c r="C7">
        <v>8</v>
      </c>
      <c r="D7" s="1" t="s">
        <v>12</v>
      </c>
      <c r="E7" s="3">
        <v>5</v>
      </c>
      <c r="F7" s="1" t="s">
        <v>18</v>
      </c>
      <c r="G7" s="3">
        <v>4</v>
      </c>
      <c r="H7" s="1" t="s">
        <v>12</v>
      </c>
      <c r="I7" s="3">
        <v>5</v>
      </c>
      <c r="J7" s="1" t="s">
        <v>12</v>
      </c>
      <c r="K7" s="3">
        <v>5</v>
      </c>
      <c r="L7" s="1" t="s">
        <v>32</v>
      </c>
      <c r="M7" s="1" t="s">
        <v>33</v>
      </c>
      <c r="N7" s="1" t="s">
        <v>34</v>
      </c>
      <c r="O7" s="1" t="s">
        <v>22</v>
      </c>
      <c r="P7">
        <v>2</v>
      </c>
      <c r="Q7">
        <v>10000</v>
      </c>
    </row>
    <row r="8" spans="1:17" ht="32" x14ac:dyDescent="0.2">
      <c r="A8">
        <f t="shared" si="0"/>
        <v>7</v>
      </c>
      <c r="B8">
        <v>3</v>
      </c>
      <c r="C8">
        <v>4</v>
      </c>
      <c r="D8" s="1" t="s">
        <v>12</v>
      </c>
      <c r="E8" s="3">
        <v>5</v>
      </c>
      <c r="F8" s="1" t="s">
        <v>18</v>
      </c>
      <c r="G8" s="3">
        <v>4</v>
      </c>
      <c r="H8" s="1" t="s">
        <v>18</v>
      </c>
      <c r="I8" s="3">
        <v>4</v>
      </c>
      <c r="J8" s="1" t="s">
        <v>18</v>
      </c>
      <c r="K8" s="3">
        <v>4</v>
      </c>
      <c r="L8" s="1" t="s">
        <v>35</v>
      </c>
      <c r="M8" s="1" t="s">
        <v>36</v>
      </c>
      <c r="N8" s="1" t="s">
        <v>34</v>
      </c>
      <c r="O8" s="1" t="s">
        <v>31</v>
      </c>
      <c r="P8">
        <v>2</v>
      </c>
      <c r="Q8">
        <v>350</v>
      </c>
    </row>
    <row r="9" spans="1:17" ht="32" x14ac:dyDescent="0.2">
      <c r="A9">
        <f t="shared" ref="A9:A22" si="1">SUM(A8+1)</f>
        <v>8</v>
      </c>
      <c r="B9">
        <v>10</v>
      </c>
      <c r="C9">
        <v>4</v>
      </c>
      <c r="D9" s="1" t="s">
        <v>12</v>
      </c>
      <c r="E9" s="3">
        <v>5</v>
      </c>
      <c r="F9" s="1" t="s">
        <v>12</v>
      </c>
      <c r="G9" s="1"/>
      <c r="H9" s="1" t="s">
        <v>13</v>
      </c>
      <c r="I9" s="3">
        <v>3</v>
      </c>
      <c r="J9" s="1" t="s">
        <v>13</v>
      </c>
      <c r="K9" s="3">
        <v>3</v>
      </c>
      <c r="L9" s="1" t="s">
        <v>38</v>
      </c>
      <c r="M9" s="1" t="s">
        <v>39</v>
      </c>
      <c r="N9" s="1" t="s">
        <v>34</v>
      </c>
      <c r="O9" s="1" t="s">
        <v>17</v>
      </c>
      <c r="P9">
        <v>1</v>
      </c>
      <c r="Q9">
        <v>2000</v>
      </c>
    </row>
    <row r="10" spans="1:17" ht="32" x14ac:dyDescent="0.2">
      <c r="A10">
        <f t="shared" si="1"/>
        <v>9</v>
      </c>
      <c r="B10">
        <v>3</v>
      </c>
      <c r="C10">
        <v>5</v>
      </c>
      <c r="D10" s="1" t="s">
        <v>12</v>
      </c>
      <c r="E10" s="3">
        <v>5</v>
      </c>
      <c r="F10" s="1" t="s">
        <v>12</v>
      </c>
      <c r="G10" s="3">
        <v>5</v>
      </c>
      <c r="H10" s="1" t="s">
        <v>18</v>
      </c>
      <c r="I10" s="3">
        <v>4</v>
      </c>
      <c r="J10" s="1" t="s">
        <v>13</v>
      </c>
      <c r="K10" s="3">
        <v>3</v>
      </c>
      <c r="L10" s="1" t="s">
        <v>40</v>
      </c>
      <c r="M10" s="1" t="s">
        <v>41</v>
      </c>
      <c r="N10" s="1" t="s">
        <v>25</v>
      </c>
      <c r="O10" s="1" t="s">
        <v>22</v>
      </c>
      <c r="P10">
        <v>10</v>
      </c>
      <c r="Q10">
        <v>700</v>
      </c>
    </row>
    <row r="11" spans="1:17" ht="32" x14ac:dyDescent="0.2">
      <c r="A11">
        <f t="shared" si="1"/>
        <v>10</v>
      </c>
      <c r="B11">
        <v>2</v>
      </c>
      <c r="C11">
        <v>2</v>
      </c>
      <c r="D11" s="1" t="s">
        <v>18</v>
      </c>
      <c r="E11" s="3">
        <v>4</v>
      </c>
      <c r="F11" s="1" t="s">
        <v>13</v>
      </c>
      <c r="G11" s="3">
        <v>3</v>
      </c>
      <c r="H11" s="1" t="s">
        <v>12</v>
      </c>
      <c r="I11" s="3">
        <v>5</v>
      </c>
      <c r="J11" s="1" t="s">
        <v>18</v>
      </c>
      <c r="K11" s="3">
        <v>4</v>
      </c>
      <c r="L11" s="1" t="s">
        <v>42</v>
      </c>
      <c r="M11" s="1" t="s">
        <v>43</v>
      </c>
      <c r="N11" s="1" t="s">
        <v>34</v>
      </c>
      <c r="O11" s="1" t="s">
        <v>31</v>
      </c>
      <c r="P11">
        <v>0</v>
      </c>
      <c r="Q11">
        <v>200</v>
      </c>
    </row>
    <row r="12" spans="1:17" ht="32" x14ac:dyDescent="0.2">
      <c r="A12">
        <f t="shared" si="1"/>
        <v>11</v>
      </c>
      <c r="B12">
        <v>10</v>
      </c>
      <c r="C12">
        <v>10</v>
      </c>
      <c r="D12" s="1" t="s">
        <v>13</v>
      </c>
      <c r="E12" s="3">
        <v>3</v>
      </c>
      <c r="F12" s="1" t="s">
        <v>13</v>
      </c>
      <c r="G12" s="3">
        <v>3</v>
      </c>
      <c r="H12" s="1" t="s">
        <v>13</v>
      </c>
      <c r="I12" s="3">
        <v>3</v>
      </c>
      <c r="J12" s="1" t="s">
        <v>28</v>
      </c>
      <c r="K12" s="3">
        <v>1</v>
      </c>
      <c r="L12" s="1" t="s">
        <v>44</v>
      </c>
      <c r="M12" s="1" t="s">
        <v>45</v>
      </c>
      <c r="N12" s="1" t="s">
        <v>34</v>
      </c>
      <c r="O12" s="1" t="s">
        <v>22</v>
      </c>
      <c r="P12">
        <v>6</v>
      </c>
      <c r="Q12">
        <v>490</v>
      </c>
    </row>
    <row r="13" spans="1:17" ht="32" x14ac:dyDescent="0.2">
      <c r="A13">
        <f t="shared" si="1"/>
        <v>12</v>
      </c>
      <c r="B13">
        <v>15</v>
      </c>
      <c r="C13">
        <v>4</v>
      </c>
      <c r="D13" s="1" t="s">
        <v>18</v>
      </c>
      <c r="E13" s="3">
        <v>4</v>
      </c>
      <c r="F13" s="1" t="s">
        <v>19</v>
      </c>
      <c r="G13" s="3">
        <v>2</v>
      </c>
      <c r="H13" s="1" t="s">
        <v>18</v>
      </c>
      <c r="I13" s="3">
        <v>4</v>
      </c>
      <c r="J13" s="1" t="s">
        <v>13</v>
      </c>
      <c r="K13" s="3">
        <v>3</v>
      </c>
      <c r="L13" s="1" t="s">
        <v>46</v>
      </c>
      <c r="M13" s="1" t="s">
        <v>47</v>
      </c>
      <c r="N13" s="1" t="s">
        <v>16</v>
      </c>
      <c r="O13" s="1" t="s">
        <v>17</v>
      </c>
      <c r="P13">
        <v>0.5</v>
      </c>
      <c r="Q13">
        <v>500</v>
      </c>
    </row>
    <row r="14" spans="1:17" ht="32" x14ac:dyDescent="0.2">
      <c r="A14">
        <f t="shared" si="1"/>
        <v>13</v>
      </c>
      <c r="B14">
        <v>20</v>
      </c>
      <c r="C14">
        <v>24</v>
      </c>
      <c r="D14" s="1" t="s">
        <v>12</v>
      </c>
      <c r="E14" s="3">
        <v>5</v>
      </c>
      <c r="F14" s="1" t="s">
        <v>12</v>
      </c>
      <c r="G14" s="3">
        <v>5</v>
      </c>
      <c r="H14" s="1" t="s">
        <v>12</v>
      </c>
      <c r="I14" s="3">
        <v>5</v>
      </c>
      <c r="J14" s="1" t="s">
        <v>12</v>
      </c>
      <c r="K14" s="3">
        <v>5</v>
      </c>
      <c r="L14" s="1" t="s">
        <v>48</v>
      </c>
      <c r="M14" s="1" t="s">
        <v>49</v>
      </c>
      <c r="N14" s="1" t="s">
        <v>25</v>
      </c>
      <c r="O14" s="1" t="s">
        <v>22</v>
      </c>
      <c r="P14">
        <v>2</v>
      </c>
      <c r="Q14">
        <v>3000</v>
      </c>
    </row>
    <row r="15" spans="1:17" ht="32" x14ac:dyDescent="0.2">
      <c r="A15">
        <f t="shared" si="1"/>
        <v>14</v>
      </c>
      <c r="B15">
        <v>3</v>
      </c>
      <c r="C15">
        <v>3</v>
      </c>
      <c r="D15" s="1" t="s">
        <v>18</v>
      </c>
      <c r="E15" s="3">
        <v>4</v>
      </c>
      <c r="F15" s="1" t="s">
        <v>13</v>
      </c>
      <c r="G15" s="3">
        <v>3</v>
      </c>
      <c r="H15" s="1" t="s">
        <v>18</v>
      </c>
      <c r="I15" s="3">
        <v>4</v>
      </c>
      <c r="J15" s="1" t="s">
        <v>19</v>
      </c>
      <c r="K15" s="3">
        <v>4</v>
      </c>
      <c r="L15" s="1" t="s">
        <v>50</v>
      </c>
      <c r="M15" s="1" t="s">
        <v>51</v>
      </c>
      <c r="N15" s="1" t="s">
        <v>25</v>
      </c>
      <c r="O15" s="1" t="s">
        <v>31</v>
      </c>
      <c r="P15">
        <v>56</v>
      </c>
      <c r="Q15">
        <v>3500</v>
      </c>
    </row>
    <row r="16" spans="1:17" ht="32" x14ac:dyDescent="0.2">
      <c r="A16">
        <f t="shared" si="1"/>
        <v>15</v>
      </c>
      <c r="B16">
        <v>4</v>
      </c>
      <c r="C16">
        <v>5</v>
      </c>
      <c r="D16" s="1" t="s">
        <v>12</v>
      </c>
      <c r="E16" s="3">
        <v>5</v>
      </c>
      <c r="F16" s="1" t="s">
        <v>12</v>
      </c>
      <c r="G16" s="3">
        <v>5</v>
      </c>
      <c r="H16" s="1" t="s">
        <v>18</v>
      </c>
      <c r="I16" s="3">
        <v>4</v>
      </c>
      <c r="J16" s="1" t="s">
        <v>12</v>
      </c>
      <c r="K16" s="3">
        <v>5</v>
      </c>
      <c r="L16" s="1" t="s">
        <v>52</v>
      </c>
      <c r="M16" s="1" t="s">
        <v>53</v>
      </c>
      <c r="N16" s="1" t="s">
        <v>25</v>
      </c>
      <c r="O16" s="1" t="s">
        <v>31</v>
      </c>
      <c r="P16">
        <v>10</v>
      </c>
      <c r="Q16">
        <v>2000</v>
      </c>
    </row>
    <row r="17" spans="1:17" ht="32" x14ac:dyDescent="0.2">
      <c r="A17">
        <f t="shared" si="1"/>
        <v>16</v>
      </c>
      <c r="B17">
        <v>2</v>
      </c>
      <c r="C17">
        <v>2</v>
      </c>
      <c r="D17" s="1" t="s">
        <v>12</v>
      </c>
      <c r="E17" s="3">
        <v>5</v>
      </c>
      <c r="F17" s="1" t="s">
        <v>12</v>
      </c>
      <c r="G17" s="3">
        <v>5</v>
      </c>
      <c r="H17" s="1" t="s">
        <v>18</v>
      </c>
      <c r="I17" s="3">
        <v>4</v>
      </c>
      <c r="J17" s="1" t="s">
        <v>12</v>
      </c>
      <c r="K17" s="3">
        <v>5</v>
      </c>
      <c r="L17" s="1" t="s">
        <v>54</v>
      </c>
      <c r="M17" s="1" t="s">
        <v>55</v>
      </c>
      <c r="N17" s="1" t="s">
        <v>34</v>
      </c>
      <c r="O17" s="1" t="s">
        <v>22</v>
      </c>
      <c r="P17">
        <v>5</v>
      </c>
      <c r="Q17">
        <v>30000</v>
      </c>
    </row>
    <row r="18" spans="1:17" ht="32" x14ac:dyDescent="0.2">
      <c r="A18">
        <f t="shared" si="1"/>
        <v>17</v>
      </c>
      <c r="B18">
        <v>2</v>
      </c>
      <c r="C18">
        <v>3</v>
      </c>
      <c r="D18" s="1" t="s">
        <v>18</v>
      </c>
      <c r="E18" s="3">
        <v>4</v>
      </c>
      <c r="F18" s="1" t="s">
        <v>13</v>
      </c>
      <c r="G18" s="3">
        <v>3</v>
      </c>
      <c r="H18" s="1" t="s">
        <v>18</v>
      </c>
      <c r="I18" s="3">
        <v>4</v>
      </c>
      <c r="J18" s="1" t="s">
        <v>12</v>
      </c>
      <c r="K18" s="3">
        <v>5</v>
      </c>
      <c r="L18" s="1" t="s">
        <v>56</v>
      </c>
      <c r="M18" s="1" t="s">
        <v>57</v>
      </c>
      <c r="N18" s="1" t="s">
        <v>25</v>
      </c>
      <c r="O18" s="1" t="s">
        <v>31</v>
      </c>
      <c r="P18">
        <v>5</v>
      </c>
      <c r="Q18">
        <v>500</v>
      </c>
    </row>
    <row r="19" spans="1:17" ht="32" x14ac:dyDescent="0.2">
      <c r="A19">
        <f t="shared" si="1"/>
        <v>18</v>
      </c>
      <c r="B19">
        <v>3</v>
      </c>
      <c r="C19">
        <v>4</v>
      </c>
      <c r="D19" s="1" t="s">
        <v>12</v>
      </c>
      <c r="E19" s="3">
        <v>5</v>
      </c>
      <c r="F19" s="1" t="s">
        <v>12</v>
      </c>
      <c r="G19" s="3">
        <v>5</v>
      </c>
      <c r="H19" s="1" t="s">
        <v>12</v>
      </c>
      <c r="I19" s="3">
        <v>5</v>
      </c>
      <c r="J19" s="1" t="s">
        <v>12</v>
      </c>
      <c r="K19" s="3">
        <v>5</v>
      </c>
      <c r="L19" s="1" t="s">
        <v>58</v>
      </c>
      <c r="M19" s="1" t="s">
        <v>59</v>
      </c>
      <c r="N19" s="1" t="s">
        <v>34</v>
      </c>
      <c r="O19" s="1" t="s">
        <v>22</v>
      </c>
      <c r="P19">
        <v>2</v>
      </c>
      <c r="Q19">
        <v>250</v>
      </c>
    </row>
    <row r="20" spans="1:17" ht="32" x14ac:dyDescent="0.2">
      <c r="A20">
        <f t="shared" si="1"/>
        <v>19</v>
      </c>
      <c r="B20">
        <v>3</v>
      </c>
      <c r="C20">
        <v>4</v>
      </c>
      <c r="D20" s="1" t="s">
        <v>12</v>
      </c>
      <c r="E20" s="3">
        <v>5</v>
      </c>
      <c r="F20" s="1" t="s">
        <v>12</v>
      </c>
      <c r="G20" s="3">
        <v>5</v>
      </c>
      <c r="H20" s="1" t="s">
        <v>12</v>
      </c>
      <c r="I20" s="3">
        <v>5</v>
      </c>
      <c r="J20" s="1" t="s">
        <v>12</v>
      </c>
      <c r="K20" s="3">
        <v>5</v>
      </c>
      <c r="L20" s="1" t="s">
        <v>60</v>
      </c>
      <c r="M20" s="1" t="s">
        <v>61</v>
      </c>
      <c r="N20" s="1" t="s">
        <v>34</v>
      </c>
      <c r="O20" s="1" t="s">
        <v>17</v>
      </c>
      <c r="P20">
        <v>1</v>
      </c>
      <c r="Q20">
        <v>300</v>
      </c>
    </row>
    <row r="21" spans="1:17" ht="32" x14ac:dyDescent="0.2">
      <c r="A21">
        <f t="shared" si="1"/>
        <v>20</v>
      </c>
      <c r="B21">
        <v>5</v>
      </c>
      <c r="C21">
        <v>6</v>
      </c>
      <c r="D21" s="1" t="s">
        <v>12</v>
      </c>
      <c r="E21" s="3">
        <v>5</v>
      </c>
      <c r="F21" s="1" t="s">
        <v>13</v>
      </c>
      <c r="G21" s="3">
        <v>3</v>
      </c>
      <c r="H21" s="1" t="s">
        <v>12</v>
      </c>
      <c r="I21" s="3">
        <v>5</v>
      </c>
      <c r="J21" s="1" t="s">
        <v>13</v>
      </c>
      <c r="K21" s="3">
        <v>3</v>
      </c>
      <c r="L21" s="1" t="s">
        <v>62</v>
      </c>
      <c r="M21" s="1" t="s">
        <v>63</v>
      </c>
      <c r="N21" s="1" t="s">
        <v>34</v>
      </c>
      <c r="O21" s="1" t="s">
        <v>17</v>
      </c>
      <c r="P21">
        <v>4</v>
      </c>
      <c r="Q21">
        <v>2000</v>
      </c>
    </row>
    <row r="22" spans="1:17" ht="32" x14ac:dyDescent="0.2">
      <c r="A22">
        <f t="shared" si="1"/>
        <v>21</v>
      </c>
      <c r="B22">
        <v>10</v>
      </c>
      <c r="C22">
        <v>5</v>
      </c>
      <c r="D22" s="1" t="s">
        <v>12</v>
      </c>
      <c r="E22" s="3">
        <v>5</v>
      </c>
      <c r="F22" s="1" t="s">
        <v>12</v>
      </c>
      <c r="G22" s="3">
        <v>5</v>
      </c>
      <c r="H22" s="1" t="s">
        <v>18</v>
      </c>
      <c r="I22" s="3">
        <v>4</v>
      </c>
      <c r="J22" s="1" t="s">
        <v>13</v>
      </c>
      <c r="K22" s="3">
        <v>3</v>
      </c>
      <c r="L22" s="1" t="s">
        <v>64</v>
      </c>
      <c r="M22" s="1" t="s">
        <v>65</v>
      </c>
      <c r="N22" s="1" t="s">
        <v>34</v>
      </c>
      <c r="O22" s="1" t="s">
        <v>17</v>
      </c>
      <c r="P22">
        <v>1</v>
      </c>
      <c r="Q22">
        <v>2000</v>
      </c>
    </row>
    <row r="23" spans="1:17" x14ac:dyDescent="0.2">
      <c r="A23" t="s">
        <v>71</v>
      </c>
      <c r="B23">
        <f>AVERAGE(B2:B22)</f>
        <v>5.1904761904761907</v>
      </c>
      <c r="C23">
        <f>AVERAGE(C2:C22)</f>
        <v>5</v>
      </c>
      <c r="E23">
        <f>AVERAGE(E2:E22)</f>
        <v>4.5714285714285712</v>
      </c>
      <c r="G23">
        <f>AVERAGE(G2:G22)</f>
        <v>3.7</v>
      </c>
      <c r="I23">
        <f>AVERAGE(I2:I22)</f>
        <v>4.2380952380952381</v>
      </c>
      <c r="K23">
        <f>AVERAGE(K2:K22)</f>
        <v>3.8095238095238093</v>
      </c>
      <c r="P23">
        <f>AVERAGE(P2:P22)</f>
        <v>16.88095238095238</v>
      </c>
      <c r="Q23">
        <f>AVERAGE(Q2:Q22)</f>
        <v>3001.2380952380954</v>
      </c>
    </row>
    <row r="24" spans="1:17" x14ac:dyDescent="0.2">
      <c r="A24" t="s">
        <v>72</v>
      </c>
      <c r="B24">
        <f>MEDIAN(B2:B22)</f>
        <v>3</v>
      </c>
      <c r="C24">
        <f>MEDIAN(C2:C22)</f>
        <v>4</v>
      </c>
      <c r="E24">
        <f>MEDIAN(E2:E22)</f>
        <v>5</v>
      </c>
      <c r="G24">
        <f>MEDIAN(G2:G22)</f>
        <v>3</v>
      </c>
      <c r="I24">
        <f>MEDIAN(I2:I22)</f>
        <v>4</v>
      </c>
      <c r="K24">
        <f>MEDIAN(K2:K22)</f>
        <v>4</v>
      </c>
      <c r="P24">
        <f>MEDIAN(P2:P22)</f>
        <v>4</v>
      </c>
      <c r="Q24">
        <f>MEDIAN(Q2:Q22)</f>
        <v>700</v>
      </c>
    </row>
    <row r="25" spans="1:17" x14ac:dyDescent="0.2">
      <c r="A25" t="s">
        <v>73</v>
      </c>
      <c r="B25">
        <f>MODE(B2:B22)</f>
        <v>3</v>
      </c>
      <c r="C25">
        <f>MODE(C2:C22)</f>
        <v>4</v>
      </c>
      <c r="E25">
        <f>MODE(E2:E22)</f>
        <v>5</v>
      </c>
      <c r="G25">
        <f>MODE(G2:G22)</f>
        <v>3</v>
      </c>
      <c r="I25">
        <f>MODE(I2:I22)</f>
        <v>4</v>
      </c>
      <c r="K25">
        <f>MODE(K2:K22)</f>
        <v>5</v>
      </c>
      <c r="P25">
        <f>MODE(P2:P22)</f>
        <v>1</v>
      </c>
      <c r="Q25">
        <f>MODE(Q2:Q22)</f>
        <v>2000</v>
      </c>
    </row>
    <row r="26" spans="1:17" x14ac:dyDescent="0.2">
      <c r="A26" t="s">
        <v>74</v>
      </c>
      <c r="B26">
        <f>MIN(B2:B22)</f>
        <v>1</v>
      </c>
      <c r="C26">
        <f>MIN(C2:C22)</f>
        <v>1</v>
      </c>
      <c r="E26">
        <f>MIN(E2:E22)</f>
        <v>3</v>
      </c>
      <c r="G26">
        <f>MIN(G2:G22)</f>
        <v>2</v>
      </c>
      <c r="I26">
        <f>MIN(I2:I22)</f>
        <v>3</v>
      </c>
      <c r="K26">
        <f>MIN(K2:K22)</f>
        <v>1</v>
      </c>
      <c r="P26">
        <f>MIN(P2:P22)</f>
        <v>0</v>
      </c>
      <c r="Q26">
        <f>MIN(Q2:Q22)</f>
        <v>0</v>
      </c>
    </row>
    <row r="27" spans="1:17" x14ac:dyDescent="0.2">
      <c r="A27" t="s">
        <v>75</v>
      </c>
      <c r="B27">
        <f>MAX(B2:B22)</f>
        <v>20</v>
      </c>
      <c r="C27">
        <f>MAX(C2:C22)</f>
        <v>24</v>
      </c>
      <c r="E27">
        <f>MAX(E2:E22)</f>
        <v>5</v>
      </c>
      <c r="G27">
        <f>MAX(G2:G22)</f>
        <v>5</v>
      </c>
      <c r="I27">
        <f>MAX(I2:I22)</f>
        <v>5</v>
      </c>
      <c r="K27">
        <f>MAX(K2:K22)</f>
        <v>5</v>
      </c>
      <c r="P27">
        <f>MAX(P2:P22)</f>
        <v>146</v>
      </c>
      <c r="Q27">
        <f>MAX(Q2:Q22)</f>
        <v>30000</v>
      </c>
    </row>
    <row r="28" spans="1:17" x14ac:dyDescent="0.2">
      <c r="A28" t="s">
        <v>76</v>
      </c>
      <c r="B28">
        <f>MAX(B2:B22)-MIN(B2:B22)</f>
        <v>19</v>
      </c>
      <c r="C28">
        <f>MAX(C2:C22)-MIN(C2:C22)</f>
        <v>23</v>
      </c>
      <c r="E28">
        <f>MAX(E2:E22)-MIN(E2:E22)</f>
        <v>2</v>
      </c>
      <c r="G28">
        <f>MAX(G2:G22)-MIN(G2:G22)</f>
        <v>3</v>
      </c>
      <c r="I28">
        <f>MAX(I2:I22)-MIN(I2:I22)</f>
        <v>2</v>
      </c>
      <c r="K28">
        <f>MAX(K2:K22)-MIN(K2:K22)</f>
        <v>4</v>
      </c>
      <c r="P28">
        <f>MAX(P2:P22)-MIN(P2:P22)</f>
        <v>146</v>
      </c>
      <c r="Q28">
        <f>MAX(Q2:Q22)-MIN(Q2:Q22)</f>
        <v>30000</v>
      </c>
    </row>
    <row r="29" spans="1:17" x14ac:dyDescent="0.2">
      <c r="A29" t="s">
        <v>77</v>
      </c>
      <c r="B29">
        <f>STDEV(B2:B22)</f>
        <v>4.9861713530428098</v>
      </c>
      <c r="C29">
        <f>STDEV(C2:C22)</f>
        <v>4.8476798574163293</v>
      </c>
      <c r="E29">
        <f>STDEV(E2:E22)</f>
        <v>0.59761430466719789</v>
      </c>
      <c r="G29">
        <f>STDEV(G2:G22)</f>
        <v>1.0809352675491619</v>
      </c>
      <c r="I29">
        <f>STDEV(I2:I22)</f>
        <v>0.70034005345702577</v>
      </c>
      <c r="K29">
        <f>STDEV(K2:K22)</f>
        <v>1.2497618820818477</v>
      </c>
      <c r="P29">
        <f>STDEV(P2:P22)</f>
        <v>34.260729984161443</v>
      </c>
      <c r="Q29">
        <f>STDEV(Q2:Q22)</f>
        <v>6562.3485270500678</v>
      </c>
    </row>
    <row r="30" spans="1:17" x14ac:dyDescent="0.2">
      <c r="A30" t="s">
        <v>78</v>
      </c>
      <c r="B30">
        <f>STDEV(B2:B22)-AVERAGE(B2:B22)</f>
        <v>-0.2043048374333809</v>
      </c>
      <c r="C30">
        <f>STDEV(C2:C22)-AVERAGE(C2:C22)</f>
        <v>-0.15232014258367066</v>
      </c>
      <c r="E30">
        <f>STDEV(E2:E22)/AVERAGE(E2:E22)</f>
        <v>0.13072812914594956</v>
      </c>
      <c r="G30">
        <f>STDEV(G2:G22)-AVERAGE(G2:G22)</f>
        <v>-2.6190647324508385</v>
      </c>
      <c r="I30">
        <f>STDEV(I2:I22)-AVERAGE(I2:I22)</f>
        <v>-3.5377551846382125</v>
      </c>
      <c r="K30">
        <f>STDEV(K2:K22)-AVERAGE(K2:K22)</f>
        <v>-2.5597619274419614</v>
      </c>
      <c r="P30">
        <f>STDEV(P2:P22)-AVERAGE(P2:P22)</f>
        <v>17.379777603209064</v>
      </c>
      <c r="Q30">
        <f>STDEV(Q2:Q22)-AVERAGE(Q2:Q22)</f>
        <v>3561.1104318119724</v>
      </c>
    </row>
  </sheetData>
  <phoneticPr fontId="1" type="noConversion"/>
  <pageMargins left="0.7" right="0.7" top="0.75" bottom="0.75" header="0.3" footer="0.3"/>
  <ignoredErrors>
    <ignoredError sqref="D1 F1 H1 L1 M1 N1 O1 D2:D8 F2:F8 H2:H8 J2:J8 L2:L8 M2:M8 N2:N8 O2:O8 D9:D22 F9:F22 H9:H22 J9:J22 L9:L22 M9:M22 N9:N22 O9:O22" numberStoredAsText="1"/>
  </ignoredErrors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15F3-36A1-7246-8541-EC94133EE4BC}">
  <dimension ref="A1:C8"/>
  <sheetViews>
    <sheetView workbookViewId="0">
      <selection activeCell="D10" sqref="D10"/>
    </sheetView>
  </sheetViews>
  <sheetFormatPr baseColWidth="10" defaultRowHeight="15" x14ac:dyDescent="0.2"/>
  <cols>
    <col min="1" max="1" width="38.83203125" bestFit="1" customWidth="1"/>
  </cols>
  <sheetData>
    <row r="1" spans="1:3" x14ac:dyDescent="0.2">
      <c r="A1" t="s">
        <v>98</v>
      </c>
    </row>
    <row r="3" spans="1:3" x14ac:dyDescent="0.2">
      <c r="A3" t="s">
        <v>99</v>
      </c>
      <c r="B3" t="s">
        <v>100</v>
      </c>
      <c r="C3" t="s">
        <v>101</v>
      </c>
    </row>
    <row r="4" spans="1:3" x14ac:dyDescent="0.2">
      <c r="A4" t="s">
        <v>102</v>
      </c>
      <c r="C4">
        <v>4</v>
      </c>
    </row>
    <row r="5" spans="1:3" x14ac:dyDescent="0.2">
      <c r="A5" t="s">
        <v>49</v>
      </c>
      <c r="C5">
        <v>3</v>
      </c>
    </row>
    <row r="6" spans="1:3" x14ac:dyDescent="0.2">
      <c r="A6" t="s">
        <v>103</v>
      </c>
      <c r="C6">
        <v>2</v>
      </c>
    </row>
    <row r="7" spans="1:3" x14ac:dyDescent="0.2">
      <c r="A7" t="s">
        <v>104</v>
      </c>
      <c r="C7">
        <v>7</v>
      </c>
    </row>
    <row r="8" spans="1:3" x14ac:dyDescent="0.2">
      <c r="A8" t="s">
        <v>105</v>
      </c>
      <c r="C8">
        <v>4</v>
      </c>
    </row>
  </sheetData>
  <phoneticPr fontId="1" type="noConversion"/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1A37-048D-A645-8E9A-E5174EEFDEF5}">
  <dimension ref="A1:M2"/>
  <sheetViews>
    <sheetView workbookViewId="0">
      <selection activeCell="G19" sqref="G19"/>
    </sheetView>
  </sheetViews>
  <sheetFormatPr baseColWidth="10" defaultRowHeight="15" x14ac:dyDescent="0.2"/>
  <sheetData>
    <row r="1" spans="1:13" x14ac:dyDescent="0.2">
      <c r="A1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ht="16" x14ac:dyDescent="0.2">
      <c r="A2">
        <f>SUM('Selected Data'!A8+1)</f>
        <v>8</v>
      </c>
      <c r="B2" s="1" t="s">
        <v>37</v>
      </c>
      <c r="C2" s="1" t="s">
        <v>37</v>
      </c>
      <c r="D2" s="1" t="s">
        <v>37</v>
      </c>
      <c r="E2" s="1" t="s">
        <v>37</v>
      </c>
      <c r="F2" s="1" t="s">
        <v>37</v>
      </c>
      <c r="G2" s="1" t="s">
        <v>37</v>
      </c>
      <c r="H2" s="1" t="s">
        <v>37</v>
      </c>
      <c r="I2" s="1" t="s">
        <v>37</v>
      </c>
      <c r="J2" s="1" t="s">
        <v>37</v>
      </c>
      <c r="K2" s="1" t="s">
        <v>37</v>
      </c>
      <c r="L2" s="1" t="s">
        <v>37</v>
      </c>
      <c r="M2" s="1" t="s">
        <v>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Selected Data</vt:lpstr>
      <vt:lpstr>Qualitative</vt:lpstr>
      <vt:lpstr>Deleted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Stephanie Lee-Chan</cp:lastModifiedBy>
  <dcterms:created xsi:type="dcterms:W3CDTF">2021-10-09T00:49:40Z</dcterms:created>
  <dcterms:modified xsi:type="dcterms:W3CDTF">2021-11-03T22:23:59Z</dcterms:modified>
</cp:coreProperties>
</file>