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34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6365904\PycharmProjects\phase3\assets\data\_in\"/>
    </mc:Choice>
  </mc:AlternateContent>
  <bookViews>
    <workbookView xWindow="0" yWindow="0" windowWidth="20490" windowHeight="10920" activeTab="4"/>
  </bookViews>
  <sheets>
    <sheet name="header" sheetId="8" r:id="rId2"/>
    <sheet name="Lines" sheetId="3" r:id="rId3"/>
    <sheet name="assign" sheetId="4" r:id="rId4"/>
    <sheet name="task_mapping" sheetId="10" r:id="rId5"/>
    <sheet name="mta" sheetId="9" r:id="rId6"/>
    <sheet name="contract_ms" sheetId="7" r:id="rId7"/>
    <sheet name="m4n-preds" sheetId="11" r:id="rId8"/>
  </sheets>
  <definedNames>
    <definedName name="_xlnm._FilterDatabase" localSheetId="0" hidden="1">header!$A$1:$Q$53</definedName>
    <definedName name="_xlnm._FilterDatabase" localSheetId="1" hidden="1">Lines!$A$1:$K$90</definedName>
    <definedName name="_xlnm._FilterDatabase" localSheetId="4" hidden="1">mta!$A$1:$F$27</definedName>
    <definedName name="_xlnm._FilterDatabase" localSheetId="3" hidden="1">task_mapping!$A$1:$B$7</definedName>
  </definedNames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0" i="3" l="1"/>
</calcChain>
</file>

<file path=xl/sharedStrings.xml><?xml version="1.0" encoding="utf-8"?>
<sst xmlns="http://schemas.openxmlformats.org/spreadsheetml/2006/main" count="1089" uniqueCount="570">
  <si>
    <t>Rule</t>
  </si>
  <si>
    <t>Review Drawing</t>
  </si>
  <si>
    <t>Equivalent Material List</t>
  </si>
  <si>
    <t>IQC Definition</t>
  </si>
  <si>
    <t>Proceed with Secondary RFQ</t>
  </si>
  <si>
    <t>Secondary Supplier Qualification</t>
  </si>
  <si>
    <t>Storage and Handling Definition</t>
  </si>
  <si>
    <t>Proceed with Primary RFQ</t>
  </si>
  <si>
    <t>Primary Supplier Qualification</t>
  </si>
  <si>
    <t>Set Paint Protection Specifications</t>
  </si>
  <si>
    <t>Primary Painting Supplier Contracting</t>
  </si>
  <si>
    <t>Secondary Painting Supplier Contracting</t>
  </si>
  <si>
    <t>Proceed With RFQ</t>
  </si>
  <si>
    <t>EDO Assessment</t>
  </si>
  <si>
    <t>1st Batch Purchasing</t>
  </si>
  <si>
    <t>Design Testing Jig</t>
  </si>
  <si>
    <t>Purchase Testing Jig</t>
  </si>
  <si>
    <t>Mold Design</t>
  </si>
  <si>
    <t>Mold Validation</t>
  </si>
  <si>
    <t>Mold Supplier Qualification</t>
  </si>
  <si>
    <t>Proceed with Mold RFQ</t>
  </si>
  <si>
    <t>1st Batch MFG</t>
  </si>
  <si>
    <t>Proceed with Part RFQ</t>
  </si>
  <si>
    <t>Part Supplier Qualification</t>
  </si>
  <si>
    <t>In Process QC definition</t>
  </si>
  <si>
    <t>Potential Vendor</t>
  </si>
  <si>
    <t>Storage and Handling Defintion</t>
  </si>
  <si>
    <t>QA</t>
  </si>
  <si>
    <t>Get Paints Specs</t>
  </si>
  <si>
    <t>Define Safety Stock</t>
  </si>
  <si>
    <t>1</t>
  </si>
  <si>
    <t>Engineer</t>
  </si>
  <si>
    <t>0.3d</t>
  </si>
  <si>
    <t>1d</t>
  </si>
  <si>
    <t>3d</t>
  </si>
  <si>
    <t>5d</t>
  </si>
  <si>
    <t>0.5d</t>
  </si>
  <si>
    <t>Tname</t>
  </si>
  <si>
    <t>Rwork</t>
  </si>
  <si>
    <t>20d</t>
  </si>
  <si>
    <t>Mishali Yoni</t>
  </si>
  <si>
    <t>Herman Nati</t>
  </si>
  <si>
    <t>Rivkin Vitaly</t>
  </si>
  <si>
    <t>Kellner Ami</t>
  </si>
  <si>
    <t>15d</t>
  </si>
  <si>
    <t>EBOM alignmnet Joint #</t>
  </si>
  <si>
    <t>EBOM alignmnet Joint #1</t>
  </si>
  <si>
    <t>EBOM alignmnet Joint #2</t>
  </si>
  <si>
    <t>EBOM alignmnet Joint #3</t>
  </si>
  <si>
    <t>EBOM alignmnet Joint #4</t>
  </si>
  <si>
    <t>EBOM alignmnet Joint #5</t>
  </si>
  <si>
    <t>EBOM alignmnet Joint #6</t>
  </si>
  <si>
    <t>בדיקת קבלה ע״י מנהל המוצר</t>
  </si>
  <si>
    <t>הכנות להעלאה לאויר</t>
  </si>
  <si>
    <t>תיעוד שלם של Use Cases</t>
  </si>
  <si>
    <t>תיעוד שלם של ניתוח משמעויות</t>
  </si>
  <si>
    <t>פיתוח הממשק</t>
  </si>
  <si>
    <t>בדיקות קבלה אחד לאחד על פי Use Cases שהוגדרו</t>
  </si>
  <si>
    <t>בדיקות קבלה ועומסים בהתאם ל-SLA שהוגדר</t>
  </si>
  <si>
    <t>Domain</t>
  </si>
  <si>
    <t>01</t>
  </si>
  <si>
    <t>02</t>
  </si>
  <si>
    <t>OT</t>
  </si>
  <si>
    <t>rName</t>
  </si>
  <si>
    <t>pName</t>
  </si>
  <si>
    <t>PMO</t>
  </si>
  <si>
    <t>מוריה</t>
  </si>
  <si>
    <t>עטרה</t>
  </si>
  <si>
    <t>איהאב</t>
  </si>
  <si>
    <t>03</t>
  </si>
  <si>
    <t>04</t>
  </si>
  <si>
    <t>DevLogmar</t>
  </si>
  <si>
    <t>סיון</t>
  </si>
  <si>
    <t>נועם</t>
  </si>
  <si>
    <t>מוכנות לעליה לסביבת אינטגרציה</t>
  </si>
  <si>
    <t>מוכנות הממשק לעליה לאויר</t>
  </si>
  <si>
    <t>0</t>
  </si>
  <si>
    <t>2</t>
  </si>
  <si>
    <t>כתיבת מסמך דרישות הממשק</t>
  </si>
  <si>
    <t>חתימה על מסמך דרישות ממשק</t>
  </si>
  <si>
    <t>חתימה על מסמך איפיון ממשק</t>
  </si>
  <si>
    <t>ניהול סיכומי הדיון ועדכון המסמכים בהתאם</t>
  </si>
  <si>
    <t xml:space="preserve">בדיקות קבלה פנימיות ומכנות להעברה לבדיקות </t>
  </si>
  <si>
    <t>איפיון הממשק</t>
  </si>
  <si>
    <t>דרישות עסקיות לממשק</t>
  </si>
  <si>
    <t>אבן דרך</t>
  </si>
  <si>
    <t>ARO+</t>
  </si>
  <si>
    <t>תוצר נדרש</t>
  </si>
  <si>
    <t>SRR</t>
  </si>
  <si>
    <t>טבלת VCRM, מצגת מתכללת</t>
  </si>
  <si>
    <t>PDR</t>
  </si>
  <si>
    <t>טבלת VCRM, מסמך אפיון (HLD), מצגת מתכללת</t>
  </si>
  <si>
    <t>CDR</t>
  </si>
  <si>
    <t>טבלת VCRM, מסמך אפיון (LLD), תכנית בדיקות מערכת, מצגת מתכללת</t>
  </si>
  <si>
    <t>מוכנות סביבת האינטגרציה</t>
  </si>
  <si>
    <t>טבלת VCRM לרבות תוצרי בדיקות מערכת ותוכנית השלמות, תכנית בדיקות לקוח, מצגת מתכללת</t>
  </si>
  <si>
    <t>POC המערך הייעודי</t>
  </si>
  <si>
    <t>טבלת VCRM לרבות תוצרי בדיקות לקוח ותוכנית השלמות, מצגת מתכללת</t>
  </si>
  <si>
    <t>TRR</t>
  </si>
  <si>
    <t>FAT</t>
  </si>
  <si>
    <t>TRR מרחב דרום</t>
  </si>
  <si>
    <t>טבלת VCRM לרבות תוצרי בדיקות מערכת ותוכנית השלמות, תכנית בדיקות קבלה, מצגת מתכללת</t>
  </si>
  <si>
    <t>SAT מע' מידע לתפעול ייעודי במרחב דרום</t>
  </si>
  <si>
    <t>טבלת VCRM לרבות תוצרי בדיקות קבלה ותוכנית השלמות, מצגת מתכללת</t>
  </si>
  <si>
    <t>SAT מערך התקשוב והאוטומציה במרחב דרום</t>
  </si>
  <si>
    <t>ARR מרחב דרום</t>
  </si>
  <si>
    <t>סיום העברת ואכלוס הפריטים ותחילת מבצוע מרחב דרום</t>
  </si>
  <si>
    <t>סטטוס תקלות ותוכנית השלמות</t>
  </si>
  <si>
    <t>קבלת אישור הפעלה למרחב דרום</t>
  </si>
  <si>
    <t>TRR מרחב מרכז</t>
  </si>
  <si>
    <t>SAT מע' מידע לתפעול ייעודי במרחב מרכז</t>
  </si>
  <si>
    <t>SAT מערך התקשוב והאוטומציה במרחב מרכז</t>
  </si>
  <si>
    <t>ARR מרחב מרכז</t>
  </si>
  <si>
    <t>סיום העברת ואכלוס הפריטים ותחילת מבצוע מרחב מרכז</t>
  </si>
  <si>
    <t>קבלת אישור הפעלה למרחב מרכז</t>
  </si>
  <si>
    <t>TRR מרחב צפון שלב א'</t>
  </si>
  <si>
    <t>SAT מע' מידע לתפעול ייעודי במרחב צפון</t>
  </si>
  <si>
    <t>SAT מערך התקשוב והאוטומציה במרחב צפון שלב א'</t>
  </si>
  <si>
    <t>ARR מרחב צפון שלב א'</t>
  </si>
  <si>
    <t>סיום העברת ואכלוס הפריטים ותחילת מבצוע מרחב צפון שלב א'</t>
  </si>
  <si>
    <t>קבלת אישור הפעלה למרחב צפון שלב א'</t>
  </si>
  <si>
    <t>TRR מרחב צפון שלב ב'</t>
  </si>
  <si>
    <t>SAT מערך התקשוב והאוטומציה במרחב צפון שלב ב'</t>
  </si>
  <si>
    <t>ARR מרחב צפון שלב ב'</t>
  </si>
  <si>
    <t>סיום העברת ואכלוס הפריטים ותחילת מבצוע מרחב צפון שלב ב'</t>
  </si>
  <si>
    <t>קבלת אישור הפעלה למרחב צפון שלב ב'</t>
  </si>
  <si>
    <t>ARO</t>
  </si>
  <si>
    <t>deadlines</t>
  </si>
  <si>
    <t>1, 4</t>
  </si>
  <si>
    <t>Work</t>
  </si>
  <si>
    <t>משימת סאפ עלתה לאויר</t>
  </si>
  <si>
    <t>S</t>
  </si>
  <si>
    <t>M</t>
  </si>
  <si>
    <t>L</t>
  </si>
  <si>
    <t>XL</t>
  </si>
  <si>
    <t>משימת ממשק עלתה לאויר</t>
  </si>
  <si>
    <t>Interface Milestone</t>
  </si>
  <si>
    <t>סיום משימות בלו-פרינט</t>
  </si>
  <si>
    <t>RN</t>
  </si>
  <si>
    <t>p_rule</t>
  </si>
  <si>
    <t>topic</t>
  </si>
  <si>
    <t>domain_id</t>
  </si>
  <si>
    <t>parent</t>
  </si>
  <si>
    <t>process_id</t>
  </si>
  <si>
    <t>Name</t>
  </si>
  <si>
    <t>task_notes</t>
  </si>
  <si>
    <t>source</t>
  </si>
  <si>
    <t>p_owner</t>
  </si>
  <si>
    <t>Outline Level</t>
  </si>
  <si>
    <t>00</t>
  </si>
  <si>
    <t>00.01</t>
  </si>
  <si>
    <t>00.01.01</t>
  </si>
  <si>
    <t>סיום ואישור מסמכי בלו-פרינט</t>
  </si>
  <si>
    <t>00.01.03</t>
  </si>
  <si>
    <t>00.01.04</t>
  </si>
  <si>
    <t>00.01.05</t>
  </si>
  <si>
    <t>00.01.06</t>
  </si>
  <si>
    <t>תכנית מרה"ס שלב ג</t>
  </si>
  <si>
    <t>אבני דרך פנימיות</t>
  </si>
  <si>
    <t>alias</t>
  </si>
  <si>
    <t>.02.01</t>
  </si>
  <si>
    <t>.02.02</t>
  </si>
  <si>
    <t>.02.03</t>
  </si>
  <si>
    <t>.02.04</t>
  </si>
  <si>
    <t>.02.05</t>
  </si>
  <si>
    <t>.02.06</t>
  </si>
  <si>
    <t>isMS</t>
  </si>
  <si>
    <t>.02.02.01</t>
  </si>
  <si>
    <t>.02.02.02</t>
  </si>
  <si>
    <t>.02.02.03</t>
  </si>
  <si>
    <t>.02.03.01</t>
  </si>
  <si>
    <t>.02.03.02</t>
  </si>
  <si>
    <t>.02.03.03</t>
  </si>
  <si>
    <t>.02.07</t>
  </si>
  <si>
    <t>.02.08</t>
  </si>
  <si>
    <t>.02.09</t>
  </si>
  <si>
    <t>.02.10</t>
  </si>
  <si>
    <t>ניהול הממשקים</t>
  </si>
  <si>
    <t>sap_01</t>
  </si>
  <si>
    <t>sap_02</t>
  </si>
  <si>
    <t>sap_03</t>
  </si>
  <si>
    <t>sap_04</t>
  </si>
  <si>
    <t>sap_05</t>
  </si>
  <si>
    <t>sap_06</t>
  </si>
  <si>
    <t>sap_07</t>
  </si>
  <si>
    <t>imp_01</t>
  </si>
  <si>
    <t>imp_02</t>
  </si>
  <si>
    <t>imp_03</t>
  </si>
  <si>
    <t>imp_04</t>
  </si>
  <si>
    <t>imp_05</t>
  </si>
  <si>
    <t>imp_06</t>
  </si>
  <si>
    <t>imp_07</t>
  </si>
  <si>
    <t>int_01</t>
  </si>
  <si>
    <t>int_02</t>
  </si>
  <si>
    <t>int_03</t>
  </si>
  <si>
    <t>int_04</t>
  </si>
  <si>
    <t>int_05</t>
  </si>
  <si>
    <t>int_06</t>
  </si>
  <si>
    <t>int_07</t>
  </si>
  <si>
    <t>1, 6</t>
  </si>
  <si>
    <t>xnt_01</t>
  </si>
  <si>
    <t>xnt_02</t>
  </si>
  <si>
    <t>xnt_03</t>
  </si>
  <si>
    <t>xnt_04</t>
  </si>
  <si>
    <t>xnt_05</t>
  </si>
  <si>
    <t>xnt_06</t>
  </si>
  <si>
    <t>xnt_07</t>
  </si>
  <si>
    <t>xnt_08</t>
  </si>
  <si>
    <t>xnt_09</t>
  </si>
  <si>
    <t>xnt_10</t>
  </si>
  <si>
    <t>xnt_11</t>
  </si>
  <si>
    <t>xnt_12</t>
  </si>
  <si>
    <t>xnt_13</t>
  </si>
  <si>
    <t>xnt_14</t>
  </si>
  <si>
    <t>xnt_15</t>
  </si>
  <si>
    <t>xnt_16</t>
  </si>
  <si>
    <t>ibw_01</t>
  </si>
  <si>
    <t>ibw_02</t>
  </si>
  <si>
    <t>ibw_04</t>
  </si>
  <si>
    <t>ibw_05</t>
  </si>
  <si>
    <t>ibw_06</t>
  </si>
  <si>
    <t>ibw_07</t>
  </si>
  <si>
    <t>bp_01</t>
  </si>
  <si>
    <t>bp_02</t>
  </si>
  <si>
    <t>bp_03</t>
  </si>
  <si>
    <t>bp_04</t>
  </si>
  <si>
    <t>bp_05</t>
  </si>
  <si>
    <t>bp_06</t>
  </si>
  <si>
    <t>bp_07</t>
  </si>
  <si>
    <t>bp_08</t>
  </si>
  <si>
    <t>סיום משימות פיתוח</t>
  </si>
  <si>
    <t>סיום משימות ממשקים</t>
  </si>
  <si>
    <t>x</t>
  </si>
  <si>
    <t>y</t>
  </si>
  <si>
    <t>line</t>
  </si>
  <si>
    <t>wms_01</t>
  </si>
  <si>
    <t>wms_02</t>
  </si>
  <si>
    <t>wms_03</t>
  </si>
  <si>
    <t>wms_04</t>
  </si>
  <si>
    <t>wms_05</t>
  </si>
  <si>
    <t>wms_06</t>
  </si>
  <si>
    <t>wms_07</t>
  </si>
  <si>
    <t>SAP</t>
  </si>
  <si>
    <t>IMP</t>
  </si>
  <si>
    <t>INT</t>
  </si>
  <si>
    <t>WMS</t>
  </si>
  <si>
    <t>BW</t>
  </si>
  <si>
    <t>BP</t>
  </si>
  <si>
    <t>INT_Main</t>
  </si>
  <si>
    <t>CNV</t>
  </si>
  <si>
    <t>PRM</t>
  </si>
  <si>
    <t>TST</t>
  </si>
  <si>
    <t>EDU</t>
  </si>
  <si>
    <t>TRN</t>
  </si>
  <si>
    <t>TMS</t>
  </si>
  <si>
    <t>סיום משימות לדרישת ה-PRM</t>
  </si>
  <si>
    <t>סיום משימות לדרישת ה-TST</t>
  </si>
  <si>
    <t>סיום משימות לדרישת ה-EDU</t>
  </si>
  <si>
    <t>סיום משימות לדרישת ה-TRN</t>
  </si>
  <si>
    <t>טרם החל</t>
  </si>
  <si>
    <t>בעבודה</t>
  </si>
  <si>
    <t xml:space="preserve">ממתין להצגה </t>
  </si>
  <si>
    <t>סיכום מסמך</t>
  </si>
  <si>
    <t>ממתין לאישור</t>
  </si>
  <si>
    <t>בחתימה</t>
  </si>
  <si>
    <t>חתום</t>
  </si>
  <si>
    <t>I-00</t>
  </si>
  <si>
    <t>סיום משימות משנה לסאפ</t>
  </si>
  <si>
    <t>סיום משימות משנה לממשק</t>
  </si>
  <si>
    <t>סיום משימות  משנה לדוחות ניהול</t>
  </si>
  <si>
    <t>יישום ופיתוח סאפ</t>
  </si>
  <si>
    <t>סיום משימת משנה לתשתית</t>
  </si>
  <si>
    <t>סיום משימת משנה למערכת ניהול מחסן - זכיין</t>
  </si>
  <si>
    <t>יישום ופיתוח מערכת ניהול מחסן - זכיין</t>
  </si>
  <si>
    <t>משימת תשתית עלתה לאויר</t>
  </si>
  <si>
    <t>סיום משימת משנה להסבה</t>
  </si>
  <si>
    <t>יישום ופיתוח משימת הסבה</t>
  </si>
  <si>
    <t>cnv_01</t>
  </si>
  <si>
    <t>משימת הסבה עלתה לאויר</t>
  </si>
  <si>
    <t>משימה במערכת הובלה עלתה לאויר</t>
  </si>
  <si>
    <t>יישום ופיתוח משימה במערכת הובלה</t>
  </si>
  <si>
    <t>סיום משימות משנה לדרישת מערכת הובלה</t>
  </si>
  <si>
    <t>cnv_02</t>
  </si>
  <si>
    <t>cnv_03</t>
  </si>
  <si>
    <t>cnv_04</t>
  </si>
  <si>
    <t>cnv_05</t>
  </si>
  <si>
    <t>cnv_06</t>
  </si>
  <si>
    <t>cnv_07</t>
  </si>
  <si>
    <t>prm_01</t>
  </si>
  <si>
    <t>tst_01</t>
  </si>
  <si>
    <t>edu_01</t>
  </si>
  <si>
    <t>trn_01</t>
  </si>
  <si>
    <t>srm_01</t>
  </si>
  <si>
    <t>srm_02</t>
  </si>
  <si>
    <t>srm_03</t>
  </si>
  <si>
    <t>srm_04</t>
  </si>
  <si>
    <t>srm_05</t>
  </si>
  <si>
    <t>srm_06</t>
  </si>
  <si>
    <t>srm_07</t>
  </si>
  <si>
    <t>פיתוח בדיקות קבלה</t>
  </si>
  <si>
    <t>sap_08</t>
  </si>
  <si>
    <t>imp_08</t>
  </si>
  <si>
    <t>int_08</t>
  </si>
  <si>
    <t>wms_08</t>
  </si>
  <si>
    <t>.02.11</t>
  </si>
  <si>
    <t>xnt_17</t>
  </si>
  <si>
    <t>ibw_08</t>
  </si>
  <si>
    <t>cnv_08</t>
  </si>
  <si>
    <t>srm_08</t>
  </si>
  <si>
    <t>1, 7</t>
  </si>
  <si>
    <t>1, 16</t>
  </si>
  <si>
    <t>תכנון והתחלת פיתוח</t>
  </si>
  <si>
    <t>GEN</t>
  </si>
  <si>
    <t>משימה בוצעה במלואה</t>
  </si>
  <si>
    <t>gen_01</t>
  </si>
  <si>
    <t>gen_03</t>
  </si>
  <si>
    <t>משימה בעבודה</t>
  </si>
  <si>
    <t>gen_04</t>
  </si>
  <si>
    <t>סיום משימות משנה למשימה הראשית</t>
  </si>
  <si>
    <t>1,3</t>
  </si>
  <si>
    <t>Test</t>
  </si>
  <si>
    <t>Step</t>
  </si>
  <si>
    <t>יישום ופיתוח משימת ממשק</t>
  </si>
  <si>
    <t>יישום ופיתוח דו"ח</t>
  </si>
  <si>
    <t>יישום ופיתוח תשתיתי ב-סאפ</t>
  </si>
  <si>
    <t>ibw_03</t>
  </si>
  <si>
    <t>משימת דו"ח עלתה לאויר</t>
  </si>
  <si>
    <t>משימת WMS עלתה לאויר</t>
  </si>
  <si>
    <t>משימת ממשק ראשי עלתה לאויר</t>
  </si>
  <si>
    <t>Prod</t>
  </si>
  <si>
    <t>Dev</t>
  </si>
  <si>
    <t>xRN</t>
  </si>
  <si>
    <t>WBS</t>
  </si>
  <si>
    <t>01.01.INT.01</t>
  </si>
  <si>
    <t>1.4.2.1.9,
1.4.2.3.4</t>
  </si>
  <si>
    <t>01.01.INT.02</t>
  </si>
  <si>
    <t>01.01.INT.03</t>
  </si>
  <si>
    <t>1.4.2.2.18,
1.4.2.6.2,
1.4.2.7.3,
1.4.2.8.2</t>
  </si>
  <si>
    <t>01.01.INT.04</t>
  </si>
  <si>
    <t>01.01.INT.14</t>
  </si>
  <si>
    <t>01.01.INT.05</t>
  </si>
  <si>
    <t>01.01.INT.15</t>
  </si>
  <si>
    <t>01.01.INT.06</t>
  </si>
  <si>
    <t>01.01.INT.16</t>
  </si>
  <si>
    <t>01.01.INT.07</t>
  </si>
  <si>
    <t>01.01.INT.17</t>
  </si>
  <si>
    <t>01.01.INT.08</t>
  </si>
  <si>
    <t>01.01.INT.18</t>
  </si>
  <si>
    <t>01.01.INT.09</t>
  </si>
  <si>
    <t>01.01.INT.19</t>
  </si>
  <si>
    <t>01.01.INT.10</t>
  </si>
  <si>
    <t>01.01.INT.20</t>
  </si>
  <si>
    <t>01.01.INT.11</t>
  </si>
  <si>
    <t>01.01.INT.21</t>
  </si>
  <si>
    <t>01.01.INT.12</t>
  </si>
  <si>
    <t>01.01.INT.22</t>
  </si>
  <si>
    <t>01.01.INT.13</t>
  </si>
  <si>
    <t>01.01.INT.23</t>
  </si>
  <si>
    <t>01.01.INT.24</t>
  </si>
  <si>
    <t>01.02.INT.01</t>
  </si>
  <si>
    <t>01.02.INT.02</t>
  </si>
  <si>
    <t>01.02.INT.03</t>
  </si>
  <si>
    <t>01.02.INT.04</t>
  </si>
  <si>
    <t>01.02.INT.05</t>
  </si>
  <si>
    <t>01.02.INT.06</t>
  </si>
  <si>
    <t>01.02.SAP.06</t>
  </si>
  <si>
    <t>01.02.INT.07</t>
  </si>
  <si>
    <t>01.02.WMS.05</t>
  </si>
  <si>
    <t>01.02.INT.08</t>
  </si>
  <si>
    <t>01.02.WMS.06</t>
  </si>
  <si>
    <t>01.02.INT.09</t>
  </si>
  <si>
    <t>01.02.WMS.09</t>
  </si>
  <si>
    <t>01.02.INT.10</t>
  </si>
  <si>
    <t>01.02.WMS.10</t>
  </si>
  <si>
    <t>01.03.INT.01</t>
  </si>
  <si>
    <t>01.03.INT.02</t>
  </si>
  <si>
    <t>01.03.INT.04</t>
  </si>
  <si>
    <t>01.03.INT.03</t>
  </si>
  <si>
    <t>01.03.INT.05</t>
  </si>
  <si>
    <t>01.06.INT.01</t>
  </si>
  <si>
    <t>01.06.INT.02</t>
  </si>
  <si>
    <t>01.06.INT.03</t>
  </si>
  <si>
    <t>01.06.INT.04</t>
  </si>
  <si>
    <t>01.15.INT.01</t>
  </si>
  <si>
    <t>01.15.SAP.03</t>
  </si>
  <si>
    <t>01.15.INT.02</t>
  </si>
  <si>
    <t>01.15.WMS.06</t>
  </si>
  <si>
    <t>01.16.INT.01</t>
  </si>
  <si>
    <t>01.16.SAP.11</t>
  </si>
  <si>
    <t>01.16.INT.02</t>
  </si>
  <si>
    <t>01.16.WMS.01</t>
  </si>
  <si>
    <t>01.16.INT.03</t>
  </si>
  <si>
    <t>01.16.WMS.02</t>
  </si>
  <si>
    <t>01.16.INT.04</t>
  </si>
  <si>
    <t>01.16.INT.05</t>
  </si>
  <si>
    <t>01.17.INT.01</t>
  </si>
  <si>
    <t>01.17.INT.02</t>
  </si>
  <si>
    <t>01.17.INT.03</t>
  </si>
  <si>
    <t>01.18.INT.01</t>
  </si>
  <si>
    <t>01.18.INT.02</t>
  </si>
  <si>
    <t>01.18.INT.03</t>
  </si>
  <si>
    <t>01.18.INT.04</t>
  </si>
  <si>
    <t>01.18.INT.05</t>
  </si>
  <si>
    <t>01.18.INT.06</t>
  </si>
  <si>
    <t>01.18.INT.07</t>
  </si>
  <si>
    <t>01.18.WMS.12</t>
  </si>
  <si>
    <t>02.02.INT.01</t>
  </si>
  <si>
    <t>02.02.INT.02</t>
  </si>
  <si>
    <t>02.02.INT.03</t>
  </si>
  <si>
    <t>02.02.INT.04</t>
  </si>
  <si>
    <t>02.02.INT.05</t>
  </si>
  <si>
    <t>02.02.INT.06</t>
  </si>
  <si>
    <t>02.02.INT.07</t>
  </si>
  <si>
    <t>02.02.INT.08</t>
  </si>
  <si>
    <t>02.02.INT.09</t>
  </si>
  <si>
    <t>02.02.INT.10</t>
  </si>
  <si>
    <t>02.02.INT.11</t>
  </si>
  <si>
    <t>02.02.INT.14</t>
  </si>
  <si>
    <t>02.02.INT.12</t>
  </si>
  <si>
    <t>02.02.INT.15</t>
  </si>
  <si>
    <t>02.02.INT.13</t>
  </si>
  <si>
    <t>02.06.INT.01</t>
  </si>
  <si>
    <t>02.06.INT.02</t>
  </si>
  <si>
    <t>02.08.INT.01</t>
  </si>
  <si>
    <t>02.08.INT.03</t>
  </si>
  <si>
    <t>02.08.INT.02</t>
  </si>
  <si>
    <t>02.08.INT.04</t>
  </si>
  <si>
    <t>02.08.INT.D2</t>
  </si>
  <si>
    <t>02.08.INT.D7</t>
  </si>
  <si>
    <t>02.08.INT.05</t>
  </si>
  <si>
    <t>02.08.INT.D9</t>
  </si>
  <si>
    <t>02.08.INT.06</t>
  </si>
  <si>
    <t>02.08.INT.DA</t>
  </si>
  <si>
    <t>02.08.INT.07</t>
  </si>
  <si>
    <t>02.08.INT.DC</t>
  </si>
  <si>
    <t>02.11.INT.01</t>
  </si>
  <si>
    <t>1.4.2.2.18</t>
  </si>
  <si>
    <t>02.12.INT.01</t>
  </si>
  <si>
    <t>02.12.INT.02</t>
  </si>
  <si>
    <t>02.12.INT.03</t>
  </si>
  <si>
    <t>02.12.INT.04</t>
  </si>
  <si>
    <t>01.06.INT.05</t>
  </si>
  <si>
    <t>02.12.INT.05</t>
  </si>
  <si>
    <t>02.12.INT.06</t>
  </si>
  <si>
    <t>02.12.INT.07</t>
  </si>
  <si>
    <t>02.18.INT.01</t>
  </si>
  <si>
    <t>02.18.INT.02</t>
  </si>
  <si>
    <t>02.18.INT.03</t>
  </si>
  <si>
    <t>02.18.INT.04</t>
  </si>
  <si>
    <t>02.18.INT.05</t>
  </si>
  <si>
    <t>02.18.INT.06</t>
  </si>
  <si>
    <t>02.24.INT.01</t>
  </si>
  <si>
    <t>02.24.INT.02</t>
  </si>
  <si>
    <t>בדיקת קבלה ע״י המשתמשים</t>
  </si>
  <si>
    <t>אישור שגיב שרביט</t>
  </si>
  <si>
    <t>00.50</t>
  </si>
  <si>
    <t>Army</t>
  </si>
  <si>
    <t>1.4.5.5.5,
1.4.5.7.3</t>
  </si>
  <si>
    <t>1.4.4.6.8</t>
  </si>
  <si>
    <t>1.4.4.4.4,
1.4.4.9.3</t>
  </si>
  <si>
    <t>1.4.4.13.2</t>
  </si>
  <si>
    <t>1.4.5.5.5,
1.4.5.7.3,
1.4.2.2.18</t>
  </si>
  <si>
    <t>1.4.4.4.4,
1.4.4.6.8,
1.4.4.9.3</t>
  </si>
  <si>
    <t>אבני דרך חצויות</t>
  </si>
  <si>
    <t>אבני דרך סאפ</t>
  </si>
  <si>
    <t>אבני דרך סאפ - מלאי</t>
  </si>
  <si>
    <t>אבני דרך סאפ - שרשרת</t>
  </si>
  <si>
    <t>אבני דרך ממשקים</t>
  </si>
  <si>
    <t>אבני דרך ממשקים - מלאי</t>
  </si>
  <si>
    <t>אבני דרך ממשקים - שרשרת</t>
  </si>
  <si>
    <t>01:S1</t>
  </si>
  <si>
    <t>01:S2</t>
  </si>
  <si>
    <t>01:S3</t>
  </si>
  <si>
    <t>01:S4</t>
  </si>
  <si>
    <t>02:S1</t>
  </si>
  <si>
    <t>02:S2</t>
  </si>
  <si>
    <t>02:S3</t>
  </si>
  <si>
    <t>02:S4</t>
  </si>
  <si>
    <t>01:I1</t>
  </si>
  <si>
    <t>01:I2</t>
  </si>
  <si>
    <t>01:I3</t>
  </si>
  <si>
    <t>01:I4</t>
  </si>
  <si>
    <t>02:I1</t>
  </si>
  <si>
    <t>M4N</t>
  </si>
  <si>
    <t>מוכנות אמל"ח לסביבת אינטגרציה</t>
  </si>
  <si>
    <t>% Complete</t>
  </si>
  <si>
    <t>due_date</t>
  </si>
  <si>
    <t>מוכנות זכיין לסביבת אינטגרציה</t>
  </si>
  <si>
    <t>PDR - סביבת אינטגרציה - המערך היעודי</t>
  </si>
  <si>
    <t>2492</t>
  </si>
  <si>
    <t>CDR - סביבת אינטגרציה - המערך הייעודי</t>
  </si>
  <si>
    <t>2495</t>
  </si>
  <si>
    <t>סיום הקמת המתחם ותשתית תקשוב לסביבת אינטגרציה</t>
  </si>
  <si>
    <t>2498</t>
  </si>
  <si>
    <t>00.01.02</t>
  </si>
  <si>
    <t>מערכות מידע לתפעול ייעודי - אפליקציה - PDR</t>
  </si>
  <si>
    <t>הכנה והגשת PDR</t>
  </si>
  <si>
    <t>הסכמת מזמין לקיום הסקר</t>
  </si>
  <si>
    <t>סקר PDR</t>
  </si>
  <si>
    <t>סיכום סקר PDR ע"י המזמין</t>
  </si>
  <si>
    <t>תיקון והגשת PDR</t>
  </si>
  <si>
    <t>בדיקה ואישור PDR</t>
  </si>
  <si>
    <t>16794</t>
  </si>
  <si>
    <t>16795</t>
  </si>
  <si>
    <t>16796</t>
  </si>
  <si>
    <t>16797</t>
  </si>
  <si>
    <t>16798</t>
  </si>
  <si>
    <t>מערכות מידע לתפעול ייעודי- אפליקציה - CDR</t>
  </si>
  <si>
    <t>הכנה והגשת CDR</t>
  </si>
  <si>
    <t>סקר CDR</t>
  </si>
  <si>
    <t>סיכום סקר CDR ע"י המזמין</t>
  </si>
  <si>
    <t>תיקון והגשת CDR</t>
  </si>
  <si>
    <t>בדיקה ואישור CDR</t>
  </si>
  <si>
    <t>16799</t>
  </si>
  <si>
    <t>16802</t>
  </si>
  <si>
    <t>16803</t>
  </si>
  <si>
    <t>16804</t>
  </si>
  <si>
    <t>16805</t>
  </si>
  <si>
    <t>16806</t>
  </si>
  <si>
    <t>16807</t>
  </si>
  <si>
    <t>00.10</t>
  </si>
  <si>
    <t>00.10.02</t>
  </si>
  <si>
    <t>מוכנות סביבת האינטגרציה לתחילת התממשקות עם מערכת ERP</t>
  </si>
  <si>
    <t>2493</t>
  </si>
  <si>
    <t>00.01.05.01</t>
  </si>
  <si>
    <t>00.01.05.02</t>
  </si>
  <si>
    <t>00.01.05.03</t>
  </si>
  <si>
    <t>00.01.05.04</t>
  </si>
  <si>
    <t>00.01.05.05</t>
  </si>
  <si>
    <t>00.01.05.06</t>
  </si>
  <si>
    <t>00.01.06.01</t>
  </si>
  <si>
    <t>00.01.06.02</t>
  </si>
  <si>
    <t>00.01.06.03</t>
  </si>
  <si>
    <t>00.01.06.04</t>
  </si>
  <si>
    <t>00.01.06.05</t>
  </si>
  <si>
    <t>00.01.06.06</t>
  </si>
  <si>
    <t>00.10.01</t>
  </si>
  <si>
    <t>00.10.01.02</t>
  </si>
  <si>
    <t>00.10.01.01</t>
  </si>
  <si>
    <t>00.10.01.03</t>
  </si>
  <si>
    <t>00.10.02.SAP</t>
  </si>
  <si>
    <t>00.10.02.SAP.01</t>
  </si>
  <si>
    <t>00.10.02.SAP.01.01</t>
  </si>
  <si>
    <t>00.10.02.SAP.01.02</t>
  </si>
  <si>
    <t>00.10.02.SAP.01.03</t>
  </si>
  <si>
    <t>00.10.02.SAP.01.04</t>
  </si>
  <si>
    <t>00.10.02.SAP.02</t>
  </si>
  <si>
    <t>00.10.02.SAP.02.01</t>
  </si>
  <si>
    <t>00.10.02.SAP.02.02</t>
  </si>
  <si>
    <t>00.10.02.SAP.02.03</t>
  </si>
  <si>
    <t>00.10.02.SAP.02.04</t>
  </si>
  <si>
    <t>00.10.02.INT</t>
  </si>
  <si>
    <t>00.10.02.INT.01</t>
  </si>
  <si>
    <t>00.10.02.INT.01.01</t>
  </si>
  <si>
    <t>00.10.02.INT.01.02</t>
  </si>
  <si>
    <t>00.10.02.INT.01.03</t>
  </si>
  <si>
    <t>00.10.02.INT.01.04</t>
  </si>
  <si>
    <t>00.10.02.INT.02</t>
  </si>
  <si>
    <t>00.10.02.INT.02.01</t>
  </si>
  <si>
    <t>00.10.02.INT.02.02</t>
  </si>
  <si>
    <t>00.10.02.INT.02.03</t>
  </si>
  <si>
    <t>00.10.02.INT.02.04</t>
  </si>
  <si>
    <t>17464</t>
  </si>
  <si>
    <t>Task Mode</t>
  </si>
  <si>
    <t>Manually Scheduled</t>
  </si>
  <si>
    <t>INTEG</t>
  </si>
  <si>
    <t>INFRA</t>
  </si>
  <si>
    <t>00.40</t>
  </si>
  <si>
    <t>אבני דרך מייד-פור-נט</t>
  </si>
  <si>
    <t>תוצרי ביניים ממייד-פור-נט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</si>
</sst>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David"/>
      <family val="2"/>
      <charset val="177"/>
    </font>
    <font>
      <sz val="12"/>
      <color theme="1"/>
      <name val="Courier New"/>
      <family val="3"/>
    </font>
    <font>
      <sz val="10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sz val="11"/>
      <color rgb="FF3F3F76"/>
      <name val="Courier New"/>
      <family val="3"/>
    </font>
    <font>
      <b/>
      <sz val="12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BFBFBF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/>
      <right/>
      <top style="medium">
        <color auto="1"/>
      </top>
      <bottom style="medium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7F7F7F"/>
      </left>
      <right/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7F7F7F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</borders>
  <cellStyleXfs count="2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2" borderId="1" applyNumberFormat="0" applyAlignment="0" applyProtection="0"/>
    <xf numFmtId="0" fontId="10" fillId="3" borderId="0" applyNumberFormat="0" applyBorder="0" applyAlignment="0" applyProtection="0"/>
    <xf numFmtId="0" fontId="2" fillId="0" borderId="0">
      <alignment/>
      <protection/>
    </xf>
  </cellStyleXfs>
  <cellXfs count="144">
    <xf numFmtId="0" fontId="0" fillId="0" borderId="0" xfId="0"/>
    <xf numFmtId="0" fontId="3" fillId="0" borderId="2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/>
    </xf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vertical="top" wrapText="1"/>
    </xf>
    <xf numFmtId="0" fontId="3" fillId="0" borderId="0" xfId="0" applyFont="1" applyBorder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wrapText="1"/>
    </xf>
    <xf numFmtId="0" fontId="0" fillId="0" borderId="4" xfId="0" applyFill="1" applyBorder="1" applyAlignment="1">
      <alignment vertical="center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horizontal="left" vertical="top" wrapText="1"/>
    </xf>
    <xf numFmtId="0" fontId="3" fillId="0" borderId="12" xfId="0" applyFont="1" applyBorder="1" applyAlignment="1">
      <alignment vertical="center" wrapText="1"/>
    </xf>
    <xf numFmtId="0" fontId="0" fillId="0" borderId="13" xfId="0" applyFill="1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3" fillId="0" borderId="3" xfId="0" applyFont="1" applyBorder="1" applyAlignment="1">
      <alignment vertical="center" wrapText="1"/>
    </xf>
    <xf numFmtId="0" fontId="0" fillId="0" borderId="6" xfId="0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Fill="1" applyBorder="1" applyAlignment="1">
      <alignment vertical="top" wrapText="1"/>
    </xf>
    <xf numFmtId="0" fontId="0" fillId="0" borderId="0" xfId="0" applyFill="1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3" fillId="0" borderId="4" xfId="0" applyFont="1" applyBorder="1" applyAlignment="1">
      <alignment vertical="center" wrapText="1"/>
    </xf>
    <xf numFmtId="0" fontId="0" fillId="0" borderId="10" xfId="0" applyFill="1" applyBorder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top" wrapText="1"/>
    </xf>
    <xf numFmtId="49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5" fillId="2" borderId="14" xfId="20" applyBorder="1" applyAlignment="1">
      <alignment horizontal="center" vertical="center" readingOrder="2"/>
    </xf>
    <xf numFmtId="14" fontId="5" fillId="2" borderId="14" xfId="20" applyNumberFormat="1" applyBorder="1" applyAlignment="1">
      <alignment horizontal="center"/>
    </xf>
    <xf numFmtId="0" fontId="6" fillId="0" borderId="14" xfId="0" applyFont="1" applyBorder="1" applyAlignment="1">
      <alignment horizontal="center" vertical="center" readingOrder="2"/>
    </xf>
    <xf numFmtId="14" fontId="0" fillId="0" borderId="14" xfId="0" applyNumberFormat="1" applyBorder="1" applyAlignment="1">
      <alignment horizontal="center"/>
    </xf>
    <xf numFmtId="0" fontId="5" fillId="2" borderId="14" xfId="20" applyBorder="1" applyAlignment="1">
      <alignment horizontal="right" vertical="center" indent="1"/>
    </xf>
    <xf numFmtId="0" fontId="6" fillId="0" borderId="14" xfId="0" applyFont="1" applyBorder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0" borderId="4" xfId="0" applyFill="1" applyBorder="1"/>
    <xf numFmtId="0" fontId="7" fillId="0" borderId="3" xfId="0" applyFont="1" applyBorder="1" applyAlignment="1">
      <alignment horizontal="right" readingOrder="2"/>
    </xf>
    <xf numFmtId="0" fontId="7" fillId="0" borderId="0" xfId="0" applyFont="1" applyBorder="1" applyAlignment="1">
      <alignment horizontal="right" readingOrder="2"/>
    </xf>
    <xf numFmtId="0" fontId="7" fillId="0" borderId="4" xfId="0" applyFont="1" applyBorder="1" applyAlignment="1">
      <alignment horizontal="right" readingOrder="2"/>
    </xf>
    <xf numFmtId="0" fontId="5" fillId="2" borderId="1" xfId="20" applyAlignment="1">
      <alignment horizontal="center" vertical="center"/>
    </xf>
    <xf numFmtId="49" fontId="8" fillId="4" borderId="0" xfId="0" applyNumberFormat="1" applyFont="1" applyFill="1" applyBorder="1" applyAlignment="1">
      <alignment horizontal="center" vertical="center" wrapText="1" readingOrder="1"/>
    </xf>
    <xf numFmtId="49" fontId="9" fillId="4" borderId="0" xfId="0" applyNumberFormat="1" applyFont="1" applyFill="1" applyBorder="1" applyAlignment="1">
      <alignment horizontal="center" vertical="center" wrapText="1" readingOrder="1"/>
    </xf>
    <xf numFmtId="1" fontId="9" fillId="4" borderId="0" xfId="0" applyNumberFormat="1" applyFont="1" applyFill="1" applyBorder="1" applyAlignment="1">
      <alignment horizontal="center" vertical="center" wrapText="1" readingOrder="1"/>
    </xf>
    <xf numFmtId="49" fontId="9" fillId="4" borderId="0" xfId="0" applyNumberFormat="1" applyFont="1" applyFill="1" applyBorder="1" applyAlignment="1">
      <alignment horizontal="center" vertical="center" wrapText="1" readingOrder="2"/>
    </xf>
    <xf numFmtId="0" fontId="9" fillId="4" borderId="0" xfId="0" applyFont="1" applyFill="1" applyBorder="1" applyAlignment="1">
      <alignment horizontal="center" vertical="center" wrapText="1" readingOrder="2"/>
    </xf>
    <xf numFmtId="0" fontId="9" fillId="4" borderId="0" xfId="0" applyFont="1" applyFill="1" applyBorder="1" applyAlignment="1">
      <alignment horizontal="center" vertical="center" wrapText="1" readingOrder="1"/>
    </xf>
    <xf numFmtId="0" fontId="9" fillId="4" borderId="0" xfId="0" applyFont="1" applyFill="1" applyBorder="1" applyAlignment="1">
      <alignment horizontal="center" vertical="center"/>
    </xf>
    <xf numFmtId="14" fontId="9" fillId="4" borderId="0" xfId="0" applyNumberFormat="1" applyFont="1" applyFill="1" applyBorder="1" applyAlignment="1">
      <alignment horizontal="center" vertical="center" wrapText="1" readingOrder="2"/>
    </xf>
    <xf numFmtId="14" fontId="0" fillId="0" borderId="0" xfId="0" applyNumberFormat="1"/>
    <xf numFmtId="0" fontId="5" fillId="2" borderId="15" xfId="20" applyBorder="1" applyAlignment="1">
      <alignment horizontal="center" vertical="center"/>
    </xf>
    <xf numFmtId="0" fontId="5" fillId="2" borderId="16" xfId="20" applyBorder="1" applyAlignment="1">
      <alignment horizontal="center" vertical="center"/>
    </xf>
    <xf numFmtId="0" fontId="5" fillId="2" borderId="17" xfId="20" applyBorder="1" applyAlignment="1">
      <alignment horizontal="center" vertical="center"/>
    </xf>
    <xf numFmtId="0" fontId="0" fillId="0" borderId="18" xfId="0" applyBorder="1" applyAlignment="1">
      <alignment horizontal="left" indent="1"/>
    </xf>
    <xf numFmtId="0" fontId="0" fillId="0" borderId="19" xfId="0" applyBorder="1" applyAlignment="1">
      <alignment horizontal="left" indent="1"/>
    </xf>
    <xf numFmtId="0" fontId="0" fillId="0" borderId="20" xfId="0" applyBorder="1" applyAlignment="1">
      <alignment horizontal="left" indent="1"/>
    </xf>
    <xf numFmtId="0" fontId="0" fillId="0" borderId="18" xfId="0" applyFill="1" applyBorder="1" applyAlignment="1">
      <alignment horizontal="left" indent="1"/>
    </xf>
    <xf numFmtId="0" fontId="0" fillId="0" borderId="19" xfId="0" applyFill="1" applyBorder="1" applyAlignment="1">
      <alignment horizontal="left" indent="1"/>
    </xf>
    <xf numFmtId="0" fontId="0" fillId="0" borderId="20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49" fontId="0" fillId="0" borderId="3" xfId="0" applyNumberFormat="1" applyBorder="1" applyAlignment="1">
      <alignment horizontal="left" vertical="center" indent="1"/>
    </xf>
    <xf numFmtId="49" fontId="0" fillId="0" borderId="0" xfId="0" applyNumberFormat="1" applyBorder="1" applyAlignment="1">
      <alignment horizontal="left" vertical="center" indent="1"/>
    </xf>
    <xf numFmtId="49" fontId="0" fillId="0" borderId="4" xfId="0" applyNumberFormat="1" applyBorder="1" applyAlignment="1">
      <alignment horizontal="left" vertical="center" indent="1"/>
    </xf>
    <xf numFmtId="49" fontId="0" fillId="0" borderId="0" xfId="0" applyNumberFormat="1" applyAlignment="1">
      <alignment horizontal="left" vertical="center" indent="1"/>
    </xf>
    <xf numFmtId="0" fontId="10" fillId="3" borderId="0" xfId="21" applyAlignment="1">
      <alignment horizontal="center"/>
    </xf>
    <xf numFmtId="49" fontId="5" fillId="2" borderId="15" xfId="20" applyNumberFormat="1" applyBorder="1" applyAlignment="1">
      <alignment horizontal="left" vertical="center" indent="1"/>
    </xf>
    <xf numFmtId="0" fontId="5" fillId="2" borderId="0" xfId="2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indent="1"/>
    </xf>
    <xf numFmtId="0" fontId="0" fillId="0" borderId="5" xfId="0" applyBorder="1"/>
    <xf numFmtId="0" fontId="7" fillId="0" borderId="3" xfId="0" applyFont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7" fillId="0" borderId="4" xfId="0" applyFont="1" applyBorder="1" applyAlignment="1">
      <alignment horizontal="center"/>
    </xf>
    <xf numFmtId="0" fontId="0" fillId="0" borderId="5" xfId="0" applyBorder="1" applyAlignment="1">
      <alignment horizontal="left" indent="1"/>
    </xf>
    <xf numFmtId="0" fontId="0" fillId="0" borderId="7" xfId="0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2" fillId="0" borderId="0" xfId="22">
      <alignment/>
      <protection/>
    </xf>
    <xf numFmtId="0" fontId="2" fillId="0" borderId="0" xfId="22" applyAlignment="1">
      <alignment horizontal="center" vertical="center"/>
      <protection/>
    </xf>
    <xf numFmtId="0" fontId="2" fillId="0" borderId="0" xfId="22" applyFont="1" applyAlignment="1">
      <alignment horizontal="center" vertical="center"/>
      <protection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horizontal="right" vertical="center" readingOrder="2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 readingOrder="2"/>
    </xf>
    <xf numFmtId="0" fontId="11" fillId="0" borderId="1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14" xfId="22" applyFont="1" applyBorder="1" applyAlignment="1">
      <alignment horizontal="right" vertical="top" readingOrder="2"/>
      <protection/>
    </xf>
    <xf numFmtId="0" fontId="12" fillId="0" borderId="0" xfId="22" applyFont="1" applyAlignment="1">
      <alignment horizontal="right" readingOrder="2"/>
      <protection/>
    </xf>
    <xf numFmtId="0" fontId="7" fillId="0" borderId="0" xfId="0" applyFont="1" applyBorder="1" applyAlignment="1">
      <alignment/>
    </xf>
    <xf numFmtId="0" fontId="7" fillId="0" borderId="0" xfId="0" applyFont="1" applyFill="1" applyBorder="1" applyAlignment="1">
      <alignment vertical="center"/>
    </xf>
    <xf numFmtId="0" fontId="7" fillId="0" borderId="7" xfId="0" applyFont="1" applyBorder="1" applyAlignment="1">
      <alignment/>
    </xf>
    <xf numFmtId="0" fontId="14" fillId="2" borderId="16" xfId="20" applyFont="1" applyBorder="1" applyAlignment="1">
      <alignment horizontal="center" vertical="center"/>
    </xf>
    <xf numFmtId="0" fontId="7" fillId="0" borderId="3" xfId="0" applyFont="1" applyBorder="1" applyAlignment="1">
      <alignment/>
    </xf>
    <xf numFmtId="0" fontId="7" fillId="0" borderId="4" xfId="0" applyFont="1" applyBorder="1" applyAlignment="1">
      <alignment/>
    </xf>
    <xf numFmtId="0" fontId="7" fillId="0" borderId="3" xfId="0" applyFont="1" applyBorder="1" applyAlignment="1">
      <alignment horizontal="right" vertical="center" readingOrder="2"/>
    </xf>
    <xf numFmtId="0" fontId="15" fillId="0" borderId="0" xfId="0" applyFont="1" applyBorder="1" applyAlignment="1">
      <alignment horizontal="right" vertical="center" readingOrder="2"/>
    </xf>
    <xf numFmtId="0" fontId="7" fillId="0" borderId="0" xfId="0" applyFont="1" applyBorder="1" applyAlignment="1">
      <alignment horizontal="right" vertical="center" readingOrder="2"/>
    </xf>
    <xf numFmtId="0" fontId="7" fillId="0" borderId="4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9" xfId="0" applyFont="1" applyBorder="1" applyAlignment="1">
      <alignment/>
    </xf>
    <xf numFmtId="0" fontId="7" fillId="0" borderId="5" xfId="0" applyFont="1" applyBorder="1" applyAlignment="1">
      <alignment/>
    </xf>
    <xf numFmtId="0" fontId="7" fillId="0" borderId="0" xfId="0" applyFont="1" applyAlignment="1">
      <alignment/>
    </xf>
    <xf numFmtId="0" fontId="2" fillId="0" borderId="0" xfId="22" applyFont="1">
      <alignment/>
      <protection/>
    </xf>
    <xf numFmtId="0" fontId="2" fillId="0" borderId="0" xfId="22" applyFont="1" applyAlignment="1">
      <alignment horizontal="center" vertical="center"/>
      <protection/>
    </xf>
    <xf numFmtId="49" fontId="12" fillId="0" borderId="0" xfId="0" applyNumberFormat="1" applyFont="1" applyBorder="1" applyAlignment="1">
      <alignment horizontal="right" vertical="center" readingOrder="2"/>
    </xf>
    <xf numFmtId="0" fontId="8" fillId="4" borderId="0" xfId="0" applyFont="1" applyFill="1" applyBorder="1" applyAlignment="1">
      <alignment horizontal="center" vertical="center" readingOrder="2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Border="1" applyAlignment="1">
      <alignment horizontal="center" readingOrder="2"/>
    </xf>
    <xf numFmtId="20" fontId="0" fillId="0" borderId="0" xfId="0" applyNumberFormat="1" applyAlignment="1">
      <alignment vertical="center"/>
    </xf>
    <xf numFmtId="14" fontId="10" fillId="3" borderId="0" xfId="21" applyNumberFormat="1" applyAlignment="1">
      <alignment horizontal="center"/>
    </xf>
    <xf numFmtId="9" fontId="9" fillId="4" borderId="0" xfId="15" applyFont="1" applyFill="1" applyBorder="1" applyAlignment="1">
      <alignment horizontal="center" vertical="center" wrapText="1" readingOrder="1"/>
    </xf>
    <xf numFmtId="9" fontId="0" fillId="0" borderId="0" xfId="15" applyFont="1" applyAlignment="1">
      <alignment horizontal="center" vertical="center" readingOrder="1"/>
    </xf>
    <xf numFmtId="49" fontId="9" fillId="4" borderId="0" xfId="0" applyNumberFormat="1" applyFont="1" applyFill="1" applyBorder="1" applyAlignment="1">
      <alignment horizontal="right" vertical="center" wrapText="1" readingOrder="2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/>
    </xf>
  </cellXfs>
  <cellStyles count="9">
    <cellStyle name="Normal" xfId="0" builtinId="0"/>
    <cellStyle name="Percent" xfId="15"/>
    <cellStyle name="Currency" xfId="16"/>
    <cellStyle name="Currency [0]" xfId="17"/>
    <cellStyle name="Comma" xfId="18"/>
    <cellStyle name="Comma [0]" xfId="19"/>
    <cellStyle name="Input" xfId="20"/>
    <cellStyle name="Good" xfId="21"/>
    <cellStyle name="Normal 2" xfId="2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4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8" Type="http://schemas.openxmlformats.org/officeDocument/2006/relationships/worksheet" Target="worksheets/sheet7.xml" /><Relationship Id="rId4" Type="http://schemas.openxmlformats.org/officeDocument/2006/relationships/worksheet" Target="worksheets/sheet3.xml" /><Relationship Id="rId9" Type="http://schemas.openxmlformats.org/officeDocument/2006/relationships/styles" Target="styles.xml" /><Relationship Id="rId6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11" Type="http://schemas.openxmlformats.org/officeDocument/2006/relationships/calcChain" Target="calcChain.xml" /><Relationship Id="rId3" Type="http://schemas.openxmlformats.org/officeDocument/2006/relationships/worksheet" Target="worksheets/sheet2.xml" /><Relationship Id="rId7" Type="http://schemas.openxmlformats.org/officeDocument/2006/relationships/worksheet" Target="worksheets/sheet6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mlns:x14ac="http://schemas.microsoft.com/office/spreadsheetml/2009/9/ac" xmlns:xr2="http://schemas.microsoft.com/office/spreadsheetml/2015/revision2" xmlns:xr3="http://schemas.microsoft.com/office/spreadsheetml/2016/revision3" mc:Ignorable="x14ac xr xr2 xr3" xr:uid="{9A4E074B-609E-4F77-BA2D-034C7E31BA8E}">
  <dimension ref="A1:Q53"/>
  <sheetViews>
    <sheetView rightToLeft="1" zoomScale="85" zoomScaleNormal="85" workbookViewId="0" topLeftCell="A10">
      <selection pane="topLeft" activeCell="K53" sqref="K53"/>
    </sheetView>
  </sheetViews>
  <sheetFormatPr defaultRowHeight="15.75"/>
  <cols>
    <col min="1" max="1" width="6.625" style="9" customWidth="1"/>
    <col min="2" max="2" width="19.25" style="105" bestFit="1" customWidth="1"/>
    <col min="3" max="3" width="6.25" style="9" customWidth="1"/>
    <col min="4" max="4" width="9.375" style="104" customWidth="1"/>
    <col min="5" max="5" width="9.875" style="104" customWidth="1"/>
    <col min="6" max="6" width="17.5" style="104" customWidth="1"/>
    <col min="7" max="7" width="13" style="104" customWidth="1"/>
    <col min="8" max="8" width="17.75" style="104" bestFit="1" customWidth="1"/>
    <col min="9" max="9" width="16.125" style="104" customWidth="1"/>
    <col min="10" max="10" width="8.375" style="104" customWidth="1"/>
    <col min="11" max="11" width="61.125" style="104" bestFit="1" customWidth="1"/>
    <col min="12" max="12" width="8.25" style="104" bestFit="1" customWidth="1"/>
    <col min="13" max="13" width="15" style="135" bestFit="1" customWidth="1"/>
    <col min="14" max="14" width="10" style="140" bestFit="1" customWidth="1"/>
    <col min="15" max="15" width="11.125" style="107" bestFit="1" customWidth="1"/>
    <col min="16" max="16" width="10.5" style="142" customWidth="1"/>
    <col min="17" max="17" width="10.75" style="104" bestFit="1" customWidth="1"/>
    <col min="18" max="16384" width="9" style="104"/>
  </cols>
  <sheetData>
    <row r="1" spans="1:17" ht="25.5">
      <c r="A1" s="66" t="s">
        <v>148</v>
      </c>
      <c r="B1" s="63" t="s">
        <v>138</v>
      </c>
      <c r="C1" s="64" t="s">
        <v>139</v>
      </c>
      <c r="D1" s="65" t="s">
        <v>129</v>
      </c>
      <c r="E1" s="66" t="s">
        <v>140</v>
      </c>
      <c r="F1" s="67" t="s">
        <v>141</v>
      </c>
      <c r="G1" s="68" t="s">
        <v>142</v>
      </c>
      <c r="H1" s="64" t="s">
        <v>563</v>
      </c>
      <c r="I1" s="67" t="s">
        <v>143</v>
      </c>
      <c r="J1" s="67" t="s">
        <v>166</v>
      </c>
      <c r="K1" s="67" t="s">
        <v>144</v>
      </c>
      <c r="L1" s="69" t="s">
        <v>145</v>
      </c>
      <c r="M1" s="134" t="s">
        <v>159</v>
      </c>
      <c r="N1" s="139" t="s">
        <v>485</v>
      </c>
      <c r="O1" s="70" t="s">
        <v>486</v>
      </c>
      <c r="P1" s="141" t="s">
        <v>146</v>
      </c>
      <c r="Q1" s="70" t="s">
        <v>147</v>
      </c>
    </row>
    <row r="2" spans="1:11" ht="15.75">
      <c r="A2" s="9">
        <v>1</v>
      </c>
      <c r="B2" s="105" t="s">
        <v>149</v>
      </c>
      <c r="K2" s="106" t="s">
        <v>157</v>
      </c>
    </row>
    <row r="3" spans="1:11" ht="15.75">
      <c r="A3" s="9">
        <v>2</v>
      </c>
      <c r="B3" s="105" t="s">
        <v>150</v>
      </c>
      <c r="K3" s="106" t="s">
        <v>487</v>
      </c>
    </row>
    <row r="4" spans="1:16" ht="15.75">
      <c r="A4" s="9">
        <v>3</v>
      </c>
      <c r="B4" s="105" t="s">
        <v>151</v>
      </c>
      <c r="H4" s="104" t="s">
        <v>564</v>
      </c>
      <c r="J4" s="104" t="b">
        <v>1</v>
      </c>
      <c r="K4" s="133" t="s">
        <v>88</v>
      </c>
      <c r="M4" s="135" t="s">
        <v>88</v>
      </c>
      <c r="N4" s="140">
        <v>1</v>
      </c>
      <c r="O4" s="107">
        <v>43876</v>
      </c>
      <c r="P4" s="143" t="s">
        <v>562</v>
      </c>
    </row>
    <row r="5" spans="1:16" ht="15.75">
      <c r="A5" s="9">
        <v>3</v>
      </c>
      <c r="B5" s="105" t="s">
        <v>494</v>
      </c>
      <c r="H5" s="104" t="s">
        <v>564</v>
      </c>
      <c r="J5" s="104" t="b">
        <v>1</v>
      </c>
      <c r="K5" s="133" t="s">
        <v>488</v>
      </c>
      <c r="M5" s="136" t="s">
        <v>90</v>
      </c>
      <c r="P5" s="143" t="s">
        <v>489</v>
      </c>
    </row>
    <row r="6" spans="1:16" ht="15.75">
      <c r="A6" s="9">
        <v>3</v>
      </c>
      <c r="B6" s="105" t="s">
        <v>153</v>
      </c>
      <c r="H6" s="104" t="s">
        <v>564</v>
      </c>
      <c r="J6" s="104" t="b">
        <v>1</v>
      </c>
      <c r="K6" s="133" t="s">
        <v>490</v>
      </c>
      <c r="M6" s="136" t="s">
        <v>92</v>
      </c>
      <c r="P6" s="143" t="s">
        <v>491</v>
      </c>
    </row>
    <row r="7" spans="1:16" ht="15.75">
      <c r="A7" s="9">
        <v>3</v>
      </c>
      <c r="B7" s="105" t="s">
        <v>154</v>
      </c>
      <c r="H7" s="104" t="s">
        <v>564</v>
      </c>
      <c r="J7" s="104" t="b">
        <v>1</v>
      </c>
      <c r="K7" s="133" t="s">
        <v>492</v>
      </c>
      <c r="M7" s="136" t="s">
        <v>566</v>
      </c>
      <c r="P7" s="143" t="s">
        <v>523</v>
      </c>
    </row>
    <row r="8" spans="1:16" ht="15.75">
      <c r="A8" s="9">
        <v>3</v>
      </c>
      <c r="B8" s="105" t="s">
        <v>154</v>
      </c>
      <c r="H8" s="104" t="s">
        <v>564</v>
      </c>
      <c r="J8" s="104" t="b">
        <v>1</v>
      </c>
      <c r="K8" s="133" t="s">
        <v>522</v>
      </c>
      <c r="M8" s="136" t="s">
        <v>565</v>
      </c>
      <c r="P8" s="143" t="s">
        <v>493</v>
      </c>
    </row>
    <row r="9" spans="1:16" ht="15.75">
      <c r="A9" s="9">
        <v>3</v>
      </c>
      <c r="B9" s="105" t="s">
        <v>155</v>
      </c>
      <c r="K9" s="106" t="s">
        <v>495</v>
      </c>
      <c r="M9" s="136"/>
      <c r="P9" s="143"/>
    </row>
    <row r="10" spans="1:16" ht="15.75">
      <c r="A10" s="9">
        <v>4</v>
      </c>
      <c r="B10" s="105" t="s">
        <v>524</v>
      </c>
      <c r="H10" s="104" t="s">
        <v>564</v>
      </c>
      <c r="J10" s="104" t="b">
        <v>1</v>
      </c>
      <c r="K10" s="133" t="s">
        <v>496</v>
      </c>
      <c r="M10" s="136"/>
      <c r="P10" s="143" t="s">
        <v>502</v>
      </c>
    </row>
    <row r="11" spans="1:16" ht="15.75">
      <c r="A11" s="9">
        <v>4</v>
      </c>
      <c r="B11" s="105" t="s">
        <v>525</v>
      </c>
      <c r="H11" s="104" t="s">
        <v>564</v>
      </c>
      <c r="J11" s="104" t="b">
        <v>1</v>
      </c>
      <c r="K11" s="133" t="s">
        <v>497</v>
      </c>
      <c r="M11" s="136"/>
      <c r="P11" s="143" t="s">
        <v>503</v>
      </c>
    </row>
    <row r="12" spans="1:16" ht="15.75">
      <c r="A12" s="9">
        <v>4</v>
      </c>
      <c r="B12" s="105" t="s">
        <v>526</v>
      </c>
      <c r="H12" s="104" t="s">
        <v>564</v>
      </c>
      <c r="J12" s="104" t="b">
        <v>1</v>
      </c>
      <c r="K12" s="133" t="s">
        <v>498</v>
      </c>
      <c r="M12" s="136"/>
      <c r="P12" s="143" t="s">
        <v>504</v>
      </c>
    </row>
    <row r="13" spans="1:16" ht="15.75">
      <c r="A13" s="9">
        <v>4</v>
      </c>
      <c r="B13" s="105" t="s">
        <v>527</v>
      </c>
      <c r="H13" s="104" t="s">
        <v>564</v>
      </c>
      <c r="J13" s="104" t="b">
        <v>1</v>
      </c>
      <c r="K13" s="133" t="s">
        <v>499</v>
      </c>
      <c r="M13" s="136"/>
      <c r="P13" s="143" t="s">
        <v>505</v>
      </c>
    </row>
    <row r="14" spans="1:16" ht="15.75">
      <c r="A14" s="9">
        <v>4</v>
      </c>
      <c r="B14" s="105" t="s">
        <v>528</v>
      </c>
      <c r="H14" s="104" t="s">
        <v>564</v>
      </c>
      <c r="J14" s="104" t="b">
        <v>1</v>
      </c>
      <c r="K14" s="133" t="s">
        <v>500</v>
      </c>
      <c r="M14" s="136"/>
      <c r="P14" s="143" t="s">
        <v>506</v>
      </c>
    </row>
    <row r="15" spans="1:16" ht="15.75">
      <c r="A15" s="9">
        <v>4</v>
      </c>
      <c r="B15" s="105" t="s">
        <v>529</v>
      </c>
      <c r="H15" s="104" t="s">
        <v>564</v>
      </c>
      <c r="J15" s="104" t="b">
        <v>1</v>
      </c>
      <c r="K15" s="133" t="s">
        <v>501</v>
      </c>
      <c r="M15" s="136"/>
      <c r="P15" s="143" t="s">
        <v>513</v>
      </c>
    </row>
    <row r="16" spans="1:16" ht="15.75">
      <c r="A16" s="9">
        <v>3</v>
      </c>
      <c r="B16" s="105" t="s">
        <v>156</v>
      </c>
      <c r="K16" s="106" t="s">
        <v>507</v>
      </c>
      <c r="M16" s="136"/>
      <c r="P16" s="143"/>
    </row>
    <row r="17" spans="1:16" ht="15.75">
      <c r="A17" s="9">
        <v>3</v>
      </c>
      <c r="B17" s="105" t="s">
        <v>530</v>
      </c>
      <c r="H17" s="104" t="s">
        <v>564</v>
      </c>
      <c r="J17" s="104" t="b">
        <v>1</v>
      </c>
      <c r="K17" s="133" t="s">
        <v>508</v>
      </c>
      <c r="M17" s="136"/>
      <c r="P17" s="143" t="s">
        <v>514</v>
      </c>
    </row>
    <row r="18" spans="1:16" ht="15.75">
      <c r="A18" s="9">
        <v>3</v>
      </c>
      <c r="B18" s="105" t="s">
        <v>531</v>
      </c>
      <c r="H18" s="104" t="s">
        <v>564</v>
      </c>
      <c r="J18" s="104" t="b">
        <v>1</v>
      </c>
      <c r="K18" s="133" t="s">
        <v>497</v>
      </c>
      <c r="M18" s="136"/>
      <c r="P18" s="143" t="s">
        <v>515</v>
      </c>
    </row>
    <row r="19" spans="1:16" ht="15.75">
      <c r="A19" s="9">
        <v>3</v>
      </c>
      <c r="B19" s="105" t="s">
        <v>532</v>
      </c>
      <c r="H19" s="104" t="s">
        <v>564</v>
      </c>
      <c r="J19" s="104" t="b">
        <v>1</v>
      </c>
      <c r="K19" s="133" t="s">
        <v>509</v>
      </c>
      <c r="M19" s="136"/>
      <c r="P19" s="143" t="s">
        <v>516</v>
      </c>
    </row>
    <row r="20" spans="1:16" ht="15.75">
      <c r="A20" s="9">
        <v>3</v>
      </c>
      <c r="B20" s="105" t="s">
        <v>533</v>
      </c>
      <c r="H20" s="104" t="s">
        <v>564</v>
      </c>
      <c r="J20" s="104" t="b">
        <v>1</v>
      </c>
      <c r="K20" s="133" t="s">
        <v>510</v>
      </c>
      <c r="M20" s="136"/>
      <c r="P20" s="143" t="s">
        <v>517</v>
      </c>
    </row>
    <row r="21" spans="1:16" ht="15.75">
      <c r="A21" s="9">
        <v>3</v>
      </c>
      <c r="B21" s="105" t="s">
        <v>534</v>
      </c>
      <c r="H21" s="104" t="s">
        <v>564</v>
      </c>
      <c r="J21" s="104" t="b">
        <v>1</v>
      </c>
      <c r="K21" s="133" t="s">
        <v>511</v>
      </c>
      <c r="M21" s="136"/>
      <c r="P21" s="143" t="s">
        <v>518</v>
      </c>
    </row>
    <row r="22" spans="1:16" ht="15.75">
      <c r="A22" s="9">
        <v>3</v>
      </c>
      <c r="B22" s="105" t="s">
        <v>535</v>
      </c>
      <c r="H22" s="104" t="s">
        <v>564</v>
      </c>
      <c r="J22" s="104" t="b">
        <v>1</v>
      </c>
      <c r="K22" s="133" t="s">
        <v>512</v>
      </c>
      <c r="M22" s="136"/>
      <c r="P22" s="143" t="s">
        <v>519</v>
      </c>
    </row>
    <row r="23" spans="1:11" ht="15.75">
      <c r="A23" s="9">
        <v>2</v>
      </c>
      <c r="B23" s="105" t="s">
        <v>520</v>
      </c>
      <c r="K23" s="106" t="s">
        <v>484</v>
      </c>
    </row>
    <row r="24" spans="1:11" ht="15.75">
      <c r="A24" s="9">
        <v>3</v>
      </c>
      <c r="B24" s="105" t="s">
        <v>536</v>
      </c>
      <c r="K24" s="106" t="s">
        <v>158</v>
      </c>
    </row>
    <row r="25" spans="1:13" ht="15.75">
      <c r="A25" s="9">
        <v>4</v>
      </c>
      <c r="B25" s="105" t="s">
        <v>538</v>
      </c>
      <c r="G25" s="105"/>
      <c r="J25" s="104" t="b">
        <v>1</v>
      </c>
      <c r="K25" s="108" t="s">
        <v>152</v>
      </c>
      <c r="M25" s="135" t="s">
        <v>247</v>
      </c>
    </row>
    <row r="26" spans="1:13" ht="15.75">
      <c r="A26" s="9">
        <v>4</v>
      </c>
      <c r="B26" s="105" t="s">
        <v>537</v>
      </c>
      <c r="J26" s="104" t="b">
        <v>1</v>
      </c>
      <c r="K26" s="108" t="s">
        <v>230</v>
      </c>
      <c r="L26" s="137"/>
      <c r="M26" s="135" t="s">
        <v>242</v>
      </c>
    </row>
    <row r="27" spans="1:13" ht="15.75">
      <c r="A27" s="9">
        <v>4</v>
      </c>
      <c r="B27" s="105" t="s">
        <v>539</v>
      </c>
      <c r="J27" s="104" t="b">
        <v>1</v>
      </c>
      <c r="K27" s="108" t="s">
        <v>231</v>
      </c>
      <c r="L27" s="137"/>
      <c r="M27" s="135" t="s">
        <v>244</v>
      </c>
    </row>
    <row r="28" spans="1:11" ht="15.75">
      <c r="A28" s="9">
        <v>3</v>
      </c>
      <c r="B28" s="105" t="s">
        <v>521</v>
      </c>
      <c r="K28" s="106" t="s">
        <v>463</v>
      </c>
    </row>
    <row r="29" spans="1:11" ht="15.75">
      <c r="A29" s="9">
        <v>4</v>
      </c>
      <c r="B29" s="105" t="s">
        <v>540</v>
      </c>
      <c r="K29" s="106" t="s">
        <v>464</v>
      </c>
    </row>
    <row r="30" spans="1:11" ht="15.75">
      <c r="A30" s="9">
        <v>5</v>
      </c>
      <c r="B30" s="105" t="s">
        <v>541</v>
      </c>
      <c r="K30" s="106" t="s">
        <v>465</v>
      </c>
    </row>
    <row r="31" spans="1:11" ht="15.75">
      <c r="A31" s="9">
        <v>6</v>
      </c>
      <c r="B31" s="105" t="s">
        <v>542</v>
      </c>
      <c r="J31" s="104" t="b">
        <v>1</v>
      </c>
      <c r="K31" s="133" t="s">
        <v>470</v>
      </c>
    </row>
    <row r="32" spans="1:11" ht="15.75">
      <c r="A32" s="9">
        <v>6</v>
      </c>
      <c r="B32" s="105" t="s">
        <v>543</v>
      </c>
      <c r="J32" s="104" t="b">
        <v>1</v>
      </c>
      <c r="K32" s="133" t="s">
        <v>471</v>
      </c>
    </row>
    <row r="33" spans="1:11" ht="15.75">
      <c r="A33" s="9">
        <v>6</v>
      </c>
      <c r="B33" s="105" t="s">
        <v>544</v>
      </c>
      <c r="J33" s="104" t="b">
        <v>1</v>
      </c>
      <c r="K33" s="133" t="s">
        <v>472</v>
      </c>
    </row>
    <row r="34" spans="1:11" ht="15.75">
      <c r="A34" s="9">
        <v>6</v>
      </c>
      <c r="B34" s="105" t="s">
        <v>545</v>
      </c>
      <c r="J34" s="104" t="b">
        <v>1</v>
      </c>
      <c r="K34" s="133" t="s">
        <v>473</v>
      </c>
    </row>
    <row r="35" spans="1:11" ht="15.75">
      <c r="A35" s="9">
        <v>5</v>
      </c>
      <c r="B35" s="105" t="s">
        <v>546</v>
      </c>
      <c r="K35" s="106" t="s">
        <v>466</v>
      </c>
    </row>
    <row r="36" spans="1:11" ht="15.75">
      <c r="A36" s="9">
        <v>6</v>
      </c>
      <c r="B36" s="105" t="s">
        <v>547</v>
      </c>
      <c r="J36" s="104" t="b">
        <v>1</v>
      </c>
      <c r="K36" s="133" t="s">
        <v>474</v>
      </c>
    </row>
    <row r="37" spans="1:11" ht="15.75">
      <c r="A37" s="9">
        <v>6</v>
      </c>
      <c r="B37" s="105" t="s">
        <v>548</v>
      </c>
      <c r="J37" s="104" t="b">
        <v>1</v>
      </c>
      <c r="K37" s="133" t="s">
        <v>475</v>
      </c>
    </row>
    <row r="38" spans="1:11" ht="15.75">
      <c r="A38" s="9">
        <v>6</v>
      </c>
      <c r="B38" s="105" t="s">
        <v>549</v>
      </c>
      <c r="J38" s="104" t="b">
        <v>1</v>
      </c>
      <c r="K38" s="133" t="s">
        <v>476</v>
      </c>
    </row>
    <row r="39" spans="1:11" ht="15.75">
      <c r="A39" s="9">
        <v>6</v>
      </c>
      <c r="B39" s="105" t="s">
        <v>550</v>
      </c>
      <c r="J39" s="104" t="b">
        <v>1</v>
      </c>
      <c r="K39" s="133" t="s">
        <v>477</v>
      </c>
    </row>
    <row r="40" spans="1:11" ht="15.75">
      <c r="A40" s="9">
        <v>4</v>
      </c>
      <c r="B40" s="105" t="s">
        <v>551</v>
      </c>
      <c r="K40" s="106" t="s">
        <v>467</v>
      </c>
    </row>
    <row r="41" spans="1:11" ht="15.75">
      <c r="A41" s="9">
        <v>5</v>
      </c>
      <c r="B41" s="105" t="s">
        <v>552</v>
      </c>
      <c r="K41" s="106" t="s">
        <v>468</v>
      </c>
    </row>
    <row r="42" spans="1:11" ht="15.75">
      <c r="A42" s="9">
        <v>6</v>
      </c>
      <c r="B42" s="105" t="s">
        <v>553</v>
      </c>
      <c r="J42" s="104" t="b">
        <v>1</v>
      </c>
      <c r="K42" s="133" t="s">
        <v>478</v>
      </c>
    </row>
    <row r="43" spans="1:11" ht="15.75">
      <c r="A43" s="9">
        <v>6</v>
      </c>
      <c r="B43" s="105" t="s">
        <v>554</v>
      </c>
      <c r="J43" s="104" t="b">
        <v>1</v>
      </c>
      <c r="K43" s="133" t="s">
        <v>479</v>
      </c>
    </row>
    <row r="44" spans="1:11" ht="15.75">
      <c r="A44" s="9">
        <v>6</v>
      </c>
      <c r="B44" s="105" t="s">
        <v>555</v>
      </c>
      <c r="J44" s="104" t="b">
        <v>1</v>
      </c>
      <c r="K44" s="133" t="s">
        <v>480</v>
      </c>
    </row>
    <row r="45" spans="1:11" ht="15.75">
      <c r="A45" s="9">
        <v>6</v>
      </c>
      <c r="B45" s="105" t="s">
        <v>556</v>
      </c>
      <c r="J45" s="104" t="b">
        <v>1</v>
      </c>
      <c r="K45" s="133" t="s">
        <v>481</v>
      </c>
    </row>
    <row r="46" spans="1:11" ht="15.75">
      <c r="A46" s="9">
        <v>5</v>
      </c>
      <c r="B46" s="105" t="s">
        <v>557</v>
      </c>
      <c r="K46" s="106" t="s">
        <v>469</v>
      </c>
    </row>
    <row r="47" spans="1:11" ht="15.75">
      <c r="A47" s="9">
        <v>6</v>
      </c>
      <c r="B47" s="105" t="s">
        <v>558</v>
      </c>
      <c r="J47" s="104" t="b">
        <v>1</v>
      </c>
      <c r="K47" s="133" t="s">
        <v>482</v>
      </c>
    </row>
    <row r="48" spans="1:11" ht="15.75">
      <c r="A48" s="9">
        <v>6</v>
      </c>
      <c r="B48" s="105" t="s">
        <v>559</v>
      </c>
      <c r="J48" s="104" t="b">
        <v>1</v>
      </c>
      <c r="K48" s="133" t="s">
        <v>482</v>
      </c>
    </row>
    <row r="49" spans="1:11" ht="15.75">
      <c r="A49" s="9">
        <v>6</v>
      </c>
      <c r="B49" s="105" t="s">
        <v>560</v>
      </c>
      <c r="J49" s="104" t="b">
        <v>1</v>
      </c>
      <c r="K49" s="133" t="s">
        <v>482</v>
      </c>
    </row>
    <row r="50" spans="1:11" ht="15.75">
      <c r="A50" s="9">
        <v>6</v>
      </c>
      <c r="B50" s="105" t="s">
        <v>561</v>
      </c>
      <c r="J50" s="104" t="b">
        <v>1</v>
      </c>
      <c r="K50" s="133" t="s">
        <v>482</v>
      </c>
    </row>
    <row r="51" spans="1:11" ht="15.75">
      <c r="A51" s="9">
        <v>2</v>
      </c>
      <c r="B51" s="105" t="s">
        <v>567</v>
      </c>
      <c r="K51" s="106" t="s">
        <v>568</v>
      </c>
    </row>
    <row r="52" spans="1:11" ht="15.75">
      <c r="A52" s="9">
        <v>2</v>
      </c>
      <c r="B52" s="105" t="s">
        <v>455</v>
      </c>
      <c r="K52" s="106" t="s">
        <v>569</v>
      </c>
    </row>
    <row r="53" spans="1:11" ht="15.75">
      <c r="A53" s="9">
        <v>1</v>
      </c>
      <c r="B53" s="105" t="s">
        <v>266</v>
      </c>
      <c r="K53" s="106" t="s">
        <v>177</v>
      </c>
    </row>
  </sheetData>
  <autoFilter ref="A1:Q53"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mlns:x14ac="http://schemas.microsoft.com/office/spreadsheetml/2009/9/ac" xmlns:xr2="http://schemas.microsoft.com/office/spreadsheetml/2015/revision2" xmlns:xr3="http://schemas.microsoft.com/office/spreadsheetml/2016/revision3" mc:Ignorable="x14ac xr xr2 xr3" xr:uid="{2EFF6FA7-85B6-4CA0-B82A-5BBAE7A6B6A4}">
  <dimension ref="A1:K94"/>
  <sheetViews>
    <sheetView rightToLeft="1" workbookViewId="0" topLeftCell="A1">
      <pane ySplit="1" topLeftCell="A2" activePane="bottomLeft" state="frozen"/>
      <selection pane="topLeft" activeCell="A1" sqref="A1"/>
      <selection pane="bottomLeft" activeCell="C25" sqref="C25"/>
    </sheetView>
  </sheetViews>
  <sheetFormatPr defaultColWidth="8.875" defaultRowHeight="15.75"/>
  <cols>
    <col min="1" max="1" width="14.375" customWidth="1"/>
    <col min="2" max="2" width="14.5" style="81" customWidth="1"/>
    <col min="3" max="3" width="57.5" style="130" bestFit="1" customWidth="1"/>
    <col min="4" max="4" width="11.375" style="87" customWidth="1"/>
    <col min="5" max="5" width="12.625" style="91" customWidth="1"/>
    <col min="6" max="6" width="12" customWidth="1"/>
    <col min="7" max="7" width="12.125" style="2" customWidth="1"/>
    <col min="8" max="11" width="8.875" style="2"/>
  </cols>
  <sheetData>
    <row r="1" spans="1:11" ht="16.5" thickBot="1">
      <c r="A1" s="72" t="s">
        <v>138</v>
      </c>
      <c r="B1" s="74" t="s">
        <v>0</v>
      </c>
      <c r="C1" s="119" t="s">
        <v>144</v>
      </c>
      <c r="D1" s="89" t="s">
        <v>139</v>
      </c>
      <c r="E1" s="90" t="s">
        <v>159</v>
      </c>
      <c r="F1" s="73" t="s">
        <v>166</v>
      </c>
      <c r="G1" s="62" t="s">
        <v>129</v>
      </c>
      <c r="H1" s="62" t="s">
        <v>131</v>
      </c>
      <c r="I1" s="62" t="s">
        <v>132</v>
      </c>
      <c r="J1" s="62" t="s">
        <v>133</v>
      </c>
      <c r="K1" s="62" t="s">
        <v>134</v>
      </c>
    </row>
    <row r="2" spans="1:11" ht="15.75">
      <c r="A2" t="s">
        <v>160</v>
      </c>
      <c r="B2" s="75" t="s">
        <v>242</v>
      </c>
      <c r="C2" s="120" t="s">
        <v>267</v>
      </c>
      <c r="D2" s="84" t="s">
        <v>76</v>
      </c>
      <c r="E2" s="82" t="s">
        <v>178</v>
      </c>
      <c r="F2" s="6" t="b">
        <v>1</v>
      </c>
      <c r="G2" s="47">
        <v>0</v>
      </c>
      <c r="H2" s="2">
        <f>G2/2</f>
        <v>0</v>
      </c>
      <c r="I2" s="2">
        <f>G2*1.2</f>
        <v>0</v>
      </c>
      <c r="J2" s="2">
        <f>G2*2</f>
        <v>0</v>
      </c>
      <c r="K2" s="2">
        <f>G2*3</f>
        <v>0</v>
      </c>
    </row>
    <row r="3" spans="1:11" ht="15.75">
      <c r="A3" t="s">
        <v>161</v>
      </c>
      <c r="B3" s="76" t="s">
        <v>242</v>
      </c>
      <c r="C3" s="116" t="s">
        <v>311</v>
      </c>
      <c r="D3" s="85" t="s">
        <v>76</v>
      </c>
      <c r="E3" s="82" t="s">
        <v>179</v>
      </c>
      <c r="F3" s="3" t="b">
        <v>0</v>
      </c>
      <c r="G3" s="48">
        <v>20</v>
      </c>
      <c r="H3" s="2">
        <v>7.5</v>
      </c>
      <c r="I3" s="2">
        <v>18</v>
      </c>
      <c r="J3" s="2">
        <v>30</v>
      </c>
      <c r="K3" s="2">
        <v>45</v>
      </c>
    </row>
    <row r="4" spans="1:11" ht="15.75">
      <c r="A4" t="s">
        <v>162</v>
      </c>
      <c r="B4" s="76" t="s">
        <v>242</v>
      </c>
      <c r="C4" s="116" t="s">
        <v>270</v>
      </c>
      <c r="D4" s="85">
        <v>1</v>
      </c>
      <c r="E4" s="82" t="s">
        <v>180</v>
      </c>
      <c r="F4" s="3" t="b">
        <v>0</v>
      </c>
      <c r="G4" s="48">
        <v>25</v>
      </c>
      <c r="H4" s="2">
        <f t="shared" si="0" ref="H4:H10">G4/2</f>
        <v>12.5</v>
      </c>
      <c r="I4" s="2">
        <f t="shared" si="1" ref="I4:I10">G4*1.2</f>
        <v>30</v>
      </c>
      <c r="J4" s="2">
        <f t="shared" si="2" ref="J4:J10">G4*2</f>
        <v>50</v>
      </c>
      <c r="K4" s="2">
        <f t="shared" si="3" ref="K4:K10">G4*3</f>
        <v>75</v>
      </c>
    </row>
    <row r="5" spans="1:11" ht="15.75">
      <c r="A5" t="s">
        <v>163</v>
      </c>
      <c r="B5" s="76" t="s">
        <v>242</v>
      </c>
      <c r="C5" s="116" t="s">
        <v>299</v>
      </c>
      <c r="D5" s="85">
        <v>1</v>
      </c>
      <c r="E5" s="82" t="s">
        <v>181</v>
      </c>
      <c r="F5" s="3" t="b">
        <v>0</v>
      </c>
      <c r="G5" s="48">
        <v>25</v>
      </c>
      <c r="H5" s="2">
        <f t="shared" si="4" ref="H5">G5/2</f>
        <v>12.5</v>
      </c>
      <c r="I5" s="2">
        <f t="shared" si="5" ref="I5">G5*1.2</f>
        <v>30</v>
      </c>
      <c r="J5" s="2">
        <f t="shared" si="6" ref="J5">G5*2</f>
        <v>50</v>
      </c>
      <c r="K5" s="2">
        <f t="shared" si="7" ref="K5">G5*3</f>
        <v>75</v>
      </c>
    </row>
    <row r="6" spans="1:11" ht="15.75">
      <c r="A6" t="s">
        <v>164</v>
      </c>
      <c r="B6" s="76" t="s">
        <v>242</v>
      </c>
      <c r="C6" s="116" t="s">
        <v>52</v>
      </c>
      <c r="D6" s="85">
        <v>1</v>
      </c>
      <c r="E6" s="82" t="s">
        <v>182</v>
      </c>
      <c r="F6" s="3" t="b">
        <v>0</v>
      </c>
      <c r="G6" s="48">
        <v>10</v>
      </c>
      <c r="H6" s="2">
        <f t="shared" si="0"/>
        <v>5</v>
      </c>
      <c r="I6" s="2">
        <f t="shared" si="1"/>
        <v>12</v>
      </c>
      <c r="J6" s="2">
        <f t="shared" si="2"/>
        <v>20</v>
      </c>
      <c r="K6" s="2">
        <f t="shared" si="3"/>
        <v>30</v>
      </c>
    </row>
    <row r="7" spans="1:11" ht="15.75">
      <c r="A7" t="s">
        <v>165</v>
      </c>
      <c r="B7" s="76" t="s">
        <v>242</v>
      </c>
      <c r="C7" s="116" t="s">
        <v>453</v>
      </c>
      <c r="D7" s="85">
        <v>1</v>
      </c>
      <c r="E7" s="82" t="s">
        <v>183</v>
      </c>
      <c r="F7" s="3" t="b">
        <v>0</v>
      </c>
      <c r="G7" s="48">
        <v>10</v>
      </c>
      <c r="H7" s="2">
        <f t="shared" si="0"/>
        <v>5</v>
      </c>
      <c r="I7" s="2">
        <f t="shared" si="1"/>
        <v>12</v>
      </c>
      <c r="J7" s="2">
        <f t="shared" si="2"/>
        <v>20</v>
      </c>
      <c r="K7" s="2">
        <f t="shared" si="3"/>
        <v>30</v>
      </c>
    </row>
    <row r="8" spans="1:11" ht="15.75">
      <c r="A8" t="s">
        <v>173</v>
      </c>
      <c r="B8" s="76" t="s">
        <v>242</v>
      </c>
      <c r="C8" s="116" t="s">
        <v>53</v>
      </c>
      <c r="D8" s="85">
        <v>1</v>
      </c>
      <c r="E8" s="82" t="s">
        <v>184</v>
      </c>
      <c r="F8" s="3" t="b">
        <v>0</v>
      </c>
      <c r="G8" s="48">
        <v>5</v>
      </c>
      <c r="H8" s="2">
        <f t="shared" si="0"/>
        <v>2.5</v>
      </c>
      <c r="I8" s="2">
        <f t="shared" si="1"/>
        <v>6</v>
      </c>
      <c r="J8" s="2">
        <f t="shared" si="2"/>
        <v>10</v>
      </c>
      <c r="K8" s="2">
        <f t="shared" si="3"/>
        <v>15</v>
      </c>
    </row>
    <row r="9" spans="1:11" ht="16.5" thickBot="1">
      <c r="A9" t="s">
        <v>174</v>
      </c>
      <c r="B9" s="77" t="s">
        <v>242</v>
      </c>
      <c r="C9" s="121" t="s">
        <v>130</v>
      </c>
      <c r="D9" s="86" t="s">
        <v>309</v>
      </c>
      <c r="E9" s="82" t="s">
        <v>300</v>
      </c>
      <c r="F9" s="7" t="b">
        <v>1</v>
      </c>
      <c r="G9" s="49">
        <v>0</v>
      </c>
      <c r="H9" s="2">
        <f t="shared" si="0"/>
        <v>0</v>
      </c>
      <c r="I9" s="2">
        <f t="shared" si="1"/>
        <v>0</v>
      </c>
      <c r="J9" s="2">
        <f t="shared" si="2"/>
        <v>0</v>
      </c>
      <c r="K9" s="2">
        <f t="shared" si="3"/>
        <v>0</v>
      </c>
    </row>
    <row r="10" spans="1:11" ht="15.75">
      <c r="A10" t="s">
        <v>160</v>
      </c>
      <c r="B10" s="75" t="s">
        <v>243</v>
      </c>
      <c r="C10" s="120" t="s">
        <v>271</v>
      </c>
      <c r="D10" s="84" t="s">
        <v>76</v>
      </c>
      <c r="E10" s="82" t="s">
        <v>185</v>
      </c>
      <c r="F10" s="6" t="b">
        <v>1</v>
      </c>
      <c r="G10" s="47">
        <v>0</v>
      </c>
      <c r="H10" s="2">
        <f t="shared" si="0"/>
        <v>0</v>
      </c>
      <c r="I10" s="2">
        <f t="shared" si="1"/>
        <v>0</v>
      </c>
      <c r="J10" s="2">
        <f t="shared" si="2"/>
        <v>0</v>
      </c>
      <c r="K10" s="2">
        <f t="shared" si="3"/>
        <v>0</v>
      </c>
    </row>
    <row r="11" spans="1:11" ht="15.75">
      <c r="A11" t="s">
        <v>161</v>
      </c>
      <c r="B11" s="76" t="s">
        <v>243</v>
      </c>
      <c r="C11" s="116" t="s">
        <v>311</v>
      </c>
      <c r="D11" s="85" t="s">
        <v>76</v>
      </c>
      <c r="E11" s="82" t="s">
        <v>186</v>
      </c>
      <c r="F11" s="3" t="b">
        <v>0</v>
      </c>
      <c r="G11" s="48">
        <v>20</v>
      </c>
      <c r="H11" s="2">
        <v>7.5</v>
      </c>
      <c r="I11" s="2">
        <v>18</v>
      </c>
      <c r="J11" s="2">
        <v>30</v>
      </c>
      <c r="K11" s="2">
        <v>45</v>
      </c>
    </row>
    <row r="12" spans="1:11" ht="15.75">
      <c r="A12" t="s">
        <v>162</v>
      </c>
      <c r="B12" s="76" t="s">
        <v>243</v>
      </c>
      <c r="C12" s="116" t="s">
        <v>324</v>
      </c>
      <c r="D12" s="85">
        <v>1</v>
      </c>
      <c r="E12" s="82" t="s">
        <v>187</v>
      </c>
      <c r="F12" s="3" t="b">
        <v>0</v>
      </c>
      <c r="G12" s="48">
        <v>25</v>
      </c>
      <c r="H12" s="2">
        <f t="shared" si="8" ref="H12:H26">G12/2</f>
        <v>12.5</v>
      </c>
      <c r="I12" s="2">
        <f t="shared" si="9" ref="I12:I26">G12*1.2</f>
        <v>30</v>
      </c>
      <c r="J12" s="2">
        <f t="shared" si="10" ref="J12:J26">G12*2</f>
        <v>50</v>
      </c>
      <c r="K12" s="2">
        <f t="shared" si="11" ref="K12:K26">G12*3</f>
        <v>75</v>
      </c>
    </row>
    <row r="13" spans="1:11" ht="15.75">
      <c r="A13" t="s">
        <v>163</v>
      </c>
      <c r="B13" s="76" t="s">
        <v>243</v>
      </c>
      <c r="C13" s="116" t="s">
        <v>299</v>
      </c>
      <c r="D13" s="85">
        <v>1</v>
      </c>
      <c r="E13" s="82" t="s">
        <v>188</v>
      </c>
      <c r="F13" s="3" t="b">
        <v>0</v>
      </c>
      <c r="G13" s="48">
        <v>25</v>
      </c>
      <c r="H13" s="2">
        <f t="shared" si="12" ref="H13">G13/2</f>
        <v>12.5</v>
      </c>
      <c r="I13" s="2">
        <f t="shared" si="13" ref="I13">G13*1.2</f>
        <v>30</v>
      </c>
      <c r="J13" s="2">
        <f t="shared" si="14" ref="J13">G13*2</f>
        <v>50</v>
      </c>
      <c r="K13" s="2">
        <f t="shared" si="15" ref="K13">G13*3</f>
        <v>75</v>
      </c>
    </row>
    <row r="14" spans="1:11" ht="15.75">
      <c r="A14" t="s">
        <v>164</v>
      </c>
      <c r="B14" s="76" t="s">
        <v>243</v>
      </c>
      <c r="C14" s="116" t="s">
        <v>52</v>
      </c>
      <c r="D14" s="85">
        <v>1</v>
      </c>
      <c r="E14" s="82" t="s">
        <v>189</v>
      </c>
      <c r="F14" s="3" t="b">
        <v>0</v>
      </c>
      <c r="G14" s="48">
        <v>10</v>
      </c>
      <c r="H14" s="2">
        <f t="shared" si="8"/>
        <v>5</v>
      </c>
      <c r="I14" s="2">
        <f t="shared" si="9"/>
        <v>12</v>
      </c>
      <c r="J14" s="2">
        <f t="shared" si="10"/>
        <v>20</v>
      </c>
      <c r="K14" s="2">
        <f t="shared" si="11"/>
        <v>30</v>
      </c>
    </row>
    <row r="15" spans="1:11" ht="15.75">
      <c r="A15" t="s">
        <v>165</v>
      </c>
      <c r="B15" s="76" t="s">
        <v>243</v>
      </c>
      <c r="C15" s="116" t="s">
        <v>453</v>
      </c>
      <c r="D15" s="85">
        <v>1</v>
      </c>
      <c r="E15" s="82" t="s">
        <v>190</v>
      </c>
      <c r="F15" s="3" t="b">
        <v>0</v>
      </c>
      <c r="G15" s="48">
        <v>10</v>
      </c>
      <c r="H15" s="2">
        <f t="shared" si="8"/>
        <v>5</v>
      </c>
      <c r="I15" s="2">
        <f t="shared" si="9"/>
        <v>12</v>
      </c>
      <c r="J15" s="2">
        <f t="shared" si="10"/>
        <v>20</v>
      </c>
      <c r="K15" s="2">
        <f t="shared" si="11"/>
        <v>30</v>
      </c>
    </row>
    <row r="16" spans="1:11" ht="15.75">
      <c r="A16" t="s">
        <v>173</v>
      </c>
      <c r="B16" s="76" t="s">
        <v>243</v>
      </c>
      <c r="C16" s="116" t="s">
        <v>53</v>
      </c>
      <c r="D16" s="85">
        <v>1</v>
      </c>
      <c r="E16" s="82" t="s">
        <v>191</v>
      </c>
      <c r="F16" s="3" t="b">
        <v>0</v>
      </c>
      <c r="G16" s="48">
        <v>5</v>
      </c>
      <c r="H16" s="2">
        <f t="shared" si="8"/>
        <v>2.5</v>
      </c>
      <c r="I16" s="2">
        <f t="shared" si="9"/>
        <v>6</v>
      </c>
      <c r="J16" s="2">
        <f t="shared" si="10"/>
        <v>10</v>
      </c>
      <c r="K16" s="2">
        <f t="shared" si="11"/>
        <v>15</v>
      </c>
    </row>
    <row r="17" spans="1:11" ht="16.5" thickBot="1">
      <c r="A17" t="s">
        <v>174</v>
      </c>
      <c r="B17" s="77" t="s">
        <v>243</v>
      </c>
      <c r="C17" s="121" t="s">
        <v>274</v>
      </c>
      <c r="D17" s="86" t="s">
        <v>309</v>
      </c>
      <c r="E17" s="82" t="s">
        <v>301</v>
      </c>
      <c r="F17" s="7" t="b">
        <v>1</v>
      </c>
      <c r="G17" s="49">
        <v>0</v>
      </c>
      <c r="H17" s="2">
        <f t="shared" si="8"/>
        <v>0</v>
      </c>
      <c r="I17" s="2">
        <f t="shared" si="9"/>
        <v>0</v>
      </c>
      <c r="J17" s="2">
        <f t="shared" si="10"/>
        <v>0</v>
      </c>
      <c r="K17" s="2">
        <f t="shared" si="11"/>
        <v>0</v>
      </c>
    </row>
    <row r="18" spans="1:11" ht="15.75">
      <c r="A18" t="s">
        <v>160</v>
      </c>
      <c r="B18" s="75" t="s">
        <v>244</v>
      </c>
      <c r="C18" s="120" t="s">
        <v>268</v>
      </c>
      <c r="D18" s="84" t="s">
        <v>76</v>
      </c>
      <c r="E18" s="82" t="s">
        <v>192</v>
      </c>
      <c r="F18" s="6" t="b">
        <v>1</v>
      </c>
      <c r="G18" s="47">
        <v>0</v>
      </c>
      <c r="H18" s="2">
        <f t="shared" si="8"/>
        <v>0</v>
      </c>
      <c r="I18" s="2">
        <f t="shared" si="9"/>
        <v>0</v>
      </c>
      <c r="J18" s="2">
        <f t="shared" si="10"/>
        <v>0</v>
      </c>
      <c r="K18" s="2">
        <f t="shared" si="11"/>
        <v>0</v>
      </c>
    </row>
    <row r="19" spans="1:11" ht="15.75">
      <c r="A19" t="s">
        <v>161</v>
      </c>
      <c r="B19" s="76" t="s">
        <v>244</v>
      </c>
      <c r="C19" s="116" t="s">
        <v>311</v>
      </c>
      <c r="D19" s="85" t="s">
        <v>76</v>
      </c>
      <c r="E19" s="82" t="s">
        <v>193</v>
      </c>
      <c r="F19" s="3" t="b">
        <v>0</v>
      </c>
      <c r="G19" s="48">
        <v>20</v>
      </c>
      <c r="H19" s="2">
        <f t="shared" si="8"/>
        <v>10</v>
      </c>
      <c r="I19" s="2">
        <f t="shared" si="9"/>
        <v>24</v>
      </c>
      <c r="J19" s="2">
        <f t="shared" si="10"/>
        <v>40</v>
      </c>
      <c r="K19" s="2">
        <f t="shared" si="11"/>
        <v>60</v>
      </c>
    </row>
    <row r="20" spans="1:11" ht="15.75">
      <c r="A20" t="s">
        <v>162</v>
      </c>
      <c r="B20" s="76" t="s">
        <v>244</v>
      </c>
      <c r="C20" s="116" t="s">
        <v>322</v>
      </c>
      <c r="D20" s="85">
        <v>1</v>
      </c>
      <c r="E20" s="82" t="s">
        <v>194</v>
      </c>
      <c r="F20" s="3" t="b">
        <v>0</v>
      </c>
      <c r="G20" s="48">
        <v>25</v>
      </c>
      <c r="H20" s="2">
        <f t="shared" si="8"/>
        <v>12.5</v>
      </c>
      <c r="I20" s="2">
        <f t="shared" si="9"/>
        <v>30</v>
      </c>
      <c r="J20" s="2">
        <f t="shared" si="10"/>
        <v>50</v>
      </c>
      <c r="K20" s="2">
        <f t="shared" si="11"/>
        <v>75</v>
      </c>
    </row>
    <row r="21" spans="1:11" ht="15.75">
      <c r="A21" t="s">
        <v>163</v>
      </c>
      <c r="B21" s="76" t="s">
        <v>244</v>
      </c>
      <c r="C21" s="116" t="s">
        <v>299</v>
      </c>
      <c r="D21" s="85">
        <v>1</v>
      </c>
      <c r="E21" s="82" t="s">
        <v>195</v>
      </c>
      <c r="F21" s="3" t="b">
        <v>0</v>
      </c>
      <c r="G21" s="48">
        <v>25</v>
      </c>
      <c r="H21" s="2">
        <f t="shared" si="16" ref="H21">G21/2</f>
        <v>12.5</v>
      </c>
      <c r="I21" s="2">
        <f t="shared" si="17" ref="I21">G21*1.2</f>
        <v>30</v>
      </c>
      <c r="J21" s="2">
        <f t="shared" si="18" ref="J21">G21*2</f>
        <v>50</v>
      </c>
      <c r="K21" s="2">
        <f t="shared" si="19" ref="K21">G21*3</f>
        <v>75</v>
      </c>
    </row>
    <row r="22" spans="1:11" ht="15.75">
      <c r="A22" t="s">
        <v>164</v>
      </c>
      <c r="B22" s="76" t="s">
        <v>244</v>
      </c>
      <c r="C22" s="116" t="s">
        <v>52</v>
      </c>
      <c r="D22" s="85">
        <v>1</v>
      </c>
      <c r="E22" s="82" t="s">
        <v>196</v>
      </c>
      <c r="F22" s="3" t="b">
        <v>0</v>
      </c>
      <c r="G22" s="48">
        <v>10</v>
      </c>
      <c r="H22" s="2">
        <f t="shared" si="8"/>
        <v>5</v>
      </c>
      <c r="I22" s="2">
        <f t="shared" si="9"/>
        <v>12</v>
      </c>
      <c r="J22" s="2">
        <f t="shared" si="10"/>
        <v>20</v>
      </c>
      <c r="K22" s="2">
        <f t="shared" si="11"/>
        <v>30</v>
      </c>
    </row>
    <row r="23" spans="1:11" ht="15.75">
      <c r="A23" t="s">
        <v>165</v>
      </c>
      <c r="B23" s="76" t="s">
        <v>244</v>
      </c>
      <c r="C23" s="116" t="s">
        <v>453</v>
      </c>
      <c r="D23" s="85">
        <v>1</v>
      </c>
      <c r="E23" s="82" t="s">
        <v>197</v>
      </c>
      <c r="F23" s="3" t="b">
        <v>0</v>
      </c>
      <c r="G23" s="48">
        <v>10</v>
      </c>
      <c r="H23" s="2">
        <f t="shared" si="8"/>
        <v>5</v>
      </c>
      <c r="I23" s="2">
        <f t="shared" si="9"/>
        <v>12</v>
      </c>
      <c r="J23" s="2">
        <f t="shared" si="10"/>
        <v>20</v>
      </c>
      <c r="K23" s="2">
        <f t="shared" si="11"/>
        <v>30</v>
      </c>
    </row>
    <row r="24" spans="1:11" ht="15.75">
      <c r="A24" t="s">
        <v>173</v>
      </c>
      <c r="B24" s="76" t="s">
        <v>244</v>
      </c>
      <c r="C24" s="116" t="s">
        <v>53</v>
      </c>
      <c r="D24" s="85">
        <v>1</v>
      </c>
      <c r="E24" s="82" t="s">
        <v>198</v>
      </c>
      <c r="F24" s="3" t="b">
        <v>0</v>
      </c>
      <c r="G24" s="48">
        <v>5</v>
      </c>
      <c r="H24" s="2">
        <f t="shared" si="8"/>
        <v>2.5</v>
      </c>
      <c r="I24" s="2">
        <f t="shared" si="9"/>
        <v>6</v>
      </c>
      <c r="J24" s="2">
        <f t="shared" si="10"/>
        <v>10</v>
      </c>
      <c r="K24" s="2">
        <f t="shared" si="11"/>
        <v>15</v>
      </c>
    </row>
    <row r="25" spans="1:11" ht="16.5" thickBot="1">
      <c r="A25" t="s">
        <v>174</v>
      </c>
      <c r="B25" s="77" t="s">
        <v>244</v>
      </c>
      <c r="C25" s="121" t="s">
        <v>135</v>
      </c>
      <c r="D25" s="86" t="s">
        <v>309</v>
      </c>
      <c r="E25" s="82" t="s">
        <v>302</v>
      </c>
      <c r="F25" s="7" t="b">
        <v>1</v>
      </c>
      <c r="G25" s="49">
        <v>0</v>
      </c>
      <c r="H25" s="2">
        <f t="shared" si="8"/>
        <v>0</v>
      </c>
      <c r="I25" s="2">
        <f t="shared" si="9"/>
        <v>0</v>
      </c>
      <c r="J25" s="2">
        <f t="shared" si="10"/>
        <v>0</v>
      </c>
      <c r="K25" s="2">
        <f t="shared" si="11"/>
        <v>0</v>
      </c>
    </row>
    <row r="26" spans="1:11" ht="15.75">
      <c r="A26" t="s">
        <v>160</v>
      </c>
      <c r="B26" s="75" t="s">
        <v>245</v>
      </c>
      <c r="C26" s="120" t="s">
        <v>272</v>
      </c>
      <c r="D26" s="84" t="s">
        <v>76</v>
      </c>
      <c r="E26" s="82" t="s">
        <v>235</v>
      </c>
      <c r="F26" s="6" t="b">
        <v>1</v>
      </c>
      <c r="G26" s="47">
        <v>0</v>
      </c>
      <c r="H26" s="2">
        <f t="shared" si="8"/>
        <v>0</v>
      </c>
      <c r="I26" s="2">
        <f t="shared" si="9"/>
        <v>0</v>
      </c>
      <c r="J26" s="2">
        <f t="shared" si="10"/>
        <v>0</v>
      </c>
      <c r="K26" s="2">
        <f t="shared" si="11"/>
        <v>0</v>
      </c>
    </row>
    <row r="27" spans="1:11" ht="15.75">
      <c r="A27" t="s">
        <v>161</v>
      </c>
      <c r="B27" s="76" t="s">
        <v>245</v>
      </c>
      <c r="C27" s="116" t="s">
        <v>311</v>
      </c>
      <c r="D27" s="85" t="s">
        <v>76</v>
      </c>
      <c r="E27" s="82" t="s">
        <v>236</v>
      </c>
      <c r="F27" s="3" t="b">
        <v>0</v>
      </c>
      <c r="G27" s="48">
        <v>20</v>
      </c>
      <c r="H27" s="2">
        <v>7.5</v>
      </c>
      <c r="I27" s="2">
        <v>18</v>
      </c>
      <c r="J27" s="2">
        <v>30</v>
      </c>
      <c r="K27" s="2">
        <v>45</v>
      </c>
    </row>
    <row r="28" spans="1:11" ht="15.75">
      <c r="A28" t="s">
        <v>162</v>
      </c>
      <c r="B28" s="76" t="s">
        <v>245</v>
      </c>
      <c r="C28" s="116" t="s">
        <v>273</v>
      </c>
      <c r="D28" s="85">
        <v>1</v>
      </c>
      <c r="E28" s="82" t="s">
        <v>237</v>
      </c>
      <c r="F28" s="3" t="b">
        <v>0</v>
      </c>
      <c r="G28" s="48">
        <v>25</v>
      </c>
      <c r="H28" s="2">
        <f t="shared" si="20" ref="H28:H34">G28/2</f>
        <v>12.5</v>
      </c>
      <c r="I28" s="2">
        <f t="shared" si="21" ref="I28:I34">G28*1.2</f>
        <v>30</v>
      </c>
      <c r="J28" s="2">
        <f t="shared" si="22" ref="J28:J34">G28*2</f>
        <v>50</v>
      </c>
      <c r="K28" s="2">
        <f t="shared" si="23" ref="K28:K34">G28*3</f>
        <v>75</v>
      </c>
    </row>
    <row r="29" spans="1:11" ht="15.75">
      <c r="A29" t="s">
        <v>163</v>
      </c>
      <c r="B29" s="76" t="s">
        <v>245</v>
      </c>
      <c r="C29" s="116" t="s">
        <v>299</v>
      </c>
      <c r="D29" s="85">
        <v>1</v>
      </c>
      <c r="E29" s="82" t="s">
        <v>238</v>
      </c>
      <c r="F29" s="3" t="b">
        <v>0</v>
      </c>
      <c r="G29" s="48">
        <v>25</v>
      </c>
      <c r="H29" s="2">
        <f t="shared" si="24" ref="H29">G29/2</f>
        <v>12.5</v>
      </c>
      <c r="I29" s="2">
        <f t="shared" si="25" ref="I29">G29*1.2</f>
        <v>30</v>
      </c>
      <c r="J29" s="2">
        <f t="shared" si="26" ref="J29">G29*2</f>
        <v>50</v>
      </c>
      <c r="K29" s="2">
        <f t="shared" si="27" ref="K29">G29*3</f>
        <v>75</v>
      </c>
    </row>
    <row r="30" spans="1:11" ht="15.75">
      <c r="A30" t="s">
        <v>164</v>
      </c>
      <c r="B30" s="76" t="s">
        <v>245</v>
      </c>
      <c r="C30" s="116" t="s">
        <v>52</v>
      </c>
      <c r="D30" s="85">
        <v>1</v>
      </c>
      <c r="E30" s="82" t="s">
        <v>239</v>
      </c>
      <c r="F30" s="3" t="b">
        <v>0</v>
      </c>
      <c r="G30" s="48">
        <v>10</v>
      </c>
      <c r="H30" s="2">
        <f t="shared" si="20"/>
        <v>5</v>
      </c>
      <c r="I30" s="2">
        <f t="shared" si="21"/>
        <v>12</v>
      </c>
      <c r="J30" s="2">
        <f t="shared" si="22"/>
        <v>20</v>
      </c>
      <c r="K30" s="2">
        <f t="shared" si="23"/>
        <v>30</v>
      </c>
    </row>
    <row r="31" spans="1:11" ht="15.75">
      <c r="A31" t="s">
        <v>165</v>
      </c>
      <c r="B31" s="76" t="s">
        <v>245</v>
      </c>
      <c r="C31" s="116" t="s">
        <v>453</v>
      </c>
      <c r="D31" s="85">
        <v>1</v>
      </c>
      <c r="E31" s="82" t="s">
        <v>240</v>
      </c>
      <c r="F31" s="3" t="b">
        <v>0</v>
      </c>
      <c r="G31" s="48">
        <v>10</v>
      </c>
      <c r="H31" s="2">
        <f t="shared" si="20"/>
        <v>5</v>
      </c>
      <c r="I31" s="2">
        <f t="shared" si="21"/>
        <v>12</v>
      </c>
      <c r="J31" s="2">
        <f t="shared" si="22"/>
        <v>20</v>
      </c>
      <c r="K31" s="2">
        <f t="shared" si="23"/>
        <v>30</v>
      </c>
    </row>
    <row r="32" spans="1:11" ht="15.75">
      <c r="A32" t="s">
        <v>173</v>
      </c>
      <c r="B32" s="76" t="s">
        <v>245</v>
      </c>
      <c r="C32" s="116" t="s">
        <v>53</v>
      </c>
      <c r="D32" s="85">
        <v>1</v>
      </c>
      <c r="E32" s="82" t="s">
        <v>241</v>
      </c>
      <c r="F32" s="3" t="b">
        <v>0</v>
      </c>
      <c r="G32" s="48">
        <v>5</v>
      </c>
      <c r="H32" s="2">
        <f t="shared" si="20"/>
        <v>2.5</v>
      </c>
      <c r="I32" s="2">
        <f t="shared" si="21"/>
        <v>6</v>
      </c>
      <c r="J32" s="2">
        <f t="shared" si="22"/>
        <v>10</v>
      </c>
      <c r="K32" s="2">
        <f t="shared" si="23"/>
        <v>15</v>
      </c>
    </row>
    <row r="33" spans="1:11" ht="16.5" thickBot="1">
      <c r="A33" t="s">
        <v>174</v>
      </c>
      <c r="B33" s="77" t="s">
        <v>245</v>
      </c>
      <c r="C33" s="121" t="s">
        <v>327</v>
      </c>
      <c r="D33" s="86" t="s">
        <v>309</v>
      </c>
      <c r="E33" s="82" t="s">
        <v>303</v>
      </c>
      <c r="F33" s="7" t="b">
        <v>1</v>
      </c>
      <c r="G33" s="49">
        <v>0</v>
      </c>
      <c r="H33" s="2">
        <f t="shared" si="20"/>
        <v>0</v>
      </c>
      <c r="I33" s="2">
        <f t="shared" si="21"/>
        <v>0</v>
      </c>
      <c r="J33" s="2">
        <f t="shared" si="22"/>
        <v>0</v>
      </c>
      <c r="K33" s="2">
        <f t="shared" si="23"/>
        <v>0</v>
      </c>
    </row>
    <row r="34" spans="1:11" ht="15.75">
      <c r="A34" t="s">
        <v>160</v>
      </c>
      <c r="B34" s="78" t="s">
        <v>248</v>
      </c>
      <c r="C34" s="122" t="s">
        <v>136</v>
      </c>
      <c r="D34" s="84" t="s">
        <v>76</v>
      </c>
      <c r="E34" s="83" t="s">
        <v>200</v>
      </c>
      <c r="F34" s="8" t="b">
        <v>1</v>
      </c>
      <c r="G34" s="47">
        <v>0</v>
      </c>
      <c r="H34" s="2">
        <f t="shared" si="20"/>
        <v>0</v>
      </c>
      <c r="I34" s="2">
        <f t="shared" si="21"/>
        <v>0</v>
      </c>
      <c r="J34" s="2">
        <f t="shared" si="22"/>
        <v>0</v>
      </c>
      <c r="K34" s="2">
        <f t="shared" si="23"/>
        <v>0</v>
      </c>
    </row>
    <row r="35" spans="1:11" ht="16.5">
      <c r="A35" t="s">
        <v>161</v>
      </c>
      <c r="B35" s="79" t="s">
        <v>248</v>
      </c>
      <c r="C35" s="123" t="s">
        <v>84</v>
      </c>
      <c r="D35" s="85" t="s">
        <v>76</v>
      </c>
      <c r="E35" s="83" t="s">
        <v>201</v>
      </c>
      <c r="F35" s="5" t="b">
        <v>0</v>
      </c>
      <c r="G35" s="48">
        <v>0</v>
      </c>
      <c r="H35" s="2">
        <v>0</v>
      </c>
      <c r="I35" s="2">
        <v>0</v>
      </c>
      <c r="J35" s="2">
        <v>0</v>
      </c>
      <c r="K35" s="2">
        <v>0</v>
      </c>
    </row>
    <row r="36" spans="1:11" ht="15.75">
      <c r="A36" t="s">
        <v>167</v>
      </c>
      <c r="B36" s="79" t="s">
        <v>248</v>
      </c>
      <c r="C36" s="124" t="s">
        <v>78</v>
      </c>
      <c r="D36" s="85" t="s">
        <v>76</v>
      </c>
      <c r="E36" s="83" t="s">
        <v>202</v>
      </c>
      <c r="F36" s="5" t="b">
        <v>0</v>
      </c>
      <c r="G36" s="48">
        <v>10</v>
      </c>
      <c r="H36" s="2">
        <f t="shared" si="28" ref="H36:H51">G36/2</f>
        <v>5</v>
      </c>
      <c r="I36" s="2">
        <f t="shared" si="29" ref="I36:I51">G36*1.2</f>
        <v>12</v>
      </c>
      <c r="J36" s="2">
        <f t="shared" si="30" ref="J36:J51">G36*2</f>
        <v>20</v>
      </c>
      <c r="K36" s="2">
        <f t="shared" si="31" ref="K36:K51">G36*3</f>
        <v>30</v>
      </c>
    </row>
    <row r="37" spans="1:11" ht="15.75">
      <c r="A37" t="s">
        <v>168</v>
      </c>
      <c r="B37" s="79" t="s">
        <v>248</v>
      </c>
      <c r="C37" s="124" t="s">
        <v>81</v>
      </c>
      <c r="D37" s="85" t="s">
        <v>30</v>
      </c>
      <c r="E37" s="83" t="s">
        <v>203</v>
      </c>
      <c r="F37" s="5" t="b">
        <v>0</v>
      </c>
      <c r="G37" s="48">
        <v>10</v>
      </c>
      <c r="H37" s="2">
        <f t="shared" si="28"/>
        <v>5</v>
      </c>
      <c r="I37" s="2">
        <f t="shared" si="29"/>
        <v>12</v>
      </c>
      <c r="J37" s="2">
        <f t="shared" si="30"/>
        <v>20</v>
      </c>
      <c r="K37" s="2">
        <f t="shared" si="31"/>
        <v>30</v>
      </c>
    </row>
    <row r="38" spans="1:11" ht="15.75">
      <c r="A38" t="s">
        <v>169</v>
      </c>
      <c r="B38" s="79" t="s">
        <v>248</v>
      </c>
      <c r="C38" s="124" t="s">
        <v>79</v>
      </c>
      <c r="D38" s="85" t="s">
        <v>30</v>
      </c>
      <c r="E38" s="83" t="s">
        <v>204</v>
      </c>
      <c r="F38" s="5" t="b">
        <v>0</v>
      </c>
      <c r="G38" s="48">
        <v>1</v>
      </c>
      <c r="H38" s="2">
        <f t="shared" si="28"/>
        <v>0.5</v>
      </c>
      <c r="I38" s="2">
        <f t="shared" si="29"/>
        <v>1.2</v>
      </c>
      <c r="J38" s="2">
        <f t="shared" si="30"/>
        <v>2</v>
      </c>
      <c r="K38" s="2">
        <f t="shared" si="31"/>
        <v>3</v>
      </c>
    </row>
    <row r="39" spans="1:11" ht="16.5">
      <c r="A39" t="s">
        <v>162</v>
      </c>
      <c r="B39" s="79" t="s">
        <v>248</v>
      </c>
      <c r="C39" s="123" t="s">
        <v>83</v>
      </c>
      <c r="D39" s="85" t="s">
        <v>76</v>
      </c>
      <c r="E39" s="83" t="s">
        <v>205</v>
      </c>
      <c r="F39" s="5" t="b">
        <v>0</v>
      </c>
      <c r="G39" s="48">
        <v>1</v>
      </c>
      <c r="H39" s="2">
        <f t="shared" si="28"/>
        <v>0.5</v>
      </c>
      <c r="I39" s="2">
        <f t="shared" si="29"/>
        <v>1.2</v>
      </c>
      <c r="J39" s="2">
        <f t="shared" si="30"/>
        <v>2</v>
      </c>
      <c r="K39" s="2">
        <f t="shared" si="31"/>
        <v>3</v>
      </c>
    </row>
    <row r="40" spans="1:11" ht="15.75">
      <c r="A40" t="s">
        <v>170</v>
      </c>
      <c r="B40" s="79" t="s">
        <v>248</v>
      </c>
      <c r="C40" s="117" t="s">
        <v>54</v>
      </c>
      <c r="D40" s="85" t="s">
        <v>77</v>
      </c>
      <c r="E40" s="83" t="s">
        <v>206</v>
      </c>
      <c r="F40" s="5" t="b">
        <v>0</v>
      </c>
      <c r="G40" s="48">
        <v>10</v>
      </c>
      <c r="H40" s="2">
        <f t="shared" si="28"/>
        <v>5</v>
      </c>
      <c r="I40" s="2">
        <f t="shared" si="29"/>
        <v>12</v>
      </c>
      <c r="J40" s="2">
        <f t="shared" si="30"/>
        <v>20</v>
      </c>
      <c r="K40" s="2">
        <f t="shared" si="31"/>
        <v>30</v>
      </c>
    </row>
    <row r="41" spans="1:11" ht="15.75">
      <c r="A41" t="s">
        <v>171</v>
      </c>
      <c r="B41" s="79" t="s">
        <v>248</v>
      </c>
      <c r="C41" s="117" t="s">
        <v>55</v>
      </c>
      <c r="D41" s="85" t="s">
        <v>30</v>
      </c>
      <c r="E41" s="83" t="s">
        <v>207</v>
      </c>
      <c r="F41" s="5" t="b">
        <v>0</v>
      </c>
      <c r="G41" s="48">
        <v>10</v>
      </c>
      <c r="H41" s="2">
        <f t="shared" si="28"/>
        <v>5</v>
      </c>
      <c r="I41" s="2">
        <f t="shared" si="29"/>
        <v>12</v>
      </c>
      <c r="J41" s="2">
        <f t="shared" si="30"/>
        <v>20</v>
      </c>
      <c r="K41" s="2">
        <f t="shared" si="31"/>
        <v>30</v>
      </c>
    </row>
    <row r="42" spans="1:11" ht="15.75">
      <c r="A42" t="s">
        <v>172</v>
      </c>
      <c r="B42" s="79" t="s">
        <v>248</v>
      </c>
      <c r="C42" s="117" t="s">
        <v>80</v>
      </c>
      <c r="D42" s="85" t="s">
        <v>30</v>
      </c>
      <c r="E42" s="83" t="s">
        <v>208</v>
      </c>
      <c r="F42" s="5" t="b">
        <v>0</v>
      </c>
      <c r="G42" s="48">
        <v>1</v>
      </c>
      <c r="H42" s="2">
        <f t="shared" si="28"/>
        <v>0.5</v>
      </c>
      <c r="I42" s="2">
        <f t="shared" si="29"/>
        <v>1.2</v>
      </c>
      <c r="J42" s="2">
        <f t="shared" si="30"/>
        <v>2</v>
      </c>
      <c r="K42" s="2">
        <f t="shared" si="31"/>
        <v>3</v>
      </c>
    </row>
    <row r="43" spans="1:11" ht="15.75">
      <c r="A43" t="s">
        <v>163</v>
      </c>
      <c r="B43" s="79" t="s">
        <v>248</v>
      </c>
      <c r="C43" s="117" t="s">
        <v>56</v>
      </c>
      <c r="D43" s="85" t="s">
        <v>30</v>
      </c>
      <c r="E43" s="83" t="s">
        <v>209</v>
      </c>
      <c r="F43" s="5" t="b">
        <v>0</v>
      </c>
      <c r="G43" s="48">
        <v>21</v>
      </c>
      <c r="H43" s="2">
        <f t="shared" si="28"/>
        <v>10.5</v>
      </c>
      <c r="I43" s="2">
        <f t="shared" si="29"/>
        <v>25.199999999999999</v>
      </c>
      <c r="J43" s="2">
        <f t="shared" si="30"/>
        <v>42</v>
      </c>
      <c r="K43" s="2">
        <f t="shared" si="31"/>
        <v>63</v>
      </c>
    </row>
    <row r="44" spans="1:11" ht="15.75">
      <c r="A44" t="s">
        <v>164</v>
      </c>
      <c r="B44" s="79" t="s">
        <v>248</v>
      </c>
      <c r="C44" s="117" t="s">
        <v>299</v>
      </c>
      <c r="D44" s="85" t="s">
        <v>30</v>
      </c>
      <c r="E44" s="83" t="s">
        <v>210</v>
      </c>
      <c r="F44" s="5" t="b">
        <v>0</v>
      </c>
      <c r="G44" s="48">
        <v>21</v>
      </c>
      <c r="H44" s="2">
        <f t="shared" si="32" ref="H44">G44/2</f>
        <v>10.5</v>
      </c>
      <c r="I44" s="2">
        <f t="shared" si="33" ref="I44">G44*1.2</f>
        <v>25.199999999999999</v>
      </c>
      <c r="J44" s="2">
        <f t="shared" si="34" ref="J44">G44*2</f>
        <v>42</v>
      </c>
      <c r="K44" s="2">
        <f t="shared" si="35" ref="K44">G44*3</f>
        <v>63</v>
      </c>
    </row>
    <row r="45" spans="1:11" ht="15.75">
      <c r="A45" t="s">
        <v>165</v>
      </c>
      <c r="B45" s="79" t="s">
        <v>248</v>
      </c>
      <c r="C45" s="117" t="s">
        <v>82</v>
      </c>
      <c r="D45" s="85" t="s">
        <v>30</v>
      </c>
      <c r="E45" s="83" t="s">
        <v>211</v>
      </c>
      <c r="F45" s="5" t="b">
        <v>0</v>
      </c>
      <c r="G45" s="48">
        <v>5</v>
      </c>
      <c r="H45" s="2">
        <f t="shared" si="28"/>
        <v>2.5</v>
      </c>
      <c r="I45" s="2">
        <f t="shared" si="29"/>
        <v>6</v>
      </c>
      <c r="J45" s="2">
        <f t="shared" si="30"/>
        <v>10</v>
      </c>
      <c r="K45" s="2">
        <f t="shared" si="31"/>
        <v>15</v>
      </c>
    </row>
    <row r="46" spans="1:11" ht="15.75">
      <c r="A46" t="s">
        <v>173</v>
      </c>
      <c r="B46" s="79" t="s">
        <v>248</v>
      </c>
      <c r="C46" s="117" t="s">
        <v>57</v>
      </c>
      <c r="D46" s="85" t="s">
        <v>30</v>
      </c>
      <c r="E46" s="83" t="s">
        <v>212</v>
      </c>
      <c r="F46" s="5" t="b">
        <v>0</v>
      </c>
      <c r="G46" s="48">
        <v>21</v>
      </c>
      <c r="H46" s="2">
        <f t="shared" si="28"/>
        <v>10.5</v>
      </c>
      <c r="I46" s="2">
        <f t="shared" si="29"/>
        <v>25.199999999999999</v>
      </c>
      <c r="J46" s="2">
        <f t="shared" si="30"/>
        <v>42</v>
      </c>
      <c r="K46" s="2">
        <f t="shared" si="31"/>
        <v>63</v>
      </c>
    </row>
    <row r="47" spans="1:11" ht="15.75">
      <c r="A47" t="s">
        <v>174</v>
      </c>
      <c r="B47" s="79" t="s">
        <v>248</v>
      </c>
      <c r="C47" s="117" t="s">
        <v>58</v>
      </c>
      <c r="D47" s="85" t="s">
        <v>30</v>
      </c>
      <c r="E47" s="83" t="s">
        <v>213</v>
      </c>
      <c r="F47" s="5" t="b">
        <v>0</v>
      </c>
      <c r="G47" s="48">
        <v>15</v>
      </c>
      <c r="H47" s="2">
        <f t="shared" si="28"/>
        <v>7.5</v>
      </c>
      <c r="I47" s="2">
        <f t="shared" si="29"/>
        <v>18</v>
      </c>
      <c r="J47" s="2">
        <f t="shared" si="30"/>
        <v>30</v>
      </c>
      <c r="K47" s="2">
        <f t="shared" si="31"/>
        <v>45</v>
      </c>
    </row>
    <row r="48" spans="1:11" ht="15.75">
      <c r="A48" t="s">
        <v>175</v>
      </c>
      <c r="B48" s="79" t="s">
        <v>248</v>
      </c>
      <c r="C48" s="117" t="s">
        <v>74</v>
      </c>
      <c r="D48" s="85" t="s">
        <v>30</v>
      </c>
      <c r="E48" s="83" t="s">
        <v>214</v>
      </c>
      <c r="F48" s="5" t="b">
        <v>0</v>
      </c>
      <c r="G48" s="48">
        <v>10</v>
      </c>
      <c r="H48" s="2">
        <f t="shared" si="28"/>
        <v>5</v>
      </c>
      <c r="I48" s="2">
        <f t="shared" si="29"/>
        <v>12</v>
      </c>
      <c r="J48" s="2">
        <f t="shared" si="30"/>
        <v>20</v>
      </c>
      <c r="K48" s="2">
        <f t="shared" si="31"/>
        <v>30</v>
      </c>
    </row>
    <row r="49" spans="1:11" ht="15.75">
      <c r="A49" t="s">
        <v>176</v>
      </c>
      <c r="B49" s="79" t="s">
        <v>248</v>
      </c>
      <c r="C49" s="117" t="s">
        <v>75</v>
      </c>
      <c r="D49" s="85" t="s">
        <v>128</v>
      </c>
      <c r="E49" s="83" t="s">
        <v>215</v>
      </c>
      <c r="F49" s="5" t="b">
        <v>0</v>
      </c>
      <c r="G49" s="48">
        <v>10</v>
      </c>
      <c r="H49" s="2">
        <f t="shared" si="28"/>
        <v>5</v>
      </c>
      <c r="I49" s="2">
        <f t="shared" si="29"/>
        <v>12</v>
      </c>
      <c r="J49" s="2">
        <f t="shared" si="30"/>
        <v>20</v>
      </c>
      <c r="K49" s="2">
        <f t="shared" si="31"/>
        <v>30</v>
      </c>
    </row>
    <row r="50" spans="1:11" ht="16.5" thickBot="1">
      <c r="A50" t="s">
        <v>304</v>
      </c>
      <c r="B50" s="80" t="s">
        <v>248</v>
      </c>
      <c r="C50" s="125" t="s">
        <v>328</v>
      </c>
      <c r="D50" s="85" t="s">
        <v>310</v>
      </c>
      <c r="E50" s="83" t="s">
        <v>305</v>
      </c>
      <c r="F50" s="7" t="b">
        <v>1</v>
      </c>
      <c r="G50" s="49">
        <v>0</v>
      </c>
      <c r="H50" s="2">
        <f t="shared" si="28"/>
        <v>0</v>
      </c>
      <c r="I50" s="2">
        <f t="shared" si="29"/>
        <v>0</v>
      </c>
      <c r="J50" s="2">
        <f t="shared" si="30"/>
        <v>0</v>
      </c>
      <c r="K50" s="2">
        <f t="shared" si="31"/>
        <v>0</v>
      </c>
    </row>
    <row r="51" spans="1:11" ht="15.75">
      <c r="A51" t="s">
        <v>160</v>
      </c>
      <c r="B51" s="78" t="s">
        <v>246</v>
      </c>
      <c r="C51" s="126" t="s">
        <v>269</v>
      </c>
      <c r="D51" s="84" t="s">
        <v>76</v>
      </c>
      <c r="E51" s="82" t="s">
        <v>216</v>
      </c>
      <c r="F51" s="6" t="b">
        <v>1</v>
      </c>
      <c r="G51" s="47">
        <v>0</v>
      </c>
      <c r="H51" s="2">
        <f t="shared" si="28"/>
        <v>0</v>
      </c>
      <c r="I51" s="2">
        <f t="shared" si="29"/>
        <v>0</v>
      </c>
      <c r="J51" s="2">
        <f t="shared" si="30"/>
        <v>0</v>
      </c>
      <c r="K51" s="2">
        <f t="shared" si="31"/>
        <v>0</v>
      </c>
    </row>
    <row r="52" spans="1:11" ht="15.75">
      <c r="A52" t="s">
        <v>161</v>
      </c>
      <c r="B52" s="79" t="s">
        <v>246</v>
      </c>
      <c r="C52" s="116" t="s">
        <v>311</v>
      </c>
      <c r="D52" s="85" t="s">
        <v>76</v>
      </c>
      <c r="E52" s="82" t="s">
        <v>217</v>
      </c>
      <c r="F52" s="3" t="b">
        <v>0</v>
      </c>
      <c r="G52" s="48">
        <v>20</v>
      </c>
      <c r="H52" s="2">
        <v>5</v>
      </c>
      <c r="I52" s="2">
        <v>12</v>
      </c>
      <c r="J52" s="2">
        <v>20</v>
      </c>
      <c r="K52" s="2">
        <v>30</v>
      </c>
    </row>
    <row r="53" spans="1:11" ht="15.75">
      <c r="A53" t="s">
        <v>162</v>
      </c>
      <c r="B53" s="79" t="s">
        <v>246</v>
      </c>
      <c r="C53" s="117" t="s">
        <v>323</v>
      </c>
      <c r="D53" s="85" t="s">
        <v>30</v>
      </c>
      <c r="E53" s="82" t="s">
        <v>325</v>
      </c>
      <c r="F53" s="5" t="b">
        <v>0</v>
      </c>
      <c r="G53" s="48">
        <v>3</v>
      </c>
      <c r="H53" s="2">
        <f>G53/2</f>
        <v>1.5</v>
      </c>
      <c r="I53" s="2">
        <f>G53*1.2</f>
        <v>3.5999999999999996</v>
      </c>
      <c r="J53" s="2">
        <f>G53*2</f>
        <v>6</v>
      </c>
      <c r="K53" s="2">
        <f>G53*3</f>
        <v>9</v>
      </c>
    </row>
    <row r="54" spans="1:11" ht="15.75">
      <c r="A54" t="s">
        <v>163</v>
      </c>
      <c r="B54" s="79" t="s">
        <v>246</v>
      </c>
      <c r="C54" s="117" t="s">
        <v>299</v>
      </c>
      <c r="D54" s="85" t="s">
        <v>30</v>
      </c>
      <c r="E54" s="82" t="s">
        <v>218</v>
      </c>
      <c r="F54" s="5" t="b">
        <v>0</v>
      </c>
      <c r="G54" s="48">
        <v>10</v>
      </c>
      <c r="H54" s="2">
        <f t="shared" si="36" ref="H54:H57">G54/2</f>
        <v>5</v>
      </c>
      <c r="I54" s="2">
        <f t="shared" si="37" ref="I54:I57">G54*1.2</f>
        <v>12</v>
      </c>
      <c r="J54" s="2">
        <f t="shared" si="38" ref="J54:J57">G54*2</f>
        <v>20</v>
      </c>
      <c r="K54" s="2">
        <f t="shared" si="39" ref="K54:K57">G54*3</f>
        <v>30</v>
      </c>
    </row>
    <row r="55" spans="1:11" ht="15.75">
      <c r="A55" t="s">
        <v>164</v>
      </c>
      <c r="B55" s="76" t="s">
        <v>246</v>
      </c>
      <c r="C55" s="116" t="s">
        <v>52</v>
      </c>
      <c r="D55" s="85">
        <v>1</v>
      </c>
      <c r="E55" s="82" t="s">
        <v>219</v>
      </c>
      <c r="F55" s="3" t="b">
        <v>0</v>
      </c>
      <c r="G55" s="48">
        <v>10</v>
      </c>
      <c r="H55" s="2">
        <f t="shared" si="36"/>
        <v>5</v>
      </c>
      <c r="I55" s="2">
        <f t="shared" si="37"/>
        <v>12</v>
      </c>
      <c r="J55" s="2">
        <f t="shared" si="38"/>
        <v>20</v>
      </c>
      <c r="K55" s="2">
        <f t="shared" si="39"/>
        <v>30</v>
      </c>
    </row>
    <row r="56" spans="1:11" ht="15.75">
      <c r="A56" t="s">
        <v>165</v>
      </c>
      <c r="B56" s="76" t="s">
        <v>246</v>
      </c>
      <c r="C56" s="116" t="s">
        <v>453</v>
      </c>
      <c r="D56" s="85">
        <v>1</v>
      </c>
      <c r="E56" s="82" t="s">
        <v>220</v>
      </c>
      <c r="F56" s="3" t="b">
        <v>0</v>
      </c>
      <c r="G56" s="48">
        <v>10</v>
      </c>
      <c r="H56" s="2">
        <f t="shared" si="36"/>
        <v>5</v>
      </c>
      <c r="I56" s="2">
        <f t="shared" si="37"/>
        <v>12</v>
      </c>
      <c r="J56" s="2">
        <f t="shared" si="38"/>
        <v>20</v>
      </c>
      <c r="K56" s="2">
        <f t="shared" si="39"/>
        <v>30</v>
      </c>
    </row>
    <row r="57" spans="1:11" ht="15.75">
      <c r="A57" t="s">
        <v>173</v>
      </c>
      <c r="B57" s="76" t="s">
        <v>246</v>
      </c>
      <c r="C57" s="116" t="s">
        <v>53</v>
      </c>
      <c r="D57" s="85">
        <v>1</v>
      </c>
      <c r="E57" s="82" t="s">
        <v>221</v>
      </c>
      <c r="F57" s="3" t="b">
        <v>0</v>
      </c>
      <c r="G57" s="48">
        <v>5</v>
      </c>
      <c r="H57" s="2">
        <f t="shared" si="36"/>
        <v>2.5</v>
      </c>
      <c r="I57" s="2">
        <f t="shared" si="37"/>
        <v>6</v>
      </c>
      <c r="J57" s="2">
        <f t="shared" si="38"/>
        <v>10</v>
      </c>
      <c r="K57" s="2">
        <f t="shared" si="39"/>
        <v>15</v>
      </c>
    </row>
    <row r="58" spans="1:11" ht="16.5" thickBot="1">
      <c r="A58" t="s">
        <v>174</v>
      </c>
      <c r="B58" s="80" t="s">
        <v>246</v>
      </c>
      <c r="C58" s="125" t="s">
        <v>326</v>
      </c>
      <c r="D58" s="86" t="s">
        <v>199</v>
      </c>
      <c r="E58" s="82" t="s">
        <v>306</v>
      </c>
      <c r="F58" s="7" t="b">
        <v>1</v>
      </c>
      <c r="G58" s="49">
        <v>0</v>
      </c>
      <c r="H58" s="2">
        <f t="shared" si="40" ref="H58:H59">G58/2</f>
        <v>0</v>
      </c>
      <c r="I58" s="2">
        <f t="shared" si="41" ref="I58:I59">G58*1.2</f>
        <v>0</v>
      </c>
      <c r="J58" s="2">
        <f t="shared" si="42" ref="J58:J59">G58*2</f>
        <v>0</v>
      </c>
      <c r="K58" s="2">
        <f t="shared" si="43" ref="K58:K59">G58*3</f>
        <v>0</v>
      </c>
    </row>
    <row r="59" spans="1:11" ht="15.75">
      <c r="A59" t="s">
        <v>160</v>
      </c>
      <c r="B59" s="78" t="s">
        <v>247</v>
      </c>
      <c r="C59" s="59" t="s">
        <v>137</v>
      </c>
      <c r="D59" s="84" t="s">
        <v>76</v>
      </c>
      <c r="E59" s="82" t="s">
        <v>222</v>
      </c>
      <c r="F59" s="6" t="b">
        <v>1</v>
      </c>
      <c r="G59" s="47">
        <v>0</v>
      </c>
      <c r="H59" s="2">
        <f t="shared" si="40"/>
        <v>0</v>
      </c>
      <c r="I59" s="2">
        <f t="shared" si="41"/>
        <v>0</v>
      </c>
      <c r="J59" s="2">
        <f t="shared" si="42"/>
        <v>0</v>
      </c>
      <c r="K59" s="2">
        <f t="shared" si="43"/>
        <v>0</v>
      </c>
    </row>
    <row r="60" spans="1:11" ht="15.75">
      <c r="A60" t="s">
        <v>161</v>
      </c>
      <c r="B60" s="79" t="s">
        <v>247</v>
      </c>
      <c r="C60" s="60" t="s">
        <v>259</v>
      </c>
      <c r="D60" s="85" t="s">
        <v>76</v>
      </c>
      <c r="E60" s="82" t="s">
        <v>223</v>
      </c>
      <c r="F60" s="3" t="b">
        <v>0</v>
      </c>
      <c r="G60" s="48">
        <v>5</v>
      </c>
      <c r="H60" s="2">
        <v>2.5</v>
      </c>
      <c r="I60" s="2">
        <v>6</v>
      </c>
      <c r="J60" s="2">
        <v>10</v>
      </c>
      <c r="K60" s="2">
        <v>15</v>
      </c>
    </row>
    <row r="61" spans="1:11" ht="15.75">
      <c r="A61" t="s">
        <v>162</v>
      </c>
      <c r="B61" s="79" t="s">
        <v>247</v>
      </c>
      <c r="C61" s="60" t="s">
        <v>260</v>
      </c>
      <c r="D61" s="85" t="s">
        <v>30</v>
      </c>
      <c r="E61" s="82" t="s">
        <v>224</v>
      </c>
      <c r="F61" s="5" t="b">
        <v>0</v>
      </c>
      <c r="G61" s="48">
        <v>10</v>
      </c>
      <c r="H61" s="2">
        <f t="shared" si="44" ref="H61:H66">G61/2</f>
        <v>5</v>
      </c>
      <c r="I61" s="2">
        <f t="shared" si="45" ref="I61:I66">G61*1.2</f>
        <v>12</v>
      </c>
      <c r="J61" s="2">
        <f t="shared" si="46" ref="J61:J66">G61*2</f>
        <v>20</v>
      </c>
      <c r="K61" s="2">
        <f t="shared" si="47" ref="K61:K66">G61*3</f>
        <v>30</v>
      </c>
    </row>
    <row r="62" spans="1:11" ht="15.75">
      <c r="A62" t="s">
        <v>163</v>
      </c>
      <c r="B62" s="79" t="s">
        <v>247</v>
      </c>
      <c r="C62" s="60" t="s">
        <v>261</v>
      </c>
      <c r="D62" s="85" t="s">
        <v>30</v>
      </c>
      <c r="E62" s="82" t="s">
        <v>225</v>
      </c>
      <c r="F62" s="5" t="b">
        <v>0</v>
      </c>
      <c r="G62" s="48">
        <v>5</v>
      </c>
      <c r="H62" s="2">
        <f t="shared" si="44"/>
        <v>2.5</v>
      </c>
      <c r="I62" s="2">
        <f t="shared" si="45"/>
        <v>6</v>
      </c>
      <c r="J62" s="2">
        <f t="shared" si="46"/>
        <v>10</v>
      </c>
      <c r="K62" s="2">
        <f t="shared" si="47"/>
        <v>15</v>
      </c>
    </row>
    <row r="63" spans="1:11" ht="15.75">
      <c r="A63" t="s">
        <v>164</v>
      </c>
      <c r="B63" s="79" t="s">
        <v>247</v>
      </c>
      <c r="C63" s="60" t="s">
        <v>262</v>
      </c>
      <c r="D63" s="85" t="s">
        <v>30</v>
      </c>
      <c r="E63" s="82" t="s">
        <v>226</v>
      </c>
      <c r="F63" s="5" t="b">
        <v>0</v>
      </c>
      <c r="G63" s="48">
        <v>10</v>
      </c>
      <c r="H63" s="2">
        <f t="shared" si="44"/>
        <v>5</v>
      </c>
      <c r="I63" s="2">
        <f t="shared" si="45"/>
        <v>12</v>
      </c>
      <c r="J63" s="2">
        <f t="shared" si="46"/>
        <v>20</v>
      </c>
      <c r="K63" s="2">
        <f t="shared" si="47"/>
        <v>30</v>
      </c>
    </row>
    <row r="64" spans="1:11" ht="15.75">
      <c r="A64" t="s">
        <v>165</v>
      </c>
      <c r="B64" s="79" t="s">
        <v>247</v>
      </c>
      <c r="C64" s="60" t="s">
        <v>263</v>
      </c>
      <c r="D64" s="85" t="s">
        <v>30</v>
      </c>
      <c r="E64" s="82" t="s">
        <v>227</v>
      </c>
      <c r="F64" s="5" t="b">
        <v>0</v>
      </c>
      <c r="G64" s="48">
        <v>10</v>
      </c>
      <c r="H64" s="2">
        <f t="shared" si="44"/>
        <v>5</v>
      </c>
      <c r="I64" s="2">
        <f t="shared" si="45"/>
        <v>12</v>
      </c>
      <c r="J64" s="2">
        <f t="shared" si="46"/>
        <v>20</v>
      </c>
      <c r="K64" s="2">
        <f t="shared" si="47"/>
        <v>30</v>
      </c>
    </row>
    <row r="65" spans="1:11" ht="15.75">
      <c r="A65" t="s">
        <v>173</v>
      </c>
      <c r="B65" s="79" t="s">
        <v>247</v>
      </c>
      <c r="C65" s="60" t="s">
        <v>264</v>
      </c>
      <c r="D65" s="85" t="s">
        <v>199</v>
      </c>
      <c r="E65" s="82" t="s">
        <v>228</v>
      </c>
      <c r="F65" s="5" t="b">
        <v>1</v>
      </c>
      <c r="G65" s="48">
        <v>0</v>
      </c>
      <c r="H65" s="2">
        <f t="shared" si="44"/>
        <v>0</v>
      </c>
      <c r="I65" s="2">
        <f t="shared" si="45"/>
        <v>0</v>
      </c>
      <c r="J65" s="2">
        <f t="shared" si="46"/>
        <v>0</v>
      </c>
      <c r="K65" s="2">
        <f t="shared" si="47"/>
        <v>0</v>
      </c>
    </row>
    <row r="66" spans="1:11" ht="16.5" thickBot="1">
      <c r="A66" t="s">
        <v>174</v>
      </c>
      <c r="B66" s="80" t="s">
        <v>247</v>
      </c>
      <c r="C66" s="61" t="s">
        <v>265</v>
      </c>
      <c r="D66" s="86" t="s">
        <v>30</v>
      </c>
      <c r="E66" s="82" t="s">
        <v>229</v>
      </c>
      <c r="F66" s="58" t="b">
        <v>1</v>
      </c>
      <c r="G66" s="49">
        <v>0</v>
      </c>
      <c r="H66" s="2">
        <f t="shared" si="44"/>
        <v>0</v>
      </c>
      <c r="I66" s="2">
        <f t="shared" si="45"/>
        <v>0</v>
      </c>
      <c r="J66" s="2">
        <f t="shared" si="46"/>
        <v>0</v>
      </c>
      <c r="K66" s="2">
        <f t="shared" si="47"/>
        <v>0</v>
      </c>
    </row>
    <row r="67" spans="1:11" ht="15.75">
      <c r="A67" t="s">
        <v>160</v>
      </c>
      <c r="B67" s="78" t="s">
        <v>249</v>
      </c>
      <c r="C67" s="120" t="s">
        <v>275</v>
      </c>
      <c r="D67" s="84" t="s">
        <v>76</v>
      </c>
      <c r="E67" s="82" t="s">
        <v>277</v>
      </c>
      <c r="F67" s="6" t="b">
        <v>1</v>
      </c>
      <c r="G67" s="47">
        <v>0</v>
      </c>
      <c r="H67" s="2">
        <f t="shared" si="48" ref="H67:H79">G67/2</f>
        <v>0</v>
      </c>
      <c r="I67" s="2">
        <f t="shared" si="49" ref="I67:I78">G67*1.2</f>
        <v>0</v>
      </c>
      <c r="J67" s="2">
        <f t="shared" si="50" ref="J67:J78">G67*2</f>
        <v>0</v>
      </c>
      <c r="K67" s="2">
        <f t="shared" si="51" ref="K67:K78">G67*3</f>
        <v>0</v>
      </c>
    </row>
    <row r="68" spans="1:11" ht="15.75">
      <c r="A68" t="s">
        <v>161</v>
      </c>
      <c r="B68" s="79" t="s">
        <v>249</v>
      </c>
      <c r="C68" s="116" t="s">
        <v>311</v>
      </c>
      <c r="D68" s="85" t="s">
        <v>76</v>
      </c>
      <c r="E68" s="82" t="s">
        <v>282</v>
      </c>
      <c r="F68" s="5" t="b">
        <v>0</v>
      </c>
      <c r="G68" s="48">
        <v>20</v>
      </c>
      <c r="H68" s="2">
        <v>5</v>
      </c>
      <c r="I68" s="2">
        <v>12</v>
      </c>
      <c r="J68" s="2">
        <v>20</v>
      </c>
      <c r="K68" s="2">
        <v>30</v>
      </c>
    </row>
    <row r="69" spans="1:11" ht="15.75">
      <c r="A69" t="s">
        <v>162</v>
      </c>
      <c r="B69" s="79" t="s">
        <v>249</v>
      </c>
      <c r="C69" s="116" t="s">
        <v>276</v>
      </c>
      <c r="D69" s="85" t="s">
        <v>30</v>
      </c>
      <c r="E69" s="82" t="s">
        <v>283</v>
      </c>
      <c r="F69" s="5" t="b">
        <v>0</v>
      </c>
      <c r="G69" s="48">
        <v>10</v>
      </c>
      <c r="H69" s="2">
        <v>5</v>
      </c>
      <c r="I69" s="2">
        <v>12</v>
      </c>
      <c r="J69" s="2">
        <v>20</v>
      </c>
      <c r="K69" s="2">
        <v>30</v>
      </c>
    </row>
    <row r="70" spans="1:11" ht="15.75">
      <c r="A70" t="s">
        <v>163</v>
      </c>
      <c r="B70" s="79" t="s">
        <v>249</v>
      </c>
      <c r="C70" s="116" t="s">
        <v>299</v>
      </c>
      <c r="D70" s="85" t="s">
        <v>30</v>
      </c>
      <c r="E70" s="82" t="s">
        <v>284</v>
      </c>
      <c r="F70" s="5" t="b">
        <v>0</v>
      </c>
      <c r="G70" s="48">
        <v>10</v>
      </c>
      <c r="H70" s="2">
        <v>5</v>
      </c>
      <c r="I70" s="2">
        <v>12</v>
      </c>
      <c r="J70" s="2">
        <v>20</v>
      </c>
      <c r="K70" s="2">
        <v>30</v>
      </c>
    </row>
    <row r="71" spans="1:11" ht="15.75">
      <c r="A71" t="s">
        <v>164</v>
      </c>
      <c r="B71" s="79" t="s">
        <v>249</v>
      </c>
      <c r="C71" s="116" t="s">
        <v>52</v>
      </c>
      <c r="D71" s="85" t="s">
        <v>30</v>
      </c>
      <c r="E71" s="82" t="s">
        <v>285</v>
      </c>
      <c r="F71" s="5" t="b">
        <v>0</v>
      </c>
      <c r="G71" s="48">
        <v>10</v>
      </c>
      <c r="H71" s="2">
        <v>5</v>
      </c>
      <c r="I71" s="2">
        <v>12</v>
      </c>
      <c r="J71" s="2">
        <v>20</v>
      </c>
      <c r="K71" s="2">
        <v>30</v>
      </c>
    </row>
    <row r="72" spans="1:11" ht="15.75">
      <c r="A72" t="s">
        <v>165</v>
      </c>
      <c r="B72" s="79" t="s">
        <v>249</v>
      </c>
      <c r="C72" s="116" t="s">
        <v>453</v>
      </c>
      <c r="D72" s="85" t="s">
        <v>30</v>
      </c>
      <c r="E72" s="82" t="s">
        <v>286</v>
      </c>
      <c r="F72" s="5" t="b">
        <v>0</v>
      </c>
      <c r="G72" s="48">
        <v>10</v>
      </c>
      <c r="H72" s="2">
        <v>5</v>
      </c>
      <c r="I72" s="2">
        <v>12</v>
      </c>
      <c r="J72" s="2">
        <v>20</v>
      </c>
      <c r="K72" s="2">
        <v>30</v>
      </c>
    </row>
    <row r="73" spans="1:11" ht="15.75">
      <c r="A73" t="s">
        <v>173</v>
      </c>
      <c r="B73" s="79" t="s">
        <v>249</v>
      </c>
      <c r="C73" s="116" t="s">
        <v>53</v>
      </c>
      <c r="D73" s="85" t="s">
        <v>30</v>
      </c>
      <c r="E73" s="82" t="s">
        <v>287</v>
      </c>
      <c r="F73" s="5" t="b">
        <v>0</v>
      </c>
      <c r="G73" s="48">
        <v>10</v>
      </c>
      <c r="H73" s="2">
        <v>5</v>
      </c>
      <c r="I73" s="2">
        <v>12</v>
      </c>
      <c r="J73" s="2">
        <v>20</v>
      </c>
      <c r="K73" s="2">
        <v>30</v>
      </c>
    </row>
    <row r="74" spans="1:11" ht="16.5" thickBot="1">
      <c r="A74" t="s">
        <v>174</v>
      </c>
      <c r="B74" s="79" t="s">
        <v>249</v>
      </c>
      <c r="C74" s="121" t="s">
        <v>278</v>
      </c>
      <c r="D74" s="85" t="s">
        <v>309</v>
      </c>
      <c r="E74" s="82" t="s">
        <v>307</v>
      </c>
      <c r="F74" s="5" t="b">
        <v>1</v>
      </c>
      <c r="G74" s="48">
        <v>0</v>
      </c>
      <c r="H74" s="2">
        <v>0</v>
      </c>
      <c r="I74" s="2">
        <v>0</v>
      </c>
      <c r="J74" s="2">
        <v>0</v>
      </c>
      <c r="K74" s="2">
        <v>0</v>
      </c>
    </row>
    <row r="75" spans="1:11" ht="16.5" thickBot="1">
      <c r="A75" t="s">
        <v>160</v>
      </c>
      <c r="B75" s="78" t="s">
        <v>250</v>
      </c>
      <c r="C75" s="126" t="s">
        <v>255</v>
      </c>
      <c r="D75" s="84" t="s">
        <v>76</v>
      </c>
      <c r="E75" s="82" t="s">
        <v>288</v>
      </c>
      <c r="F75" s="6" t="b">
        <v>0</v>
      </c>
      <c r="G75" s="47">
        <v>10</v>
      </c>
      <c r="H75" s="2">
        <f t="shared" si="48"/>
        <v>5</v>
      </c>
      <c r="I75" s="2">
        <f t="shared" si="49"/>
        <v>12</v>
      </c>
      <c r="J75" s="2">
        <f t="shared" si="50"/>
        <v>20</v>
      </c>
      <c r="K75" s="2">
        <f t="shared" si="51"/>
        <v>30</v>
      </c>
    </row>
    <row r="76" spans="1:11" ht="16.5" thickBot="1">
      <c r="A76" t="s">
        <v>160</v>
      </c>
      <c r="B76" s="78" t="s">
        <v>251</v>
      </c>
      <c r="C76" s="126" t="s">
        <v>256</v>
      </c>
      <c r="D76" s="84" t="s">
        <v>76</v>
      </c>
      <c r="E76" s="82" t="s">
        <v>289</v>
      </c>
      <c r="F76" s="6" t="b">
        <v>0</v>
      </c>
      <c r="G76" s="47">
        <v>10</v>
      </c>
      <c r="H76" s="2">
        <f t="shared" si="48"/>
        <v>5</v>
      </c>
      <c r="I76" s="2">
        <f t="shared" si="49"/>
        <v>12</v>
      </c>
      <c r="J76" s="2">
        <f t="shared" si="50"/>
        <v>20</v>
      </c>
      <c r="K76" s="2">
        <f t="shared" si="51"/>
        <v>30</v>
      </c>
    </row>
    <row r="77" spans="1:11" ht="16.5" thickBot="1">
      <c r="A77" t="s">
        <v>160</v>
      </c>
      <c r="B77" s="78" t="s">
        <v>252</v>
      </c>
      <c r="C77" s="126" t="s">
        <v>257</v>
      </c>
      <c r="D77" s="84" t="s">
        <v>76</v>
      </c>
      <c r="E77" s="82" t="s">
        <v>290</v>
      </c>
      <c r="F77" s="6" t="b">
        <v>0</v>
      </c>
      <c r="G77" s="47">
        <v>10</v>
      </c>
      <c r="H77" s="2">
        <f t="shared" si="48"/>
        <v>5</v>
      </c>
      <c r="I77" s="2">
        <f t="shared" si="49"/>
        <v>12</v>
      </c>
      <c r="J77" s="2">
        <f t="shared" si="50"/>
        <v>20</v>
      </c>
      <c r="K77" s="2">
        <f t="shared" si="51"/>
        <v>30</v>
      </c>
    </row>
    <row r="78" spans="1:11" ht="16.5" thickBot="1">
      <c r="A78" t="s">
        <v>160</v>
      </c>
      <c r="B78" s="78" t="s">
        <v>253</v>
      </c>
      <c r="C78" s="126" t="s">
        <v>258</v>
      </c>
      <c r="D78" s="84" t="s">
        <v>76</v>
      </c>
      <c r="E78" s="82" t="s">
        <v>291</v>
      </c>
      <c r="F78" s="6" t="b">
        <v>0</v>
      </c>
      <c r="G78" s="47">
        <v>10</v>
      </c>
      <c r="H78" s="2">
        <f t="shared" si="48"/>
        <v>5</v>
      </c>
      <c r="I78" s="2">
        <f t="shared" si="49"/>
        <v>12</v>
      </c>
      <c r="J78" s="2">
        <f t="shared" si="50"/>
        <v>20</v>
      </c>
      <c r="K78" s="2">
        <f t="shared" si="51"/>
        <v>30</v>
      </c>
    </row>
    <row r="79" spans="1:11" ht="15.75">
      <c r="A79" s="93" t="s">
        <v>160</v>
      </c>
      <c r="B79" s="78" t="s">
        <v>254</v>
      </c>
      <c r="C79" s="127" t="s">
        <v>281</v>
      </c>
      <c r="D79" s="84" t="s">
        <v>76</v>
      </c>
      <c r="E79" s="94" t="s">
        <v>292</v>
      </c>
      <c r="F79" s="6" t="b">
        <v>1</v>
      </c>
      <c r="G79" s="47">
        <v>0</v>
      </c>
      <c r="H79" s="91">
        <f t="shared" si="48"/>
        <v>0</v>
      </c>
      <c r="I79" s="91">
        <f t="shared" si="52" ref="I79">G79*1.2</f>
        <v>0</v>
      </c>
      <c r="J79" s="91">
        <f t="shared" si="53" ref="J79">G79*2</f>
        <v>0</v>
      </c>
      <c r="K79" s="91">
        <f t="shared" si="54" ref="K79">G79*3</f>
        <v>0</v>
      </c>
    </row>
    <row r="80" spans="1:11" ht="15.75">
      <c r="A80" s="95" t="s">
        <v>161</v>
      </c>
      <c r="B80" s="76" t="s">
        <v>254</v>
      </c>
      <c r="C80" s="118" t="s">
        <v>311</v>
      </c>
      <c r="D80" s="85" t="s">
        <v>76</v>
      </c>
      <c r="E80" s="82" t="s">
        <v>293</v>
      </c>
      <c r="F80" s="3" t="b">
        <v>0</v>
      </c>
      <c r="G80" s="48">
        <v>20</v>
      </c>
      <c r="H80" s="91">
        <v>5</v>
      </c>
      <c r="I80" s="91">
        <v>12</v>
      </c>
      <c r="J80" s="91">
        <v>20</v>
      </c>
      <c r="K80" s="91">
        <v>30</v>
      </c>
    </row>
    <row r="81" spans="1:11" ht="15.75">
      <c r="A81" s="95" t="s">
        <v>162</v>
      </c>
      <c r="B81" s="76" t="s">
        <v>254</v>
      </c>
      <c r="C81" s="118" t="s">
        <v>280</v>
      </c>
      <c r="D81" s="85" t="s">
        <v>30</v>
      </c>
      <c r="E81" s="82" t="s">
        <v>294</v>
      </c>
      <c r="F81" s="3" t="b">
        <v>0</v>
      </c>
      <c r="G81" s="48">
        <v>10</v>
      </c>
      <c r="H81" s="91">
        <v>5</v>
      </c>
      <c r="I81" s="91">
        <v>12</v>
      </c>
      <c r="J81" s="91">
        <v>20</v>
      </c>
      <c r="K81" s="91">
        <v>30</v>
      </c>
    </row>
    <row r="82" spans="1:11" ht="15.75">
      <c r="A82" s="95" t="s">
        <v>163</v>
      </c>
      <c r="B82" s="76" t="s">
        <v>254</v>
      </c>
      <c r="C82" s="118" t="s">
        <v>299</v>
      </c>
      <c r="D82" s="85" t="s">
        <v>30</v>
      </c>
      <c r="E82" s="82" t="s">
        <v>295</v>
      </c>
      <c r="F82" s="3" t="b">
        <v>0</v>
      </c>
      <c r="G82" s="48">
        <v>10</v>
      </c>
      <c r="H82" s="91">
        <v>5</v>
      </c>
      <c r="I82" s="91">
        <v>12</v>
      </c>
      <c r="J82" s="91">
        <v>20</v>
      </c>
      <c r="K82" s="91">
        <v>30</v>
      </c>
    </row>
    <row r="83" spans="1:11" ht="15.75">
      <c r="A83" s="95" t="s">
        <v>164</v>
      </c>
      <c r="B83" s="76" t="s">
        <v>254</v>
      </c>
      <c r="C83" s="118" t="s">
        <v>52</v>
      </c>
      <c r="D83" s="85" t="s">
        <v>30</v>
      </c>
      <c r="E83" s="82" t="s">
        <v>296</v>
      </c>
      <c r="F83" s="3" t="b">
        <v>0</v>
      </c>
      <c r="G83" s="48">
        <v>10</v>
      </c>
      <c r="H83" s="91">
        <v>5</v>
      </c>
      <c r="I83" s="91">
        <v>12</v>
      </c>
      <c r="J83" s="91">
        <v>20</v>
      </c>
      <c r="K83" s="91">
        <v>30</v>
      </c>
    </row>
    <row r="84" spans="1:11" ht="15.75">
      <c r="A84" s="95" t="s">
        <v>165</v>
      </c>
      <c r="B84" s="76" t="s">
        <v>254</v>
      </c>
      <c r="C84" s="116" t="s">
        <v>453</v>
      </c>
      <c r="D84" s="85" t="s">
        <v>30</v>
      </c>
      <c r="E84" s="82" t="s">
        <v>297</v>
      </c>
      <c r="F84" s="3" t="b">
        <v>0</v>
      </c>
      <c r="G84" s="48">
        <v>10</v>
      </c>
      <c r="H84" s="91">
        <v>5</v>
      </c>
      <c r="I84" s="91">
        <v>12</v>
      </c>
      <c r="J84" s="91">
        <v>20</v>
      </c>
      <c r="K84" s="91">
        <v>30</v>
      </c>
    </row>
    <row r="85" spans="1:11" ht="15.75">
      <c r="A85" s="95" t="s">
        <v>173</v>
      </c>
      <c r="B85" s="76" t="s">
        <v>254</v>
      </c>
      <c r="C85" s="118" t="s">
        <v>53</v>
      </c>
      <c r="D85" s="85" t="s">
        <v>30</v>
      </c>
      <c r="E85" s="82" t="s">
        <v>298</v>
      </c>
      <c r="F85" s="3" t="b">
        <v>0</v>
      </c>
      <c r="G85" s="48">
        <v>10</v>
      </c>
      <c r="H85" s="91">
        <v>5</v>
      </c>
      <c r="I85" s="91">
        <v>12</v>
      </c>
      <c r="J85" s="91">
        <v>20</v>
      </c>
      <c r="K85" s="91">
        <v>30</v>
      </c>
    </row>
    <row r="86" spans="1:11" ht="16.5" thickBot="1">
      <c r="A86" s="96" t="s">
        <v>174</v>
      </c>
      <c r="B86" s="77" t="s">
        <v>254</v>
      </c>
      <c r="C86" s="128" t="s">
        <v>279</v>
      </c>
      <c r="D86" s="86" t="s">
        <v>309</v>
      </c>
      <c r="E86" s="97" t="s">
        <v>308</v>
      </c>
      <c r="F86" s="7" t="b">
        <v>1</v>
      </c>
      <c r="G86" s="49">
        <v>0</v>
      </c>
      <c r="H86" s="91">
        <v>0</v>
      </c>
      <c r="I86" s="91">
        <v>0</v>
      </c>
      <c r="J86" s="91">
        <v>0</v>
      </c>
      <c r="K86" s="91">
        <v>0</v>
      </c>
    </row>
    <row r="87" spans="1:11" ht="15.75">
      <c r="A87" s="93" t="s">
        <v>160</v>
      </c>
      <c r="B87" s="98" t="s">
        <v>312</v>
      </c>
      <c r="C87" s="129" t="s">
        <v>318</v>
      </c>
      <c r="D87" s="84" t="s">
        <v>76</v>
      </c>
      <c r="E87" s="94" t="s">
        <v>314</v>
      </c>
      <c r="F87" s="6" t="b">
        <v>1</v>
      </c>
      <c r="G87" s="47">
        <v>0</v>
      </c>
      <c r="H87" s="91">
        <f>G87/2</f>
        <v>0</v>
      </c>
      <c r="I87" s="91">
        <f>G87*1.2</f>
        <v>0</v>
      </c>
      <c r="J87" s="91">
        <f>G87*2</f>
        <v>0</v>
      </c>
      <c r="K87" s="91">
        <f>G87*3</f>
        <v>0</v>
      </c>
    </row>
    <row r="88" spans="1:11" ht="15.75">
      <c r="A88" s="95" t="s">
        <v>161</v>
      </c>
      <c r="B88" s="99" t="s">
        <v>312</v>
      </c>
      <c r="C88" s="118" t="s">
        <v>259</v>
      </c>
      <c r="D88" s="85" t="s">
        <v>30</v>
      </c>
      <c r="E88" s="82" t="s">
        <v>314</v>
      </c>
      <c r="F88" s="3" t="b">
        <v>0</v>
      </c>
      <c r="G88" s="48">
        <v>10</v>
      </c>
      <c r="H88" s="91">
        <v>5</v>
      </c>
      <c r="I88" s="91">
        <v>12</v>
      </c>
      <c r="J88" s="91">
        <v>20</v>
      </c>
      <c r="K88" s="91">
        <v>30</v>
      </c>
    </row>
    <row r="89" spans="1:11" ht="15.75">
      <c r="A89" s="95" t="s">
        <v>162</v>
      </c>
      <c r="B89" s="99" t="s">
        <v>312</v>
      </c>
      <c r="C89" s="118" t="s">
        <v>316</v>
      </c>
      <c r="D89" s="85" t="s">
        <v>30</v>
      </c>
      <c r="E89" s="82" t="s">
        <v>315</v>
      </c>
      <c r="F89" s="3" t="b">
        <v>0</v>
      </c>
      <c r="G89" s="48">
        <v>20</v>
      </c>
      <c r="H89" s="91">
        <v>7.5</v>
      </c>
      <c r="I89" s="91">
        <v>18</v>
      </c>
      <c r="J89" s="91">
        <v>30</v>
      </c>
      <c r="K89" s="91">
        <v>45</v>
      </c>
    </row>
    <row r="90" spans="1:11" ht="16.5" thickBot="1">
      <c r="A90" s="96" t="s">
        <v>163</v>
      </c>
      <c r="B90" s="100" t="s">
        <v>312</v>
      </c>
      <c r="C90" s="128" t="s">
        <v>313</v>
      </c>
      <c r="D90" s="86" t="s">
        <v>319</v>
      </c>
      <c r="E90" s="97" t="s">
        <v>317</v>
      </c>
      <c r="F90" s="7" t="b">
        <v>1</v>
      </c>
      <c r="G90" s="49">
        <v>0</v>
      </c>
      <c r="H90" s="91">
        <f t="shared" si="55" ref="H90">G90/2</f>
        <v>0</v>
      </c>
      <c r="I90" s="91">
        <f t="shared" si="56" ref="I90">G90*1.2</f>
        <v>0</v>
      </c>
      <c r="J90" s="91">
        <f t="shared" si="57" ref="J90">G90*2</f>
        <v>0</v>
      </c>
      <c r="K90" s="91">
        <f t="shared" si="58" ref="K90">G90*3</f>
        <v>0</v>
      </c>
    </row>
    <row r="91" spans="1:11" ht="15.75">
      <c r="A91" s="3"/>
      <c r="B91" s="92"/>
      <c r="C91" s="116"/>
      <c r="D91" s="85"/>
      <c r="F91" s="3"/>
      <c r="G91" s="91"/>
      <c r="H91" s="91"/>
      <c r="I91" s="91"/>
      <c r="J91" s="91"/>
      <c r="K91" s="91"/>
    </row>
    <row r="92" spans="1:7" ht="15.75">
      <c r="A92" s="3"/>
      <c r="B92" s="92"/>
      <c r="C92" s="116"/>
      <c r="D92" s="85"/>
      <c r="F92" s="3"/>
      <c r="G92" s="91"/>
    </row>
    <row r="93" spans="1:7" ht="15.75">
      <c r="A93" s="3"/>
      <c r="B93" s="92"/>
      <c r="C93" s="116"/>
      <c r="D93" s="85"/>
      <c r="F93" s="3"/>
      <c r="G93" s="91"/>
    </row>
    <row r="94" spans="1:7" ht="15.75">
      <c r="A94" s="3"/>
      <c r="B94" s="92"/>
      <c r="C94" s="116"/>
      <c r="D94" s="85"/>
      <c r="F94" s="3"/>
      <c r="G94" s="91"/>
    </row>
  </sheetData>
  <autoFilter ref="A1:K90"/>
  <pageMargins left="0.7" right="0.7" top="0.75" bottom="0.75" header="0.3" footer="0.3"/>
  <pageSetup horizontalDpi="598" verticalDpi="598"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mlns:x14ac="http://schemas.microsoft.com/office/spreadsheetml/2009/9/ac" xmlns:xr2="http://schemas.microsoft.com/office/spreadsheetml/2015/revision2" xmlns:xr3="http://schemas.microsoft.com/office/spreadsheetml/2016/revision3" mc:Ignorable="x14ac xr xr2 xr3" xr:uid="{E471B535-2C1C-8F4F-93D5-85A5AC026E0E}">
  <dimension ref="A1:K35"/>
  <sheetViews>
    <sheetView rightToLeft="1" zoomScale="120" zoomScaleNormal="120" workbookViewId="0" topLeftCell="A1">
      <selection pane="topLeft" activeCell="D8" sqref="D8"/>
    </sheetView>
  </sheetViews>
  <sheetFormatPr defaultColWidth="10.875" defaultRowHeight="15.75"/>
  <cols>
    <col min="1" max="1" width="16" style="45" customWidth="1"/>
    <col min="2" max="2" width="16.5" style="46" customWidth="1"/>
    <col min="3" max="3" width="11.5" style="15" customWidth="1"/>
    <col min="4" max="4" width="4.875" style="15" customWidth="1"/>
    <col min="5" max="5" width="14.875" style="15" bestFit="1" customWidth="1"/>
    <col min="6" max="6" width="34.875" style="15" customWidth="1"/>
    <col min="7" max="7" width="10.875" style="15"/>
    <col min="8" max="8" width="3.5" style="15" customWidth="1"/>
    <col min="9" max="9" width="12.375" bestFit="1" customWidth="1"/>
    <col min="10" max="10" width="47.5" bestFit="1" customWidth="1"/>
    <col min="11" max="11" width="13.875" style="9" customWidth="1"/>
    <col min="12" max="16384" width="10.875" style="15"/>
  </cols>
  <sheetData>
    <row r="1" spans="1:9" ht="16.5" thickBot="1">
      <c r="A1" s="12" t="s">
        <v>59</v>
      </c>
      <c r="B1" s="13" t="s">
        <v>62</v>
      </c>
      <c r="C1" s="13" t="s">
        <v>63</v>
      </c>
      <c r="D1" s="13"/>
      <c r="E1" s="13" t="s">
        <v>64</v>
      </c>
      <c r="F1" s="14" t="s">
        <v>37</v>
      </c>
      <c r="G1" s="14" t="s">
        <v>38</v>
      </c>
      <c r="I1" s="3" t="s">
        <v>0</v>
      </c>
    </row>
    <row r="2" spans="1:9" ht="15.75">
      <c r="A2" s="12" t="s">
        <v>60</v>
      </c>
      <c r="B2" s="42" t="s">
        <v>65</v>
      </c>
      <c r="C2" s="41" t="s">
        <v>66</v>
      </c>
      <c r="D2" s="16"/>
      <c r="E2" s="17" t="s">
        <v>31</v>
      </c>
      <c r="F2" s="11" t="s">
        <v>1</v>
      </c>
      <c r="G2" s="18" t="s">
        <v>32</v>
      </c>
      <c r="I2" s="16"/>
    </row>
    <row r="3" spans="1:9" ht="15.75">
      <c r="A3" s="12" t="s">
        <v>61</v>
      </c>
      <c r="B3" s="42" t="s">
        <v>65</v>
      </c>
      <c r="C3" s="41" t="s">
        <v>67</v>
      </c>
      <c r="D3" s="16"/>
      <c r="E3" s="20" t="s">
        <v>31</v>
      </c>
      <c r="F3" s="10" t="s">
        <v>45</v>
      </c>
      <c r="G3" s="21" t="s">
        <v>34</v>
      </c>
      <c r="I3" s="16"/>
    </row>
    <row r="4" spans="1:11" ht="15.75">
      <c r="A4" s="12" t="s">
        <v>69</v>
      </c>
      <c r="B4" s="42" t="s">
        <v>65</v>
      </c>
      <c r="C4" s="41" t="s">
        <v>68</v>
      </c>
      <c r="D4" s="16"/>
      <c r="E4" s="20" t="s">
        <v>31</v>
      </c>
      <c r="F4" s="10" t="s">
        <v>13</v>
      </c>
      <c r="G4" s="21" t="s">
        <v>32</v>
      </c>
      <c r="I4" s="16"/>
      <c r="J4" s="37"/>
      <c r="K4" s="13"/>
    </row>
    <row r="5" spans="1:7" ht="15.75">
      <c r="A5" s="12" t="s">
        <v>70</v>
      </c>
      <c r="B5" s="42" t="s">
        <v>65</v>
      </c>
      <c r="C5" s="41" t="s">
        <v>67</v>
      </c>
      <c r="D5" s="16"/>
      <c r="E5" s="20" t="s">
        <v>31</v>
      </c>
      <c r="F5" s="10" t="s">
        <v>24</v>
      </c>
      <c r="G5" s="21" t="s">
        <v>33</v>
      </c>
    </row>
    <row r="6" spans="1:7" ht="15.75">
      <c r="A6" s="12" t="s">
        <v>60</v>
      </c>
      <c r="B6" s="42" t="s">
        <v>71</v>
      </c>
      <c r="C6" s="41" t="s">
        <v>73</v>
      </c>
      <c r="D6" s="16"/>
      <c r="E6" s="20" t="s">
        <v>31</v>
      </c>
      <c r="F6" s="10" t="s">
        <v>26</v>
      </c>
      <c r="G6" s="21" t="s">
        <v>33</v>
      </c>
    </row>
    <row r="7" spans="1:7" ht="15.75">
      <c r="A7" s="12" t="s">
        <v>61</v>
      </c>
      <c r="B7" s="42" t="s">
        <v>71</v>
      </c>
      <c r="C7" s="41" t="s">
        <v>72</v>
      </c>
      <c r="D7" s="16"/>
      <c r="E7" s="20" t="s">
        <v>31</v>
      </c>
      <c r="F7" s="10" t="s">
        <v>3</v>
      </c>
      <c r="G7" s="21" t="s">
        <v>33</v>
      </c>
    </row>
    <row r="8" spans="1:7" ht="15.75">
      <c r="A8" s="43" t="s">
        <v>69</v>
      </c>
      <c r="B8" s="42" t="s">
        <v>71</v>
      </c>
      <c r="C8" s="41" t="s">
        <v>73</v>
      </c>
      <c r="D8" s="16"/>
      <c r="E8" s="20" t="s">
        <v>31</v>
      </c>
      <c r="F8" s="10" t="s">
        <v>2</v>
      </c>
      <c r="G8" s="21" t="s">
        <v>34</v>
      </c>
    </row>
    <row r="9" spans="1:7" ht="15.75">
      <c r="A9" s="43" t="s">
        <v>70</v>
      </c>
      <c r="B9" s="42" t="s">
        <v>71</v>
      </c>
      <c r="C9" s="41" t="s">
        <v>72</v>
      </c>
      <c r="D9" s="16"/>
      <c r="E9" s="20" t="s">
        <v>31</v>
      </c>
      <c r="F9" s="10" t="s">
        <v>28</v>
      </c>
      <c r="G9" s="21" t="s">
        <v>33</v>
      </c>
    </row>
    <row r="10" spans="1:7" ht="15.75">
      <c r="A10" s="43"/>
      <c r="B10" s="44"/>
      <c r="C10" s="16"/>
      <c r="D10" s="16"/>
      <c r="E10" s="20" t="s">
        <v>31</v>
      </c>
      <c r="F10" s="1" t="s">
        <v>6</v>
      </c>
      <c r="G10" s="21" t="s">
        <v>33</v>
      </c>
    </row>
    <row r="11" spans="1:7" ht="15.75">
      <c r="A11" s="43"/>
      <c r="B11" s="44"/>
      <c r="C11" s="16"/>
      <c r="D11" s="16"/>
      <c r="E11" s="20" t="s">
        <v>31</v>
      </c>
      <c r="F11" s="10" t="s">
        <v>9</v>
      </c>
      <c r="G11" s="21" t="s">
        <v>36</v>
      </c>
    </row>
    <row r="12" spans="1:7" ht="16.5" thickBot="1">
      <c r="A12" s="43"/>
      <c r="B12" s="44"/>
      <c r="C12" s="16"/>
      <c r="D12" s="16"/>
      <c r="E12" s="22" t="s">
        <v>31</v>
      </c>
      <c r="F12" s="23" t="s">
        <v>17</v>
      </c>
      <c r="G12" s="24" t="s">
        <v>35</v>
      </c>
    </row>
    <row r="13" spans="1:7" ht="16.5" thickBot="1">
      <c r="A13" s="43"/>
      <c r="B13" s="44"/>
      <c r="C13" s="16"/>
      <c r="D13" s="16"/>
      <c r="E13" s="25" t="s">
        <v>25</v>
      </c>
      <c r="F13" s="26" t="s">
        <v>15</v>
      </c>
      <c r="G13" s="27" t="s">
        <v>44</v>
      </c>
    </row>
    <row r="14" spans="5:7" ht="15.75">
      <c r="E14" s="28" t="s">
        <v>43</v>
      </c>
      <c r="F14" s="29" t="s">
        <v>16</v>
      </c>
      <c r="G14" s="30" t="s">
        <v>39</v>
      </c>
    </row>
    <row r="15" spans="5:7" ht="15.75">
      <c r="E15" s="31" t="s">
        <v>43</v>
      </c>
      <c r="F15" s="19" t="s">
        <v>7</v>
      </c>
      <c r="G15" s="32" t="s">
        <v>33</v>
      </c>
    </row>
    <row r="16" spans="5:7" ht="15.75">
      <c r="E16" s="31" t="s">
        <v>43</v>
      </c>
      <c r="F16" s="19" t="s">
        <v>4</v>
      </c>
      <c r="G16" s="32" t="s">
        <v>33</v>
      </c>
    </row>
    <row r="17" spans="5:7" ht="15.75">
      <c r="E17" s="31" t="s">
        <v>43</v>
      </c>
      <c r="F17" t="s">
        <v>12</v>
      </c>
      <c r="G17" s="32" t="s">
        <v>33</v>
      </c>
    </row>
    <row r="18" spans="5:7" ht="15.75">
      <c r="E18" s="31" t="s">
        <v>43</v>
      </c>
      <c r="F18" s="19" t="s">
        <v>14</v>
      </c>
      <c r="G18" s="32" t="s">
        <v>33</v>
      </c>
    </row>
    <row r="19" spans="5:7" ht="15.75">
      <c r="E19" s="31" t="s">
        <v>43</v>
      </c>
      <c r="F19" s="19" t="s">
        <v>10</v>
      </c>
      <c r="G19" s="32" t="s">
        <v>33</v>
      </c>
    </row>
    <row r="20" spans="5:7" ht="15.75">
      <c r="E20" s="31" t="s">
        <v>43</v>
      </c>
      <c r="F20" s="19" t="s">
        <v>11</v>
      </c>
      <c r="G20" s="32" t="s">
        <v>33</v>
      </c>
    </row>
    <row r="21" spans="5:7" ht="15.75">
      <c r="E21" s="31" t="s">
        <v>43</v>
      </c>
      <c r="F21" s="33" t="s">
        <v>20</v>
      </c>
      <c r="G21" s="32" t="s">
        <v>33</v>
      </c>
    </row>
    <row r="22" spans="5:7" ht="15.75">
      <c r="E22" s="31" t="s">
        <v>43</v>
      </c>
      <c r="F22" s="33" t="s">
        <v>22</v>
      </c>
      <c r="G22" s="32" t="s">
        <v>33</v>
      </c>
    </row>
    <row r="23" spans="5:7" ht="15.75">
      <c r="E23" s="31" t="s">
        <v>43</v>
      </c>
      <c r="F23" s="33" t="s">
        <v>21</v>
      </c>
      <c r="G23" s="32" t="s">
        <v>33</v>
      </c>
    </row>
    <row r="24" spans="5:7" ht="16.5" thickBot="1">
      <c r="E24" s="34" t="s">
        <v>43</v>
      </c>
      <c r="F24" s="35" t="s">
        <v>29</v>
      </c>
      <c r="G24" s="36" t="s">
        <v>33</v>
      </c>
    </row>
    <row r="25" spans="5:7" ht="15.75">
      <c r="E25" s="28" t="s">
        <v>27</v>
      </c>
      <c r="F25" s="29" t="s">
        <v>8</v>
      </c>
      <c r="G25" s="30" t="s">
        <v>33</v>
      </c>
    </row>
    <row r="26" spans="5:7" ht="15.75">
      <c r="E26" s="31" t="s">
        <v>27</v>
      </c>
      <c r="F26" s="19" t="s">
        <v>5</v>
      </c>
      <c r="G26" s="32" t="s">
        <v>33</v>
      </c>
    </row>
    <row r="27" spans="5:7" ht="15.75">
      <c r="E27" s="31" t="s">
        <v>27</v>
      </c>
      <c r="F27" s="33" t="s">
        <v>19</v>
      </c>
      <c r="G27" s="32" t="s">
        <v>33</v>
      </c>
    </row>
    <row r="28" spans="5:7" ht="15.75">
      <c r="E28" s="31" t="s">
        <v>27</v>
      </c>
      <c r="F28" s="33" t="s">
        <v>18</v>
      </c>
      <c r="G28" s="32" t="s">
        <v>33</v>
      </c>
    </row>
    <row r="29" spans="5:7" ht="16.5" thickBot="1">
      <c r="E29" s="34" t="s">
        <v>27</v>
      </c>
      <c r="F29" s="23" t="s">
        <v>23</v>
      </c>
      <c r="G29" s="36" t="s">
        <v>33</v>
      </c>
    </row>
    <row r="30" spans="5:7" ht="15.75">
      <c r="E30" s="28" t="s">
        <v>40</v>
      </c>
      <c r="F30" s="6" t="s">
        <v>46</v>
      </c>
      <c r="G30" s="38" t="s">
        <v>34</v>
      </c>
    </row>
    <row r="31" spans="5:7" ht="15.75">
      <c r="E31" s="31" t="s">
        <v>40</v>
      </c>
      <c r="F31" s="3" t="s">
        <v>47</v>
      </c>
      <c r="G31" s="39" t="s">
        <v>34</v>
      </c>
    </row>
    <row r="32" spans="5:7" ht="15.75">
      <c r="E32" s="31" t="s">
        <v>41</v>
      </c>
      <c r="F32" s="3" t="s">
        <v>48</v>
      </c>
      <c r="G32" s="39" t="s">
        <v>34</v>
      </c>
    </row>
    <row r="33" spans="5:7" ht="15.75">
      <c r="E33" s="31" t="s">
        <v>41</v>
      </c>
      <c r="F33" s="3" t="s">
        <v>49</v>
      </c>
      <c r="G33" s="39" t="s">
        <v>34</v>
      </c>
    </row>
    <row r="34" spans="5:7" ht="15.75">
      <c r="E34" s="31" t="s">
        <v>42</v>
      </c>
      <c r="F34" s="3" t="s">
        <v>50</v>
      </c>
      <c r="G34" s="39" t="s">
        <v>34</v>
      </c>
    </row>
    <row r="35" spans="5:7" ht="16.5" thickBot="1">
      <c r="E35" s="34" t="s">
        <v>42</v>
      </c>
      <c r="F35" s="7" t="s">
        <v>51</v>
      </c>
      <c r="G35" s="40" t="s">
        <v>34</v>
      </c>
    </row>
  </sheetData>
  <pageMargins left="0.7" right="0.7" top="0.75" bottom="0.75" header="0.3" footer="0.3"/>
  <pageSetup horizontalDpi="598" verticalDpi="598"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mlns:x14ac="http://schemas.microsoft.com/office/spreadsheetml/2009/9/ac" xmlns:xr2="http://schemas.microsoft.com/office/spreadsheetml/2015/revision2" xmlns:xr3="http://schemas.microsoft.com/office/spreadsheetml/2016/revision3" mc:Ignorable="x14ac xr xr2 xr3" xr:uid="{7880433F-243B-4802-A894-88FA2956B0D6}">
  <dimension ref="A1:L24"/>
  <sheetViews>
    <sheetView rightToLeft="1" zoomScale="90" zoomScaleNormal="90" workbookViewId="0" topLeftCell="A1">
      <pane ySplit="1" topLeftCell="A2" activePane="bottomLeft" state="frozen"/>
      <selection pane="topLeft" activeCell="A1" sqref="A1"/>
      <selection pane="bottomLeft" activeCell="A7" sqref="A7"/>
    </sheetView>
  </sheetViews>
  <sheetFormatPr defaultRowHeight="15"/>
  <cols>
    <col min="1" max="1" width="41.5" style="115" bestFit="1" customWidth="1"/>
    <col min="2" max="2" width="13.75" style="102" customWidth="1"/>
    <col min="3" max="16384" width="9" style="101"/>
  </cols>
  <sheetData>
    <row r="1" spans="1:2" ht="15.75">
      <c r="A1" s="114" t="s">
        <v>144</v>
      </c>
      <c r="B1" s="102" t="s">
        <v>321</v>
      </c>
    </row>
    <row r="2" spans="1:3" ht="15">
      <c r="A2" s="115" t="s">
        <v>260</v>
      </c>
      <c r="B2" s="102" t="s">
        <v>247</v>
      </c>
      <c r="C2" s="131"/>
    </row>
    <row r="3" spans="1:3" ht="15">
      <c r="A3" s="115" t="s">
        <v>454</v>
      </c>
      <c r="B3" s="102" t="s">
        <v>247</v>
      </c>
      <c r="C3" s="131"/>
    </row>
    <row r="4" spans="1:3" ht="15">
      <c r="A4" s="115" t="s">
        <v>311</v>
      </c>
      <c r="B4" s="102" t="s">
        <v>330</v>
      </c>
      <c r="C4" s="131"/>
    </row>
    <row r="5" spans="1:3" ht="15">
      <c r="A5" s="115" t="s">
        <v>270</v>
      </c>
      <c r="B5" s="103" t="s">
        <v>330</v>
      </c>
      <c r="C5" s="131"/>
    </row>
    <row r="6" spans="1:3" ht="15">
      <c r="A6" s="115" t="s">
        <v>299</v>
      </c>
      <c r="B6" s="132" t="s">
        <v>320</v>
      </c>
      <c r="C6" s="131"/>
    </row>
    <row r="7" spans="1:3" ht="15">
      <c r="A7" s="115" t="s">
        <v>453</v>
      </c>
      <c r="B7" s="132" t="s">
        <v>320</v>
      </c>
      <c r="C7" s="131"/>
    </row>
    <row r="8" spans="1:12" ht="15.75">
      <c r="A8" s="115" t="s">
        <v>53</v>
      </c>
      <c r="B8" s="132" t="s">
        <v>329</v>
      </c>
      <c r="C8" s="131"/>
      <c r="F8"/>
      <c r="G8"/>
      <c r="H8"/>
      <c r="I8"/>
      <c r="J8"/>
      <c r="K8"/>
      <c r="L8"/>
    </row>
    <row r="9" spans="1:12" ht="15.75">
      <c r="A9" s="115" t="s">
        <v>130</v>
      </c>
      <c r="B9" s="132" t="s">
        <v>329</v>
      </c>
      <c r="C9" s="131"/>
      <c r="F9"/>
      <c r="G9"/>
      <c r="H9"/>
      <c r="I9"/>
      <c r="J9"/>
      <c r="K9"/>
      <c r="L9"/>
    </row>
    <row r="10" spans="1:12" ht="15.75">
      <c r="A10" s="115" t="s">
        <v>311</v>
      </c>
      <c r="B10" s="132" t="s">
        <v>330</v>
      </c>
      <c r="C10" s="131"/>
      <c r="F10"/>
      <c r="G10"/>
      <c r="H10"/>
      <c r="I10"/>
      <c r="J10"/>
      <c r="K10"/>
      <c r="L10"/>
    </row>
    <row r="11" spans="1:12" ht="15.75">
      <c r="A11" s="115" t="s">
        <v>322</v>
      </c>
      <c r="B11" s="132" t="s">
        <v>330</v>
      </c>
      <c r="C11" s="131"/>
      <c r="F11"/>
      <c r="G11"/>
      <c r="H11"/>
      <c r="I11"/>
      <c r="J11"/>
      <c r="K11"/>
      <c r="L11"/>
    </row>
    <row r="12" spans="1:12" ht="15.75">
      <c r="A12" s="115" t="s">
        <v>135</v>
      </c>
      <c r="B12" s="132" t="s">
        <v>329</v>
      </c>
      <c r="C12" s="131"/>
      <c r="F12"/>
      <c r="G12"/>
      <c r="H12"/>
      <c r="I12"/>
      <c r="J12"/>
      <c r="K12"/>
      <c r="L12"/>
    </row>
    <row r="13" spans="1:12" ht="15.75">
      <c r="A13" s="115" t="s">
        <v>276</v>
      </c>
      <c r="B13" s="132" t="s">
        <v>330</v>
      </c>
      <c r="F13"/>
      <c r="G13"/>
      <c r="H13"/>
      <c r="I13"/>
      <c r="J13"/>
      <c r="K13"/>
      <c r="L13"/>
    </row>
    <row r="14" spans="1:12" ht="15.75">
      <c r="A14" s="115" t="s">
        <v>278</v>
      </c>
      <c r="B14" s="132" t="s">
        <v>329</v>
      </c>
      <c r="F14"/>
      <c r="G14"/>
      <c r="H14"/>
      <c r="I14"/>
      <c r="J14"/>
      <c r="K14"/>
      <c r="L14"/>
    </row>
    <row r="15" spans="6:12" ht="15.75">
      <c r="F15"/>
      <c r="G15"/>
      <c r="H15"/>
      <c r="I15"/>
      <c r="J15"/>
      <c r="K15"/>
      <c r="L15"/>
    </row>
    <row r="16" spans="6:12" ht="15.75">
      <c r="F16"/>
      <c r="G16"/>
      <c r="H16"/>
      <c r="I16"/>
      <c r="J16"/>
      <c r="K16"/>
      <c r="L16"/>
    </row>
    <row r="17" spans="6:12" ht="15.75">
      <c r="F17"/>
      <c r="G17"/>
      <c r="H17"/>
      <c r="I17"/>
      <c r="J17"/>
      <c r="K17"/>
      <c r="L17"/>
    </row>
    <row r="18" spans="6:12" ht="15.75">
      <c r="F18"/>
      <c r="G18"/>
      <c r="H18"/>
      <c r="I18"/>
      <c r="J18"/>
      <c r="K18"/>
      <c r="L18"/>
    </row>
    <row r="19" spans="6:12" ht="15.75">
      <c r="F19"/>
      <c r="G19"/>
      <c r="H19"/>
      <c r="I19"/>
      <c r="J19"/>
      <c r="K19"/>
      <c r="L19"/>
    </row>
    <row r="20" spans="6:12" ht="15.75">
      <c r="F20"/>
      <c r="G20"/>
      <c r="H20"/>
      <c r="I20"/>
      <c r="J20"/>
      <c r="K20"/>
      <c r="L20"/>
    </row>
    <row r="21" spans="6:12" ht="15.75">
      <c r="F21"/>
      <c r="G21"/>
      <c r="H21"/>
      <c r="I21"/>
      <c r="J21"/>
      <c r="K21"/>
      <c r="L21"/>
    </row>
    <row r="22" spans="6:12" ht="15.75">
      <c r="F22"/>
      <c r="G22"/>
      <c r="H22"/>
      <c r="I22"/>
      <c r="J22"/>
      <c r="K22"/>
      <c r="L22"/>
    </row>
    <row r="23" spans="6:12" ht="15.75">
      <c r="F23"/>
      <c r="G23"/>
      <c r="H23"/>
      <c r="I23"/>
      <c r="J23"/>
      <c r="K23"/>
      <c r="L23"/>
    </row>
    <row r="24" spans="6:12" ht="15.75">
      <c r="F24"/>
      <c r="G24"/>
      <c r="H24"/>
      <c r="I24"/>
      <c r="J24"/>
      <c r="K24"/>
      <c r="L24"/>
    </row>
  </sheetData>
  <autoFilter ref="A1:B7">
    <sortState ref="A2:B7">
      <sortCondition sortBy="value" ref="B2:B7"/>
    </sortState>
  </autoFilter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mlns:x14ac="http://schemas.microsoft.com/office/spreadsheetml/2009/9/ac" xmlns:xr2="http://schemas.microsoft.com/office/spreadsheetml/2015/revision2" xmlns:xr3="http://schemas.microsoft.com/office/spreadsheetml/2016/revision3" mc:Ignorable="x14ac xr xr2 xr3" xr:uid="{F80ACC4C-E0D6-4880-9BEF-704B4B20E70B}">
  <dimension ref="A1:I34"/>
  <sheetViews>
    <sheetView rightToLeft="1" tabSelected="1" workbookViewId="0" topLeftCell="A1">
      <selection pane="topLeft" activeCell="G19" sqref="G19"/>
    </sheetView>
  </sheetViews>
  <sheetFormatPr defaultRowHeight="15.75"/>
  <cols>
    <col min="1" max="5" width="10.375" bestFit="1" customWidth="1"/>
    <col min="6" max="7" width="10.375" style="71" bestFit="1" customWidth="1"/>
    <col min="8" max="8" width="10.375" customWidth="1"/>
    <col min="9" max="9" width="10.375" bestFit="1" customWidth="1"/>
    <col min="16" max="16" width="10.375" style="71" bestFit="1" customWidth="1"/>
  </cols>
  <sheetData>
    <row r="1" spans="1:9" ht="15.75">
      <c r="A1" s="88" t="s">
        <v>232</v>
      </c>
      <c r="B1" s="88" t="s">
        <v>233</v>
      </c>
      <c r="C1" s="88" t="s">
        <v>234</v>
      </c>
      <c r="D1" s="88" t="s">
        <v>126</v>
      </c>
      <c r="E1" s="88" t="s">
        <v>88</v>
      </c>
      <c r="F1" s="138" t="s">
        <v>90</v>
      </c>
      <c r="G1" s="138" t="s">
        <v>92</v>
      </c>
      <c r="H1" s="88" t="s">
        <v>483</v>
      </c>
      <c r="I1" s="88" t="s">
        <v>456</v>
      </c>
    </row>
    <row r="2" spans="1:9" ht="15.75">
      <c r="A2" s="71">
        <v>43951</v>
      </c>
      <c r="B2" s="71">
        <v>43951</v>
      </c>
      <c r="C2" s="71">
        <v>43951</v>
      </c>
      <c r="D2" s="71">
        <v>43951</v>
      </c>
      <c r="E2" s="71">
        <f>EDATE(D2,3)</f>
        <v>44042</v>
      </c>
      <c r="F2" s="71">
        <f>EDATE(D2,9)</f>
        <v>44226</v>
      </c>
      <c r="G2" s="71">
        <f>EDATE(D2,12)</f>
        <v>44316</v>
      </c>
      <c r="H2" s="71">
        <f>EDATE(D2,21)</f>
        <v>44591</v>
      </c>
      <c r="I2" s="71">
        <v>44591</v>
      </c>
    </row>
    <row r="3" spans="1:9" ht="15.75">
      <c r="A3" s="71">
        <v>43982</v>
      </c>
      <c r="B3" s="71">
        <v>43982</v>
      </c>
      <c r="C3" s="71">
        <v>43982</v>
      </c>
      <c r="D3" s="71">
        <v>43982</v>
      </c>
      <c r="E3" s="71">
        <f t="shared" si="0" ref="E3:E4">EDATE(D3,3)</f>
        <v>44074</v>
      </c>
      <c r="F3" s="71">
        <f t="shared" si="1" ref="F3:F4">EDATE(D3,9)</f>
        <v>44255</v>
      </c>
      <c r="G3" s="71">
        <f t="shared" si="2" ref="G3:G4">EDATE(D3,12)</f>
        <v>44347</v>
      </c>
      <c r="H3" s="71">
        <f t="shared" si="3" ref="H3:H4">EDATE(D3,21)</f>
        <v>44620</v>
      </c>
      <c r="I3" s="71">
        <v>44620</v>
      </c>
    </row>
    <row r="4" spans="1:9" ht="15.75">
      <c r="A4" s="71">
        <v>44012</v>
      </c>
      <c r="B4" s="71">
        <v>44012</v>
      </c>
      <c r="C4" s="71">
        <v>44012</v>
      </c>
      <c r="D4" s="71">
        <v>44027</v>
      </c>
      <c r="E4" s="71">
        <f t="shared" si="0"/>
        <v>44119</v>
      </c>
      <c r="F4" s="71">
        <f t="shared" si="1"/>
        <v>44301</v>
      </c>
      <c r="G4" s="71">
        <f t="shared" si="2"/>
        <v>44392</v>
      </c>
      <c r="H4" s="71">
        <f t="shared" si="3"/>
        <v>44666</v>
      </c>
      <c r="I4" s="71">
        <v>44666</v>
      </c>
    </row>
    <row r="5" spans="1:9" ht="15.75">
      <c r="A5" s="71">
        <v>44043</v>
      </c>
      <c r="B5" s="71">
        <v>44043</v>
      </c>
      <c r="C5" s="71">
        <v>44043</v>
      </c>
      <c r="D5" s="71"/>
      <c r="E5" s="71">
        <v>44165</v>
      </c>
      <c r="F5" s="71">
        <v>44301</v>
      </c>
      <c r="G5" s="71">
        <v>44392</v>
      </c>
      <c r="H5" s="71">
        <v>44666</v>
      </c>
      <c r="I5" s="71">
        <v>44666</v>
      </c>
    </row>
    <row r="6" spans="1:9" ht="15.75">
      <c r="A6" s="71">
        <v>44074</v>
      </c>
      <c r="B6" s="71">
        <v>44074</v>
      </c>
      <c r="C6" s="71">
        <v>44074</v>
      </c>
      <c r="D6" s="71"/>
      <c r="E6" s="71">
        <v>44165</v>
      </c>
      <c r="F6" s="71">
        <v>44301</v>
      </c>
      <c r="G6" s="71">
        <v>44392</v>
      </c>
      <c r="H6" s="71">
        <v>44666</v>
      </c>
      <c r="I6" s="71">
        <v>44666</v>
      </c>
    </row>
    <row r="7" spans="1:9" ht="15.75">
      <c r="A7" s="71">
        <v>44104</v>
      </c>
      <c r="B7" s="71">
        <v>44104</v>
      </c>
      <c r="C7" s="71">
        <v>44104</v>
      </c>
      <c r="D7" s="71"/>
      <c r="E7" s="71">
        <v>44165</v>
      </c>
      <c r="F7" s="71">
        <v>44347</v>
      </c>
      <c r="G7" s="71">
        <v>44392</v>
      </c>
      <c r="H7" s="71">
        <v>44666</v>
      </c>
      <c r="I7" s="71">
        <v>44666</v>
      </c>
    </row>
    <row r="8" spans="1:9" ht="15.75">
      <c r="A8" s="71">
        <v>44135</v>
      </c>
      <c r="B8" s="71">
        <v>44135</v>
      </c>
      <c r="C8" s="71">
        <v>44135</v>
      </c>
      <c r="D8" s="71"/>
      <c r="E8" s="71">
        <v>44165</v>
      </c>
      <c r="F8" s="71">
        <v>44347</v>
      </c>
      <c r="G8" s="71">
        <v>44392</v>
      </c>
      <c r="H8" s="71">
        <v>44666</v>
      </c>
      <c r="I8" s="71">
        <v>44666</v>
      </c>
    </row>
    <row r="9" spans="1:9" ht="15.75">
      <c r="A9" s="71">
        <v>44165</v>
      </c>
      <c r="B9" s="71">
        <v>44165</v>
      </c>
      <c r="C9" s="71">
        <v>44165</v>
      </c>
      <c r="E9" s="71">
        <v>44196</v>
      </c>
      <c r="F9" s="71">
        <v>44347</v>
      </c>
      <c r="G9" s="71">
        <v>44423</v>
      </c>
      <c r="H9" s="71">
        <v>44789</v>
      </c>
      <c r="I9" s="71">
        <v>44789</v>
      </c>
    </row>
    <row r="10" spans="1:9" ht="15.75">
      <c r="A10" s="71">
        <v>44196</v>
      </c>
      <c r="B10" s="71">
        <v>44196</v>
      </c>
      <c r="C10" s="71">
        <v>44196</v>
      </c>
      <c r="E10" s="71">
        <v>44242</v>
      </c>
      <c r="F10" s="71">
        <v>44347</v>
      </c>
      <c r="G10" s="71">
        <v>44423</v>
      </c>
      <c r="H10" s="71">
        <v>44789</v>
      </c>
      <c r="I10" s="71">
        <v>44789</v>
      </c>
    </row>
    <row r="11" spans="1:9" ht="15.75">
      <c r="A11" s="71">
        <v>44227</v>
      </c>
      <c r="B11" s="71">
        <v>44227</v>
      </c>
      <c r="C11" s="71">
        <v>44227</v>
      </c>
      <c r="E11" s="71">
        <v>44242</v>
      </c>
      <c r="F11" s="71">
        <v>44347</v>
      </c>
      <c r="G11" s="71">
        <v>44423</v>
      </c>
      <c r="H11" s="71">
        <v>44789</v>
      </c>
      <c r="I11" s="71">
        <v>44789</v>
      </c>
    </row>
    <row r="12" spans="1:9" ht="15.75">
      <c r="A12" s="71">
        <v>44255</v>
      </c>
      <c r="B12" s="71">
        <v>44255</v>
      </c>
      <c r="C12" s="71">
        <v>44255</v>
      </c>
      <c r="E12" s="71"/>
      <c r="F12" s="71">
        <v>44347</v>
      </c>
      <c r="G12" s="71">
        <v>44545</v>
      </c>
      <c r="H12" s="71">
        <v>44789</v>
      </c>
      <c r="I12" s="71">
        <v>44789</v>
      </c>
    </row>
    <row r="13" spans="1:9" ht="15.75">
      <c r="A13" s="71">
        <v>44286</v>
      </c>
      <c r="B13" s="71">
        <v>44286</v>
      </c>
      <c r="C13" s="71">
        <v>44286</v>
      </c>
      <c r="E13" s="71"/>
      <c r="F13" s="71">
        <v>44423</v>
      </c>
      <c r="G13" s="71">
        <v>44545</v>
      </c>
      <c r="H13" s="71">
        <v>44789</v>
      </c>
      <c r="I13" s="71">
        <v>44789</v>
      </c>
    </row>
    <row r="14" spans="1:9" ht="15.75">
      <c r="A14" s="71">
        <v>44316</v>
      </c>
      <c r="B14" s="71">
        <v>44316</v>
      </c>
      <c r="C14" s="71">
        <v>44316</v>
      </c>
      <c r="E14" s="71"/>
      <c r="F14" s="71">
        <v>44423</v>
      </c>
      <c r="G14" s="71">
        <v>44545</v>
      </c>
      <c r="H14" s="71">
        <v>44789</v>
      </c>
      <c r="I14" s="71">
        <v>44789</v>
      </c>
    </row>
    <row r="15" spans="1:9" ht="15.75">
      <c r="A15" s="71">
        <v>44347</v>
      </c>
      <c r="B15" s="71">
        <v>44347</v>
      </c>
      <c r="C15" s="71">
        <v>44347</v>
      </c>
      <c r="E15" s="71"/>
      <c r="F15" s="71">
        <v>44423</v>
      </c>
      <c r="G15" s="71">
        <v>44545</v>
      </c>
      <c r="H15" s="71">
        <v>44789</v>
      </c>
      <c r="I15" s="71">
        <v>44803</v>
      </c>
    </row>
    <row r="16" spans="1:9" ht="15.75">
      <c r="A16" s="71">
        <v>44377</v>
      </c>
      <c r="B16" s="71">
        <v>44377</v>
      </c>
      <c r="C16" s="71">
        <v>44377</v>
      </c>
      <c r="F16" s="71">
        <v>44423</v>
      </c>
      <c r="G16" s="71">
        <v>44545</v>
      </c>
      <c r="H16" s="71">
        <v>44789</v>
      </c>
      <c r="I16" s="71">
        <v>44803</v>
      </c>
    </row>
    <row r="17" spans="1:3" ht="15.75">
      <c r="A17" s="71">
        <v>44408</v>
      </c>
      <c r="B17" s="71">
        <v>44408</v>
      </c>
      <c r="C17" s="71">
        <v>44408</v>
      </c>
    </row>
    <row r="18" spans="1:3" ht="15.75">
      <c r="A18" s="71">
        <v>44439</v>
      </c>
      <c r="B18" s="71">
        <v>44439</v>
      </c>
      <c r="C18" s="71">
        <v>44439</v>
      </c>
    </row>
    <row r="19" spans="1:3" ht="15.75">
      <c r="A19" s="71">
        <v>44469</v>
      </c>
      <c r="B19" s="71">
        <v>44469</v>
      </c>
      <c r="C19" s="71">
        <v>44469</v>
      </c>
    </row>
    <row r="20" spans="1:3" ht="15.75">
      <c r="A20" s="71">
        <v>44500</v>
      </c>
      <c r="B20" s="71">
        <v>44500</v>
      </c>
      <c r="C20" s="71">
        <v>44500</v>
      </c>
    </row>
    <row r="21" spans="1:3" ht="15.75">
      <c r="A21" s="71">
        <v>44530</v>
      </c>
      <c r="B21" s="71">
        <v>44530</v>
      </c>
      <c r="C21" s="71">
        <v>44530</v>
      </c>
    </row>
    <row r="22" spans="1:3" ht="15.75">
      <c r="A22" s="71">
        <v>44561</v>
      </c>
      <c r="B22" s="71">
        <v>44561</v>
      </c>
      <c r="C22" s="71">
        <v>44561</v>
      </c>
    </row>
    <row r="23" spans="1:3" ht="15.75">
      <c r="A23" s="71">
        <v>44592</v>
      </c>
      <c r="B23" s="71">
        <v>44592</v>
      </c>
      <c r="C23" s="71">
        <v>44592</v>
      </c>
    </row>
    <row r="24" spans="1:3" ht="15.75">
      <c r="A24" s="71">
        <v>44620</v>
      </c>
      <c r="B24" s="71">
        <v>44620</v>
      </c>
      <c r="C24" s="71">
        <v>44620</v>
      </c>
    </row>
    <row r="25" spans="1:3" ht="15.75">
      <c r="A25" s="71">
        <v>44651</v>
      </c>
      <c r="B25" s="71">
        <v>44651</v>
      </c>
      <c r="C25" s="71">
        <v>44651</v>
      </c>
    </row>
    <row r="26" spans="1:3" ht="15.75">
      <c r="A26" s="71">
        <v>44681</v>
      </c>
      <c r="B26" s="71">
        <v>44681</v>
      </c>
      <c r="C26" s="71">
        <v>44681</v>
      </c>
    </row>
    <row r="27" spans="1:3" ht="15.75">
      <c r="A27" s="71">
        <v>44712</v>
      </c>
      <c r="B27" s="71">
        <v>44712</v>
      </c>
      <c r="C27" s="71">
        <v>44712</v>
      </c>
    </row>
    <row r="28" spans="1:3" ht="15.75">
      <c r="A28" s="71">
        <v>44742</v>
      </c>
      <c r="B28" s="71">
        <v>44742</v>
      </c>
      <c r="C28" s="71">
        <v>44742</v>
      </c>
    </row>
    <row r="29" spans="1:3" ht="15.75">
      <c r="A29" s="71">
        <v>44773</v>
      </c>
      <c r="B29" s="71">
        <v>44773</v>
      </c>
      <c r="C29" s="71">
        <v>44773</v>
      </c>
    </row>
    <row r="30" spans="1:3" ht="15.75">
      <c r="A30" s="71">
        <v>44804</v>
      </c>
      <c r="B30" s="71">
        <v>44804</v>
      </c>
      <c r="C30" s="71">
        <v>44804</v>
      </c>
    </row>
    <row r="31" spans="1:3" ht="15.75">
      <c r="A31" s="71">
        <v>44834</v>
      </c>
      <c r="B31" s="71">
        <v>44834</v>
      </c>
      <c r="C31" s="71">
        <v>44834</v>
      </c>
    </row>
    <row r="32" spans="1:3" ht="15.75">
      <c r="A32" s="71">
        <v>44865</v>
      </c>
      <c r="B32" s="71">
        <v>44865</v>
      </c>
      <c r="C32" s="71">
        <v>44865</v>
      </c>
    </row>
    <row r="33" spans="1:3" ht="15.75">
      <c r="A33" s="71">
        <v>44895</v>
      </c>
      <c r="B33" s="71">
        <v>44895</v>
      </c>
      <c r="C33" s="71">
        <v>44895</v>
      </c>
    </row>
    <row r="34" spans="1:3" ht="15.75">
      <c r="A34" s="71">
        <v>44926</v>
      </c>
      <c r="B34" s="71">
        <v>44926</v>
      </c>
      <c r="C34" s="71">
        <v>44926</v>
      </c>
    </row>
  </sheetData>
  <autoFilter ref="A1:F27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mlns:x14ac="http://schemas.microsoft.com/office/spreadsheetml/2009/9/ac" xmlns:xr2="http://schemas.microsoft.com/office/spreadsheetml/2015/revision2" xmlns:xr3="http://schemas.microsoft.com/office/spreadsheetml/2016/revision3" mc:Ignorable="x14ac xr xr2 xr3" xr:uid="{CCA99E29-ADE8-440B-B569-9A2CC19B6254}">
  <dimension ref="A1:D32"/>
  <sheetViews>
    <sheetView rightToLeft="1" workbookViewId="0" topLeftCell="A1">
      <selection pane="topLeft" activeCell="D22" sqref="D22"/>
    </sheetView>
  </sheetViews>
  <sheetFormatPr defaultRowHeight="15.75"/>
  <cols>
    <col min="1" max="1" width="49.5" style="4" bestFit="1" customWidth="1"/>
    <col min="2" max="2" width="7" style="4" bestFit="1" customWidth="1"/>
    <col min="3" max="3" width="75.625" style="57" bestFit="1" customWidth="1"/>
    <col min="4" max="4" width="12.875" style="50" customWidth="1"/>
    <col min="5" max="16384" width="9" style="4"/>
  </cols>
  <sheetData>
    <row r="1" spans="1:4" ht="15.75">
      <c r="A1" s="51" t="s">
        <v>85</v>
      </c>
      <c r="B1" s="51" t="s">
        <v>86</v>
      </c>
      <c r="C1" s="55" t="s">
        <v>87</v>
      </c>
      <c r="D1" s="52" t="s">
        <v>127</v>
      </c>
    </row>
    <row r="2" spans="1:4" ht="15.75">
      <c r="A2" s="53" t="s">
        <v>126</v>
      </c>
      <c r="B2" s="53">
        <v>0</v>
      </c>
      <c r="C2" s="56"/>
      <c r="D2" s="54">
        <v>44012</v>
      </c>
    </row>
    <row r="3" spans="1:4" ht="15.75">
      <c r="A3" s="53" t="s">
        <v>88</v>
      </c>
      <c r="B3" s="53">
        <v>3</v>
      </c>
      <c r="C3" s="56" t="s">
        <v>89</v>
      </c>
      <c r="D3" s="54">
        <f>EOMONTH($D$2,B3)</f>
        <v>44104</v>
      </c>
    </row>
    <row r="4" spans="1:4" ht="15.75">
      <c r="A4" s="53" t="s">
        <v>90</v>
      </c>
      <c r="B4" s="53">
        <v>9</v>
      </c>
      <c r="C4" s="56" t="s">
        <v>91</v>
      </c>
      <c r="D4" s="54">
        <f t="shared" si="0" ref="D4:D32">EOMONTH($D$2,B4)</f>
        <v>44286</v>
      </c>
    </row>
    <row r="5" spans="1:4" ht="15.75">
      <c r="A5" s="53" t="s">
        <v>92</v>
      </c>
      <c r="B5" s="53">
        <v>12</v>
      </c>
      <c r="C5" s="56" t="s">
        <v>93</v>
      </c>
      <c r="D5" s="54">
        <f t="shared" si="0"/>
        <v>44377</v>
      </c>
    </row>
    <row r="6" spans="1:4" ht="15.75">
      <c r="A6" s="53" t="s">
        <v>94</v>
      </c>
      <c r="B6" s="53">
        <v>21</v>
      </c>
      <c r="C6" s="56" t="s">
        <v>95</v>
      </c>
      <c r="D6" s="54">
        <f t="shared" si="0"/>
        <v>44651</v>
      </c>
    </row>
    <row r="7" spans="1:4" ht="15.75">
      <c r="A7" s="53" t="s">
        <v>96</v>
      </c>
      <c r="B7" s="53">
        <v>27</v>
      </c>
      <c r="C7" s="56" t="s">
        <v>97</v>
      </c>
      <c r="D7" s="54">
        <f t="shared" si="0"/>
        <v>44834</v>
      </c>
    </row>
    <row r="8" spans="1:4" ht="15.75">
      <c r="A8" s="53" t="s">
        <v>98</v>
      </c>
      <c r="B8" s="53">
        <v>31</v>
      </c>
      <c r="C8" s="56" t="s">
        <v>97</v>
      </c>
      <c r="D8" s="54">
        <f t="shared" si="0"/>
        <v>44957</v>
      </c>
    </row>
    <row r="9" spans="1:4" ht="15.75">
      <c r="A9" s="53" t="s">
        <v>99</v>
      </c>
      <c r="B9" s="53">
        <v>34</v>
      </c>
      <c r="C9" s="56" t="s">
        <v>97</v>
      </c>
      <c r="D9" s="54">
        <f t="shared" si="0"/>
        <v>45046</v>
      </c>
    </row>
    <row r="10" spans="1:4" ht="15.75">
      <c r="A10" s="53" t="s">
        <v>100</v>
      </c>
      <c r="B10" s="53">
        <v>36</v>
      </c>
      <c r="C10" s="56" t="s">
        <v>101</v>
      </c>
      <c r="D10" s="54">
        <f t="shared" si="0"/>
        <v>45107</v>
      </c>
    </row>
    <row r="11" spans="1:4" ht="15.75">
      <c r="A11" s="53" t="s">
        <v>102</v>
      </c>
      <c r="B11" s="53">
        <v>38</v>
      </c>
      <c r="C11" s="56" t="s">
        <v>103</v>
      </c>
      <c r="D11" s="54">
        <f t="shared" si="0"/>
        <v>45169</v>
      </c>
    </row>
    <row r="12" spans="1:4" ht="15.75">
      <c r="A12" s="53" t="s">
        <v>104</v>
      </c>
      <c r="B12" s="53">
        <v>39</v>
      </c>
      <c r="C12" s="56" t="s">
        <v>103</v>
      </c>
      <c r="D12" s="54">
        <f t="shared" si="0"/>
        <v>45199</v>
      </c>
    </row>
    <row r="13" spans="1:4" ht="15.75">
      <c r="A13" s="53" t="s">
        <v>105</v>
      </c>
      <c r="B13" s="53">
        <v>42</v>
      </c>
      <c r="C13" s="56" t="s">
        <v>103</v>
      </c>
      <c r="D13" s="54">
        <f t="shared" si="0"/>
        <v>45291</v>
      </c>
    </row>
    <row r="14" spans="1:4" ht="15.75">
      <c r="A14" s="53" t="s">
        <v>106</v>
      </c>
      <c r="B14" s="53">
        <v>47</v>
      </c>
      <c r="C14" s="56" t="s">
        <v>107</v>
      </c>
      <c r="D14" s="54">
        <f t="shared" si="0"/>
        <v>45443</v>
      </c>
    </row>
    <row r="15" spans="1:4" ht="15.75">
      <c r="A15" s="53" t="s">
        <v>108</v>
      </c>
      <c r="B15" s="53">
        <v>48</v>
      </c>
      <c r="C15" s="56" t="s">
        <v>107</v>
      </c>
      <c r="D15" s="54">
        <f t="shared" si="0"/>
        <v>45473</v>
      </c>
    </row>
    <row r="16" spans="1:4" ht="15.75">
      <c r="A16" s="53" t="s">
        <v>109</v>
      </c>
      <c r="B16" s="53">
        <v>45</v>
      </c>
      <c r="C16" s="56" t="s">
        <v>101</v>
      </c>
      <c r="D16" s="54">
        <f t="shared" si="0"/>
        <v>45382</v>
      </c>
    </row>
    <row r="17" spans="1:4" ht="15.75">
      <c r="A17" s="53" t="s">
        <v>110</v>
      </c>
      <c r="B17" s="53">
        <v>48</v>
      </c>
      <c r="C17" s="56" t="s">
        <v>103</v>
      </c>
      <c r="D17" s="54">
        <f t="shared" si="0"/>
        <v>45473</v>
      </c>
    </row>
    <row r="18" spans="1:4" ht="15.75">
      <c r="A18" s="53" t="s">
        <v>111</v>
      </c>
      <c r="B18" s="53">
        <v>49</v>
      </c>
      <c r="C18" s="56" t="s">
        <v>103</v>
      </c>
      <c r="D18" s="54">
        <f t="shared" si="0"/>
        <v>45504</v>
      </c>
    </row>
    <row r="19" spans="1:4" ht="15.75">
      <c r="A19" s="53" t="s">
        <v>112</v>
      </c>
      <c r="B19" s="53">
        <v>52</v>
      </c>
      <c r="C19" s="56" t="s">
        <v>103</v>
      </c>
      <c r="D19" s="54">
        <f t="shared" si="0"/>
        <v>45596</v>
      </c>
    </row>
    <row r="20" spans="1:4" ht="15.75">
      <c r="A20" s="53" t="s">
        <v>113</v>
      </c>
      <c r="B20" s="53">
        <v>58</v>
      </c>
      <c r="C20" s="56" t="s">
        <v>107</v>
      </c>
      <c r="D20" s="54">
        <f t="shared" si="0"/>
        <v>45777</v>
      </c>
    </row>
    <row r="21" spans="1:4" ht="15.75">
      <c r="A21" s="53" t="s">
        <v>114</v>
      </c>
      <c r="B21" s="53">
        <v>59</v>
      </c>
      <c r="C21" s="56" t="s">
        <v>107</v>
      </c>
      <c r="D21" s="54">
        <f t="shared" si="0"/>
        <v>45808</v>
      </c>
    </row>
    <row r="22" spans="1:4" ht="15.75">
      <c r="A22" s="53" t="s">
        <v>115</v>
      </c>
      <c r="B22" s="53">
        <v>41</v>
      </c>
      <c r="C22" s="56" t="s">
        <v>101</v>
      </c>
      <c r="D22" s="54">
        <f t="shared" si="0"/>
        <v>45260</v>
      </c>
    </row>
    <row r="23" spans="1:4" ht="15.75">
      <c r="A23" s="53" t="s">
        <v>116</v>
      </c>
      <c r="B23" s="53">
        <v>43</v>
      </c>
      <c r="C23" s="56" t="s">
        <v>103</v>
      </c>
      <c r="D23" s="54">
        <f t="shared" si="0"/>
        <v>45322</v>
      </c>
    </row>
    <row r="24" spans="1:4" ht="15.75">
      <c r="A24" s="53" t="s">
        <v>117</v>
      </c>
      <c r="B24" s="53">
        <v>44</v>
      </c>
      <c r="C24" s="56" t="s">
        <v>103</v>
      </c>
      <c r="D24" s="54">
        <f t="shared" si="0"/>
        <v>45351</v>
      </c>
    </row>
    <row r="25" spans="1:4" ht="15.75">
      <c r="A25" s="53" t="s">
        <v>118</v>
      </c>
      <c r="B25" s="53">
        <v>47</v>
      </c>
      <c r="C25" s="56" t="s">
        <v>103</v>
      </c>
      <c r="D25" s="54">
        <f t="shared" si="0"/>
        <v>45443</v>
      </c>
    </row>
    <row r="26" spans="1:4" ht="15.75">
      <c r="A26" s="53" t="s">
        <v>119</v>
      </c>
      <c r="B26" s="53">
        <v>52</v>
      </c>
      <c r="C26" s="56" t="s">
        <v>107</v>
      </c>
      <c r="D26" s="54">
        <f t="shared" si="0"/>
        <v>45596</v>
      </c>
    </row>
    <row r="27" spans="1:4" ht="15.75">
      <c r="A27" s="53" t="s">
        <v>120</v>
      </c>
      <c r="B27" s="53">
        <v>53</v>
      </c>
      <c r="C27" s="56" t="s">
        <v>107</v>
      </c>
      <c r="D27" s="54">
        <f t="shared" si="0"/>
        <v>45626</v>
      </c>
    </row>
    <row r="28" spans="1:4" ht="15.75">
      <c r="A28" s="53" t="s">
        <v>121</v>
      </c>
      <c r="B28" s="53">
        <v>69</v>
      </c>
      <c r="C28" s="56" t="s">
        <v>101</v>
      </c>
      <c r="D28" s="54">
        <f>EOMONTH($D$2,B28)</f>
        <v>46112</v>
      </c>
    </row>
    <row r="29" spans="1:4" ht="15.75">
      <c r="A29" s="53" t="s">
        <v>122</v>
      </c>
      <c r="B29" s="53">
        <v>71</v>
      </c>
      <c r="C29" s="56" t="s">
        <v>103</v>
      </c>
      <c r="D29" s="54">
        <f t="shared" si="0"/>
        <v>46173</v>
      </c>
    </row>
    <row r="30" spans="1:4" ht="15.75">
      <c r="A30" s="53" t="s">
        <v>123</v>
      </c>
      <c r="B30" s="53">
        <v>74</v>
      </c>
      <c r="C30" s="56" t="s">
        <v>103</v>
      </c>
      <c r="D30" s="54">
        <f t="shared" si="0"/>
        <v>46265</v>
      </c>
    </row>
    <row r="31" spans="1:4" ht="15.75">
      <c r="A31" s="53" t="s">
        <v>124</v>
      </c>
      <c r="B31" s="53">
        <v>78</v>
      </c>
      <c r="C31" s="56" t="s">
        <v>107</v>
      </c>
      <c r="D31" s="54">
        <f t="shared" si="0"/>
        <v>46387</v>
      </c>
    </row>
    <row r="32" spans="1:4" ht="15.75">
      <c r="A32" s="53" t="s">
        <v>125</v>
      </c>
      <c r="B32" s="53">
        <v>79</v>
      </c>
      <c r="C32" s="56" t="s">
        <v>107</v>
      </c>
      <c r="D32" s="54">
        <f t="shared" si="0"/>
        <v>46418</v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mlns:x14ac="http://schemas.microsoft.com/office/spreadsheetml/2009/9/ac" xmlns:xr2="http://schemas.microsoft.com/office/spreadsheetml/2015/revision2" xmlns:xr3="http://schemas.microsoft.com/office/spreadsheetml/2016/revision3" mc:Ignorable="x14ac xr xr2 xr3" xr:uid="{E1994BEF-906B-41BA-87A7-6C4D42B3E79B}">
  <dimension ref="A1:C86"/>
  <sheetViews>
    <sheetView rightToLeft="1" zoomScale="90" zoomScaleNormal="90" workbookViewId="0" topLeftCell="A1">
      <selection pane="topLeft" activeCell="C1" sqref="C1:C1048576"/>
    </sheetView>
  </sheetViews>
  <sheetFormatPr defaultRowHeight="15.75"/>
  <cols>
    <col min="1" max="1" width="14.875" customWidth="1"/>
    <col min="2" max="2" width="18.625" customWidth="1"/>
    <col min="3" max="3" width="15.75" style="113" customWidth="1"/>
  </cols>
  <sheetData>
    <row r="1" spans="1:3" s="104" customFormat="1" ht="15.75">
      <c r="A1" s="109" t="s">
        <v>138</v>
      </c>
      <c r="B1" s="109" t="s">
        <v>331</v>
      </c>
      <c r="C1" s="110" t="s">
        <v>332</v>
      </c>
    </row>
    <row r="2" spans="1:3" s="104" customFormat="1" ht="30">
      <c r="A2" s="104" t="s">
        <v>333</v>
      </c>
      <c r="B2" s="104" t="s">
        <v>333</v>
      </c>
      <c r="C2" s="111" t="s">
        <v>334</v>
      </c>
    </row>
    <row r="3" spans="1:3" s="104" customFormat="1" ht="30">
      <c r="A3" s="104" t="s">
        <v>335</v>
      </c>
      <c r="B3" s="104" t="s">
        <v>335</v>
      </c>
      <c r="C3" s="111" t="s">
        <v>334</v>
      </c>
    </row>
    <row r="4" spans="1:3" s="104" customFormat="1" ht="60">
      <c r="A4" s="104" t="s">
        <v>336</v>
      </c>
      <c r="B4" s="104" t="s">
        <v>336</v>
      </c>
      <c r="C4" s="111" t="s">
        <v>337</v>
      </c>
    </row>
    <row r="5" spans="1:3" s="104" customFormat="1" ht="60">
      <c r="A5" s="104" t="s">
        <v>338</v>
      </c>
      <c r="B5" s="104" t="s">
        <v>339</v>
      </c>
      <c r="C5" s="111" t="s">
        <v>337</v>
      </c>
    </row>
    <row r="6" spans="1:3" s="104" customFormat="1" ht="60">
      <c r="A6" s="104" t="s">
        <v>340</v>
      </c>
      <c r="B6" s="104" t="s">
        <v>341</v>
      </c>
      <c r="C6" s="111" t="s">
        <v>337</v>
      </c>
    </row>
    <row r="7" spans="1:3" s="104" customFormat="1" ht="60">
      <c r="A7" s="104" t="s">
        <v>342</v>
      </c>
      <c r="B7" s="104" t="s">
        <v>343</v>
      </c>
      <c r="C7" s="111" t="s">
        <v>337</v>
      </c>
    </row>
    <row r="8" spans="1:3" s="104" customFormat="1" ht="60">
      <c r="A8" s="104" t="s">
        <v>344</v>
      </c>
      <c r="B8" s="104" t="s">
        <v>345</v>
      </c>
      <c r="C8" s="111" t="s">
        <v>337</v>
      </c>
    </row>
    <row r="9" spans="1:3" s="104" customFormat="1" ht="60">
      <c r="A9" s="104" t="s">
        <v>346</v>
      </c>
      <c r="B9" s="104" t="s">
        <v>347</v>
      </c>
      <c r="C9" s="111" t="s">
        <v>337</v>
      </c>
    </row>
    <row r="10" spans="1:3" s="104" customFormat="1" ht="60">
      <c r="A10" s="104" t="s">
        <v>348</v>
      </c>
      <c r="B10" s="104" t="s">
        <v>349</v>
      </c>
      <c r="C10" s="111" t="s">
        <v>337</v>
      </c>
    </row>
    <row r="11" spans="1:3" s="104" customFormat="1" ht="60">
      <c r="A11" s="104" t="s">
        <v>350</v>
      </c>
      <c r="B11" s="104" t="s">
        <v>351</v>
      </c>
      <c r="C11" s="111" t="s">
        <v>337</v>
      </c>
    </row>
    <row r="12" spans="1:3" s="104" customFormat="1" ht="60">
      <c r="A12" s="104" t="s">
        <v>352</v>
      </c>
      <c r="B12" s="104" t="s">
        <v>353</v>
      </c>
      <c r="C12" s="111" t="s">
        <v>337</v>
      </c>
    </row>
    <row r="13" spans="1:3" s="104" customFormat="1" ht="60">
      <c r="A13" s="104" t="s">
        <v>354</v>
      </c>
      <c r="B13" s="104" t="s">
        <v>355</v>
      </c>
      <c r="C13" s="111" t="s">
        <v>337</v>
      </c>
    </row>
    <row r="14" spans="1:3" s="104" customFormat="1" ht="60">
      <c r="A14" s="104" t="s">
        <v>356</v>
      </c>
      <c r="B14" s="104" t="s">
        <v>357</v>
      </c>
      <c r="C14" s="111" t="s">
        <v>337</v>
      </c>
    </row>
    <row r="15" spans="1:3" s="104" customFormat="1" ht="60">
      <c r="A15" s="104" t="s">
        <v>339</v>
      </c>
      <c r="B15" s="104" t="s">
        <v>358</v>
      </c>
      <c r="C15" s="111" t="s">
        <v>337</v>
      </c>
    </row>
    <row r="16" spans="1:3" s="104" customFormat="1" ht="30">
      <c r="A16" s="104" t="s">
        <v>359</v>
      </c>
      <c r="B16" s="104" t="s">
        <v>359</v>
      </c>
      <c r="C16" s="111" t="s">
        <v>457</v>
      </c>
    </row>
    <row r="17" spans="1:3" s="104" customFormat="1" ht="30">
      <c r="A17" s="104" t="s">
        <v>360</v>
      </c>
      <c r="B17" s="104" t="s">
        <v>360</v>
      </c>
      <c r="C17" s="111" t="s">
        <v>457</v>
      </c>
    </row>
    <row r="18" spans="1:3" s="104" customFormat="1" ht="30">
      <c r="A18" s="104" t="s">
        <v>361</v>
      </c>
      <c r="B18" s="104" t="s">
        <v>362</v>
      </c>
      <c r="C18" s="111" t="s">
        <v>457</v>
      </c>
    </row>
    <row r="19" spans="1:3" s="104" customFormat="1" ht="30">
      <c r="A19" s="104" t="s">
        <v>362</v>
      </c>
      <c r="B19" s="104" t="s">
        <v>363</v>
      </c>
      <c r="C19" s="111" t="s">
        <v>457</v>
      </c>
    </row>
    <row r="20" spans="1:3" s="104" customFormat="1" ht="30">
      <c r="A20" s="104" t="s">
        <v>363</v>
      </c>
      <c r="B20" s="104" t="s">
        <v>364</v>
      </c>
      <c r="C20" s="111" t="s">
        <v>457</v>
      </c>
    </row>
    <row r="21" spans="1:3" s="104" customFormat="1" ht="30">
      <c r="A21" s="104" t="s">
        <v>364</v>
      </c>
      <c r="B21" s="104" t="s">
        <v>365</v>
      </c>
      <c r="C21" s="111" t="s">
        <v>457</v>
      </c>
    </row>
    <row r="22" spans="1:3" s="104" customFormat="1" ht="30">
      <c r="A22" s="104" t="s">
        <v>366</v>
      </c>
      <c r="B22" s="104" t="s">
        <v>367</v>
      </c>
      <c r="C22" s="111" t="s">
        <v>457</v>
      </c>
    </row>
    <row r="23" spans="1:3" s="104" customFormat="1" ht="30">
      <c r="A23" s="104" t="s">
        <v>368</v>
      </c>
      <c r="B23" s="104" t="s">
        <v>369</v>
      </c>
      <c r="C23" s="111" t="s">
        <v>457</v>
      </c>
    </row>
    <row r="24" spans="1:3" s="104" customFormat="1" ht="30">
      <c r="A24" s="104" t="s">
        <v>370</v>
      </c>
      <c r="B24" s="104" t="s">
        <v>371</v>
      </c>
      <c r="C24" s="111" t="s">
        <v>457</v>
      </c>
    </row>
    <row r="25" spans="1:3" s="104" customFormat="1" ht="30">
      <c r="A25" s="104" t="s">
        <v>372</v>
      </c>
      <c r="B25" s="104" t="s">
        <v>373</v>
      </c>
      <c r="C25" s="111" t="s">
        <v>457</v>
      </c>
    </row>
    <row r="26" spans="1:3" s="104" customFormat="1" ht="30">
      <c r="A26" s="104" t="s">
        <v>374</v>
      </c>
      <c r="B26" s="104" t="s">
        <v>375</v>
      </c>
      <c r="C26" s="111" t="s">
        <v>457</v>
      </c>
    </row>
    <row r="27" spans="1:3" s="104" customFormat="1" ht="30">
      <c r="A27" s="104" t="s">
        <v>375</v>
      </c>
      <c r="B27" s="104" t="s">
        <v>376</v>
      </c>
      <c r="C27" s="111" t="s">
        <v>457</v>
      </c>
    </row>
    <row r="28" spans="1:3" s="104" customFormat="1" ht="30">
      <c r="A28" s="104" t="s">
        <v>377</v>
      </c>
      <c r="B28" s="104" t="s">
        <v>378</v>
      </c>
      <c r="C28" s="111" t="s">
        <v>457</v>
      </c>
    </row>
    <row r="29" spans="1:3" s="104" customFormat="1" ht="15.75">
      <c r="A29" s="104" t="s">
        <v>379</v>
      </c>
      <c r="B29" s="104" t="s">
        <v>379</v>
      </c>
      <c r="C29" s="111" t="s">
        <v>458</v>
      </c>
    </row>
    <row r="30" spans="1:3" s="104" customFormat="1" ht="15.75">
      <c r="A30" s="104" t="s">
        <v>380</v>
      </c>
      <c r="B30" s="104" t="s">
        <v>380</v>
      </c>
      <c r="C30" s="111" t="s">
        <v>458</v>
      </c>
    </row>
    <row r="31" spans="1:3" s="104" customFormat="1" ht="15.75">
      <c r="A31" s="104" t="s">
        <v>381</v>
      </c>
      <c r="B31" s="104" t="s">
        <v>381</v>
      </c>
      <c r="C31" s="111" t="s">
        <v>458</v>
      </c>
    </row>
    <row r="32" spans="1:3" s="104" customFormat="1" ht="15.75">
      <c r="A32" s="104" t="s">
        <v>382</v>
      </c>
      <c r="B32" s="104" t="s">
        <v>382</v>
      </c>
      <c r="C32" s="111" t="s">
        <v>458</v>
      </c>
    </row>
    <row r="33" spans="1:3" s="104" customFormat="1" ht="30">
      <c r="A33" s="104" t="s">
        <v>383</v>
      </c>
      <c r="B33" s="104" t="s">
        <v>384</v>
      </c>
      <c r="C33" s="111" t="s">
        <v>457</v>
      </c>
    </row>
    <row r="34" spans="1:3" s="104" customFormat="1" ht="30">
      <c r="A34" s="104" t="s">
        <v>385</v>
      </c>
      <c r="B34" s="104" t="s">
        <v>386</v>
      </c>
      <c r="C34" s="111" t="s">
        <v>457</v>
      </c>
    </row>
    <row r="35" spans="1:3" s="104" customFormat="1" ht="30">
      <c r="A35" s="104" t="s">
        <v>387</v>
      </c>
      <c r="B35" s="104" t="s">
        <v>388</v>
      </c>
      <c r="C35" s="111" t="s">
        <v>457</v>
      </c>
    </row>
    <row r="36" spans="1:3" s="104" customFormat="1" ht="30">
      <c r="A36" s="104" t="s">
        <v>389</v>
      </c>
      <c r="B36" s="104" t="s">
        <v>390</v>
      </c>
      <c r="C36" s="111" t="s">
        <v>457</v>
      </c>
    </row>
    <row r="37" spans="1:3" s="104" customFormat="1" ht="30">
      <c r="A37" s="104" t="s">
        <v>391</v>
      </c>
      <c r="B37" s="104" t="s">
        <v>392</v>
      </c>
      <c r="C37" s="111" t="s">
        <v>457</v>
      </c>
    </row>
    <row r="38" spans="1:3" s="104" customFormat="1" ht="30">
      <c r="A38" s="104" t="s">
        <v>393</v>
      </c>
      <c r="B38" s="104" t="s">
        <v>391</v>
      </c>
      <c r="C38" s="111" t="s">
        <v>457</v>
      </c>
    </row>
    <row r="39" spans="1:3" s="104" customFormat="1" ht="30">
      <c r="A39" s="104" t="s">
        <v>394</v>
      </c>
      <c r="B39" s="104" t="s">
        <v>394</v>
      </c>
      <c r="C39" s="111" t="s">
        <v>457</v>
      </c>
    </row>
    <row r="40" spans="1:3" s="104" customFormat="1" ht="30">
      <c r="A40" s="104" t="s">
        <v>395</v>
      </c>
      <c r="B40" s="104" t="s">
        <v>395</v>
      </c>
      <c r="C40" s="111" t="s">
        <v>457</v>
      </c>
    </row>
    <row r="41" spans="1:3" s="104" customFormat="1" ht="30">
      <c r="A41" s="104" t="s">
        <v>396</v>
      </c>
      <c r="B41" s="104" t="s">
        <v>397</v>
      </c>
      <c r="C41" s="111" t="s">
        <v>457</v>
      </c>
    </row>
    <row r="42" spans="1:3" s="104" customFormat="1" ht="30">
      <c r="A42" s="104" t="s">
        <v>398</v>
      </c>
      <c r="B42" s="104" t="s">
        <v>398</v>
      </c>
      <c r="C42" s="111" t="s">
        <v>457</v>
      </c>
    </row>
    <row r="43" spans="1:3" s="104" customFormat="1" ht="30">
      <c r="A43" s="104" t="s">
        <v>399</v>
      </c>
      <c r="B43" s="104" t="s">
        <v>399</v>
      </c>
      <c r="C43" s="111" t="s">
        <v>457</v>
      </c>
    </row>
    <row r="44" spans="1:3" s="104" customFormat="1" ht="30">
      <c r="A44" s="104" t="s">
        <v>400</v>
      </c>
      <c r="B44" s="104" t="s">
        <v>400</v>
      </c>
      <c r="C44" s="111" t="s">
        <v>457</v>
      </c>
    </row>
    <row r="45" spans="1:3" s="104" customFormat="1" ht="30">
      <c r="A45" s="104" t="s">
        <v>401</v>
      </c>
      <c r="B45" s="104" t="s">
        <v>401</v>
      </c>
      <c r="C45" s="111" t="s">
        <v>457</v>
      </c>
    </row>
    <row r="46" spans="1:3" s="104" customFormat="1" ht="30">
      <c r="A46" s="104" t="s">
        <v>402</v>
      </c>
      <c r="B46" s="104" t="s">
        <v>402</v>
      </c>
      <c r="C46" s="111" t="s">
        <v>457</v>
      </c>
    </row>
    <row r="47" spans="1:3" s="104" customFormat="1" ht="30">
      <c r="A47" s="104" t="s">
        <v>403</v>
      </c>
      <c r="B47" s="104" t="s">
        <v>403</v>
      </c>
      <c r="C47" s="111" t="s">
        <v>457</v>
      </c>
    </row>
    <row r="48" spans="1:3" s="104" customFormat="1" ht="30">
      <c r="A48" s="104" t="s">
        <v>404</v>
      </c>
      <c r="B48" s="104" t="s">
        <v>405</v>
      </c>
      <c r="C48" s="111" t="s">
        <v>457</v>
      </c>
    </row>
    <row r="49" spans="1:3" s="104" customFormat="1" ht="30">
      <c r="A49" s="104" t="s">
        <v>406</v>
      </c>
      <c r="B49" s="104" t="s">
        <v>406</v>
      </c>
      <c r="C49" s="111" t="s">
        <v>459</v>
      </c>
    </row>
    <row r="50" spans="1:3" s="104" customFormat="1" ht="30">
      <c r="A50" s="104" t="s">
        <v>407</v>
      </c>
      <c r="B50" s="104" t="s">
        <v>407</v>
      </c>
      <c r="C50" s="111" t="s">
        <v>459</v>
      </c>
    </row>
    <row r="51" spans="1:3" s="104" customFormat="1" ht="30">
      <c r="A51" s="104" t="s">
        <v>408</v>
      </c>
      <c r="B51" s="104" t="s">
        <v>408</v>
      </c>
      <c r="C51" s="111" t="s">
        <v>459</v>
      </c>
    </row>
    <row r="52" spans="1:3" s="104" customFormat="1" ht="30">
      <c r="A52" s="104" t="s">
        <v>409</v>
      </c>
      <c r="B52" s="104" t="s">
        <v>409</v>
      </c>
      <c r="C52" s="111" t="s">
        <v>459</v>
      </c>
    </row>
    <row r="53" spans="1:3" s="104" customFormat="1" ht="30">
      <c r="A53" s="104" t="s">
        <v>410</v>
      </c>
      <c r="B53" s="104" t="s">
        <v>410</v>
      </c>
      <c r="C53" s="111" t="s">
        <v>459</v>
      </c>
    </row>
    <row r="54" spans="1:3" s="104" customFormat="1" ht="30">
      <c r="A54" s="104" t="s">
        <v>411</v>
      </c>
      <c r="B54" s="104" t="s">
        <v>411</v>
      </c>
      <c r="C54" s="111" t="s">
        <v>459</v>
      </c>
    </row>
    <row r="55" spans="1:3" s="104" customFormat="1" ht="30">
      <c r="A55" s="104" t="s">
        <v>412</v>
      </c>
      <c r="B55" s="104" t="s">
        <v>412</v>
      </c>
      <c r="C55" s="111" t="s">
        <v>459</v>
      </c>
    </row>
    <row r="56" spans="1:3" s="104" customFormat="1" ht="30">
      <c r="A56" s="104" t="s">
        <v>413</v>
      </c>
      <c r="B56" s="104" t="s">
        <v>414</v>
      </c>
      <c r="C56" s="111" t="s">
        <v>459</v>
      </c>
    </row>
    <row r="57" spans="1:3" s="104" customFormat="1" ht="30">
      <c r="A57" s="104" t="s">
        <v>414</v>
      </c>
      <c r="B57" s="104" t="s">
        <v>415</v>
      </c>
      <c r="C57" s="111" t="s">
        <v>459</v>
      </c>
    </row>
    <row r="58" spans="1:3" s="104" customFormat="1" ht="30">
      <c r="A58" s="104" t="s">
        <v>415</v>
      </c>
      <c r="B58" s="104" t="s">
        <v>416</v>
      </c>
      <c r="C58" s="111" t="s">
        <v>459</v>
      </c>
    </row>
    <row r="59" spans="1:3" s="104" customFormat="1" ht="30">
      <c r="A59" s="104" t="s">
        <v>416</v>
      </c>
      <c r="B59" s="104" t="s">
        <v>417</v>
      </c>
      <c r="C59" s="111" t="s">
        <v>459</v>
      </c>
    </row>
    <row r="60" spans="1:3" s="104" customFormat="1" ht="30">
      <c r="A60" s="104" t="s">
        <v>418</v>
      </c>
      <c r="B60" s="104" t="s">
        <v>419</v>
      </c>
      <c r="C60" s="111" t="s">
        <v>459</v>
      </c>
    </row>
    <row r="61" spans="1:3" s="104" customFormat="1" ht="30">
      <c r="A61" s="104" t="s">
        <v>420</v>
      </c>
      <c r="B61" s="104" t="s">
        <v>418</v>
      </c>
      <c r="C61" s="111" t="s">
        <v>459</v>
      </c>
    </row>
    <row r="62" spans="1:3" s="104" customFormat="1" ht="60">
      <c r="A62" s="104" t="s">
        <v>421</v>
      </c>
      <c r="B62" s="104" t="s">
        <v>421</v>
      </c>
      <c r="C62" s="111" t="s">
        <v>337</v>
      </c>
    </row>
    <row r="63" spans="1:3" s="104" customFormat="1" ht="60">
      <c r="A63" s="104" t="s">
        <v>422</v>
      </c>
      <c r="B63" s="104" t="s">
        <v>422</v>
      </c>
      <c r="C63" s="111" t="s">
        <v>337</v>
      </c>
    </row>
    <row r="64" spans="1:3" s="104" customFormat="1" ht="15.75">
      <c r="A64" s="104" t="s">
        <v>423</v>
      </c>
      <c r="B64" s="104" t="s">
        <v>424</v>
      </c>
      <c r="C64" s="111" t="s">
        <v>460</v>
      </c>
    </row>
    <row r="65" spans="1:3" s="104" customFormat="1" ht="15.75">
      <c r="A65" s="104" t="s">
        <v>425</v>
      </c>
      <c r="B65" s="104" t="s">
        <v>426</v>
      </c>
      <c r="C65" s="111" t="s">
        <v>460</v>
      </c>
    </row>
    <row r="66" spans="1:3" s="104" customFormat="1" ht="15.75">
      <c r="A66" s="104" t="s">
        <v>424</v>
      </c>
      <c r="B66" s="104" t="s">
        <v>427</v>
      </c>
      <c r="C66" s="111" t="s">
        <v>460</v>
      </c>
    </row>
    <row r="67" spans="1:3" s="104" customFormat="1" ht="15.75">
      <c r="A67" s="104" t="s">
        <v>426</v>
      </c>
      <c r="B67" s="104" t="s">
        <v>428</v>
      </c>
      <c r="C67" s="111" t="s">
        <v>460</v>
      </c>
    </row>
    <row r="68" spans="1:3" s="104" customFormat="1" ht="15.75">
      <c r="A68" s="104" t="s">
        <v>429</v>
      </c>
      <c r="B68" s="104" t="s">
        <v>430</v>
      </c>
      <c r="C68" s="111" t="s">
        <v>460</v>
      </c>
    </row>
    <row r="69" spans="1:3" s="104" customFormat="1" ht="15.75">
      <c r="A69" s="104" t="s">
        <v>431</v>
      </c>
      <c r="B69" s="104" t="s">
        <v>432</v>
      </c>
      <c r="C69" s="111" t="s">
        <v>460</v>
      </c>
    </row>
    <row r="70" spans="1:3" s="104" customFormat="1" ht="15.75">
      <c r="A70" s="104" t="s">
        <v>433</v>
      </c>
      <c r="B70" s="104" t="s">
        <v>434</v>
      </c>
      <c r="C70" s="111" t="s">
        <v>460</v>
      </c>
    </row>
    <row r="71" spans="1:3" s="104" customFormat="1" ht="15.75">
      <c r="A71" s="104" t="s">
        <v>435</v>
      </c>
      <c r="B71" s="104" t="s">
        <v>435</v>
      </c>
      <c r="C71" s="112" t="s">
        <v>436</v>
      </c>
    </row>
    <row r="72" spans="1:3" s="104" customFormat="1" ht="45">
      <c r="A72" s="104" t="s">
        <v>437</v>
      </c>
      <c r="B72" s="104" t="s">
        <v>437</v>
      </c>
      <c r="C72" s="111" t="s">
        <v>461</v>
      </c>
    </row>
    <row r="73" spans="1:3" s="104" customFormat="1" ht="45">
      <c r="A73" s="104" t="s">
        <v>438</v>
      </c>
      <c r="B73" s="104" t="s">
        <v>438</v>
      </c>
      <c r="C73" s="111" t="s">
        <v>461</v>
      </c>
    </row>
    <row r="74" spans="1:3" s="104" customFormat="1" ht="45">
      <c r="A74" s="104" t="s">
        <v>439</v>
      </c>
      <c r="B74" s="104" t="s">
        <v>439</v>
      </c>
      <c r="C74" s="111" t="s">
        <v>461</v>
      </c>
    </row>
    <row r="75" spans="1:3" s="104" customFormat="1" ht="45">
      <c r="A75" s="104" t="s">
        <v>440</v>
      </c>
      <c r="B75" s="104" t="s">
        <v>441</v>
      </c>
      <c r="C75" s="111" t="s">
        <v>461</v>
      </c>
    </row>
    <row r="76" spans="1:3" s="104" customFormat="1" ht="45">
      <c r="A76" s="104" t="s">
        <v>442</v>
      </c>
      <c r="B76" s="104" t="s">
        <v>442</v>
      </c>
      <c r="C76" s="111" t="s">
        <v>461</v>
      </c>
    </row>
    <row r="77" spans="1:3" s="104" customFormat="1" ht="45">
      <c r="A77" s="104" t="s">
        <v>443</v>
      </c>
      <c r="B77" s="104" t="s">
        <v>443</v>
      </c>
      <c r="C77" s="111" t="s">
        <v>461</v>
      </c>
    </row>
    <row r="78" spans="1:3" s="104" customFormat="1" ht="45">
      <c r="A78" s="104" t="s">
        <v>444</v>
      </c>
      <c r="B78" s="104" t="s">
        <v>444</v>
      </c>
      <c r="C78" s="111" t="s">
        <v>461</v>
      </c>
    </row>
    <row r="79" spans="1:3" s="104" customFormat="1" ht="45">
      <c r="A79" s="104" t="s">
        <v>445</v>
      </c>
      <c r="B79" s="104" t="s">
        <v>445</v>
      </c>
      <c r="C79" s="111" t="s">
        <v>462</v>
      </c>
    </row>
    <row r="80" spans="1:3" s="104" customFormat="1" ht="45">
      <c r="A80" s="104" t="s">
        <v>446</v>
      </c>
      <c r="B80" s="104" t="s">
        <v>446</v>
      </c>
      <c r="C80" s="111" t="s">
        <v>462</v>
      </c>
    </row>
    <row r="81" spans="1:3" s="104" customFormat="1" ht="45">
      <c r="A81" s="104" t="s">
        <v>447</v>
      </c>
      <c r="B81" s="104" t="s">
        <v>447</v>
      </c>
      <c r="C81" s="111" t="s">
        <v>462</v>
      </c>
    </row>
    <row r="82" spans="1:3" s="104" customFormat="1" ht="45">
      <c r="A82" s="104" t="s">
        <v>448</v>
      </c>
      <c r="B82" s="104" t="s">
        <v>448</v>
      </c>
      <c r="C82" s="111" t="s">
        <v>462</v>
      </c>
    </row>
    <row r="83" spans="1:3" s="104" customFormat="1" ht="45">
      <c r="A83" s="104" t="s">
        <v>449</v>
      </c>
      <c r="B83" s="104" t="s">
        <v>449</v>
      </c>
      <c r="C83" s="111" t="s">
        <v>462</v>
      </c>
    </row>
    <row r="84" spans="1:3" s="104" customFormat="1" ht="45">
      <c r="A84" s="104" t="s">
        <v>450</v>
      </c>
      <c r="B84" s="104" t="s">
        <v>450</v>
      </c>
      <c r="C84" s="111" t="s">
        <v>462</v>
      </c>
    </row>
    <row r="85" spans="1:3" s="104" customFormat="1" ht="45">
      <c r="A85" s="104" t="s">
        <v>451</v>
      </c>
      <c r="B85" s="104" t="s">
        <v>451</v>
      </c>
      <c r="C85" s="111" t="s">
        <v>462</v>
      </c>
    </row>
    <row r="86" spans="1:3" s="104" customFormat="1" ht="45">
      <c r="A86" s="104" t="s">
        <v>452</v>
      </c>
      <c r="B86" s="104" t="s">
        <v>452</v>
      </c>
      <c r="C86" s="111" t="s">
        <v>462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