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bosmanadama-my.sharepoint.com/personal/dane_bosmanadama_co_za/Documents/Desktop/"/>
    </mc:Choice>
  </mc:AlternateContent>
  <xr:revisionPtr revIDLastSave="14" documentId="8_{77622337-C534-4E64-89A6-247FEDDE4B0D}" xr6:coauthVersionLast="47" xr6:coauthVersionMax="47" xr10:uidLastSave="{30580663-1A2D-4C13-96C4-FE6C8000EE4D}"/>
  <bookViews>
    <workbookView xWindow="-108" yWindow="-108" windowWidth="23256" windowHeight="12576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30" i="1" l="1"/>
  <c r="AD34" i="1"/>
  <c r="AD42" i="1" s="1"/>
  <c r="AD41" i="1"/>
  <c r="AD40" i="1"/>
  <c r="AD22" i="1"/>
  <c r="AD26" i="1"/>
  <c r="CK24" i="1" s="1"/>
  <c r="AC40" i="1"/>
  <c r="AC41" i="1" s="1"/>
  <c r="CF30" i="1" s="1"/>
  <c r="AC34" i="1"/>
  <c r="CF29" i="1" s="1"/>
  <c r="CK29" i="1" l="1"/>
  <c r="CJ31" i="1"/>
  <c r="CJ25" i="1"/>
  <c r="AD35" i="1"/>
  <c r="CE31" i="1"/>
  <c r="CF37" i="1" s="1"/>
  <c r="CE38" i="1" s="1"/>
  <c r="AC22" i="1"/>
  <c r="AC26" i="1"/>
  <c r="AB40" i="1"/>
  <c r="AB41" i="1" s="1"/>
  <c r="CA30" i="1" s="1"/>
  <c r="AB34" i="1"/>
  <c r="CA29" i="1" s="1"/>
  <c r="AB26" i="1"/>
  <c r="AB35" i="1" s="1"/>
  <c r="AB22" i="1"/>
  <c r="AA40" i="1"/>
  <c r="AA41" i="1" s="1"/>
  <c r="BV30" i="1" s="1"/>
  <c r="AA34" i="1"/>
  <c r="BV29" i="1" s="1"/>
  <c r="AA26" i="1"/>
  <c r="AA22" i="1"/>
  <c r="BV24" i="1" s="1"/>
  <c r="Z41" i="1"/>
  <c r="Z26" i="1"/>
  <c r="Z22" i="1"/>
  <c r="CK37" i="1" l="1"/>
  <c r="CJ38" i="1" s="1"/>
  <c r="AC35" i="1"/>
  <c r="CF24" i="1"/>
  <c r="CE25" i="1" s="1"/>
  <c r="CF34" i="1" s="1"/>
  <c r="CE35" i="1" s="1"/>
  <c r="CA24" i="1"/>
  <c r="CK34" i="1"/>
  <c r="AC42" i="1"/>
  <c r="AB42" i="1"/>
  <c r="BZ31" i="1"/>
  <c r="AA42" i="1"/>
  <c r="AA35" i="1"/>
  <c r="BZ25" i="1"/>
  <c r="Z42" i="1"/>
  <c r="CJ35" i="1" l="1"/>
  <c r="CJ39" i="1" s="1"/>
  <c r="CK39" i="1"/>
  <c r="CA37" i="1"/>
  <c r="BZ38" i="1" s="1"/>
  <c r="CF39" i="1"/>
  <c r="CE39" i="1"/>
  <c r="CA34" i="1"/>
  <c r="BQ29" i="1"/>
  <c r="Y26" i="1"/>
  <c r="BZ35" i="1" l="1"/>
  <c r="BZ39" i="1" s="1"/>
  <c r="CA39" i="1"/>
  <c r="BQ30" i="1"/>
  <c r="BP31" i="1" s="1"/>
  <c r="BQ37" i="1" s="1"/>
  <c r="BP38" i="1" s="1"/>
  <c r="BQ24" i="1"/>
  <c r="BP25" i="1" s="1"/>
  <c r="BU31" i="1"/>
  <c r="BV37" i="1" s="1"/>
  <c r="BU38" i="1" s="1"/>
  <c r="BU25" i="1"/>
  <c r="Y40" i="1"/>
  <c r="Y41" i="1" s="1"/>
  <c r="BL30" i="1" s="1"/>
  <c r="BV34" i="1" l="1"/>
  <c r="BQ34" i="1"/>
  <c r="Y34" i="1"/>
  <c r="BL29" i="1" s="1"/>
  <c r="BK31" i="1" s="1"/>
  <c r="BL37" i="1" s="1"/>
  <c r="BK38" i="1" s="1"/>
  <c r="Y22" i="1"/>
  <c r="BB29" i="1"/>
  <c r="BB24" i="1"/>
  <c r="X40" i="1"/>
  <c r="X41" i="1" s="1"/>
  <c r="BG30" i="1" s="1"/>
  <c r="X33" i="1"/>
  <c r="X32" i="1"/>
  <c r="X31" i="1"/>
  <c r="X30" i="1"/>
  <c r="X29" i="1"/>
  <c r="X28" i="1"/>
  <c r="X27" i="1"/>
  <c r="X25" i="1"/>
  <c r="X24" i="1"/>
  <c r="X23" i="1"/>
  <c r="X21" i="1"/>
  <c r="X22" i="1" s="1"/>
  <c r="W35" i="1"/>
  <c r="W40" i="1"/>
  <c r="W41" i="1" s="1"/>
  <c r="BB30" i="1" s="1"/>
  <c r="AW30" i="1"/>
  <c r="AW29" i="1"/>
  <c r="AR30" i="1"/>
  <c r="AR29" i="1"/>
  <c r="AM30" i="1"/>
  <c r="AW24" i="1"/>
  <c r="AV25" i="1" s="1"/>
  <c r="AW34" i="1" s="1"/>
  <c r="AV35" i="1" s="1"/>
  <c r="AR24" i="1"/>
  <c r="AQ25" i="1" s="1"/>
  <c r="AR34" i="1" s="1"/>
  <c r="AQ35" i="1" s="1"/>
  <c r="O34" i="1"/>
  <c r="AM29" i="1" s="1"/>
  <c r="O26" i="1"/>
  <c r="AM24" i="1" s="1"/>
  <c r="AL26" i="1" s="1"/>
  <c r="X26" i="1" l="1"/>
  <c r="BU35" i="1"/>
  <c r="BU39" i="1" s="1"/>
  <c r="BV39" i="1"/>
  <c r="X34" i="1"/>
  <c r="BG29" i="1" s="1"/>
  <c r="BF31" i="1" s="1"/>
  <c r="BG37" i="1" s="1"/>
  <c r="BG24" i="1"/>
  <c r="BF25" i="1" s="1"/>
  <c r="BG34" i="1" s="1"/>
  <c r="BF35" i="1" s="1"/>
  <c r="BL24" i="1"/>
  <c r="BK25" i="1" s="1"/>
  <c r="BL34" i="1" s="1"/>
  <c r="BK35" i="1" s="1"/>
  <c r="BK39" i="1" s="1"/>
  <c r="Y42" i="1"/>
  <c r="Y35" i="1"/>
  <c r="BP35" i="1"/>
  <c r="BP39" i="1" s="1"/>
  <c r="BQ39" i="1"/>
  <c r="BA31" i="1"/>
  <c r="W42" i="1"/>
  <c r="BA25" i="1"/>
  <c r="BB34" i="1" s="1"/>
  <c r="AV31" i="1"/>
  <c r="AW37" i="1" s="1"/>
  <c r="AV38" i="1" s="1"/>
  <c r="AQ31" i="1"/>
  <c r="AR37" i="1" s="1"/>
  <c r="AR39" i="1" s="1"/>
  <c r="AL31" i="1"/>
  <c r="AM34" i="1"/>
  <c r="AL35" i="1" s="1"/>
  <c r="X35" i="1" l="1"/>
  <c r="X42" i="1"/>
  <c r="BB37" i="1"/>
  <c r="BA38" i="1" s="1"/>
  <c r="BL39" i="1"/>
  <c r="BF38" i="1"/>
  <c r="BF39" i="1" s="1"/>
  <c r="AV39" i="1"/>
  <c r="AW39" i="1"/>
  <c r="AM37" i="1"/>
  <c r="AM39" i="1" s="1"/>
  <c r="AQ38" i="1"/>
  <c r="AQ39" i="1" s="1"/>
  <c r="BG39" i="1" l="1"/>
  <c r="BA35" i="1"/>
  <c r="BA39" i="1" s="1"/>
  <c r="BB39" i="1"/>
  <c r="AL38" i="1"/>
  <c r="AL39" i="1" s="1"/>
</calcChain>
</file>

<file path=xl/sharedStrings.xml><?xml version="1.0" encoding="utf-8"?>
<sst xmlns="http://schemas.openxmlformats.org/spreadsheetml/2006/main" count="299" uniqueCount="114">
  <si>
    <t>Plan Detail</t>
  </si>
  <si>
    <t xml:space="preserve"> </t>
  </si>
  <si>
    <t>DefLineFilter</t>
  </si>
  <si>
    <t xml:space="preserve"> (  ( DefType = 'Earning'  AND (  DefCode = 'TIPS'  OR 
 DefCode = 'TIPS'  )  )  ) </t>
  </si>
  <si>
    <t>Company</t>
  </si>
  <si>
    <t>001 - Bosman Adama (Pty) Ltd</t>
  </si>
  <si>
    <t>Leave Pay</t>
  </si>
  <si>
    <t>1</t>
  </si>
  <si>
    <t>Company Rule</t>
  </si>
  <si>
    <t>2 - BOSMAN_ADAMA - Bosman Adama, 3 - BI_WEEK_BOSMAN - Bi-Weekl Bosman</t>
  </si>
  <si>
    <t>Employee Status Description</t>
  </si>
  <si>
    <t>All</t>
  </si>
  <si>
    <t>Pay Period Id</t>
  </si>
  <si>
    <t>2023/03/31 (1 of 12) March (History), 2023/04/30 (2 of 12) April (History), 2023/05/31 (3 of 12) May (History), 2023/06/30 (4 of 12) June, 2023/03/14 (1 of 2 March) (1 of 26)  (History), 2023/03/28 (2 of 2 March) (2 of 26)  (History), 2023/04/11 (1 of 2 April) (3 of 26)  (History), 2023/04/25 (2 of 2 April) (4 of 26)  (History), 2023/05/09 (1 of 2 May) (5 of 26)  (History), 2023/05/23 (2 of 2 May) (6 of 26)  (History), 2023/06/06 (1 of 2 June) (7 of 26) , 2023/06/20 (2 of 2 June) (8 of 26)  (Future)</t>
  </si>
  <si>
    <t>Selected View</t>
  </si>
  <si>
    <t>Employee Detail - Tips verslag</t>
  </si>
  <si>
    <t>Restored Layout</t>
  </si>
  <si>
    <t>Tips</t>
  </si>
  <si>
    <t>(HA) Department</t>
  </si>
  <si>
    <t>Company Name</t>
  </si>
  <si>
    <t>Company Code</t>
  </si>
  <si>
    <t>Definition Type</t>
  </si>
  <si>
    <t>Pay Run Short Description</t>
  </si>
  <si>
    <t>Code</t>
  </si>
  <si>
    <t>Total</t>
  </si>
  <si>
    <t>Tax Year Description</t>
  </si>
  <si>
    <t>Month Description</t>
  </si>
  <si>
    <t>2023/2024</t>
  </si>
  <si>
    <t>Grand Total</t>
  </si>
  <si>
    <t>Company Rule Short Description</t>
  </si>
  <si>
    <t>(HA Code) DEPARTMENT</t>
  </si>
  <si>
    <t>Employee Code</t>
  </si>
  <si>
    <t>Employee Name</t>
  </si>
  <si>
    <t>Definition Description</t>
  </si>
  <si>
    <t>01  -  March</t>
  </si>
  <si>
    <t>02  -  April</t>
  </si>
  <si>
    <t>03  -  May</t>
  </si>
  <si>
    <t>Bestuur maandeliks</t>
  </si>
  <si>
    <t>AW</t>
  </si>
  <si>
    <t>ONIDA</t>
  </si>
  <si>
    <t>AW Total</t>
  </si>
  <si>
    <t>BFV</t>
  </si>
  <si>
    <t>CASSIDI</t>
  </si>
  <si>
    <t>CHARLENE</t>
  </si>
  <si>
    <t>FELECIA</t>
  </si>
  <si>
    <t>BFV Total</t>
  </si>
  <si>
    <t>DEBO</t>
  </si>
  <si>
    <t>DAVID</t>
  </si>
  <si>
    <t>NIGEL</t>
  </si>
  <si>
    <t>NOXOLO</t>
  </si>
  <si>
    <t>PETRO_O</t>
  </si>
  <si>
    <t>RUAN</t>
  </si>
  <si>
    <t>WATSON</t>
  </si>
  <si>
    <t>DEBO Total</t>
  </si>
  <si>
    <t>Bestuur maandeliks Total</t>
  </si>
  <si>
    <t>Bi-Weekl Bosman</t>
  </si>
  <si>
    <t>12</t>
  </si>
  <si>
    <t>1243</t>
  </si>
  <si>
    <t>1258</t>
  </si>
  <si>
    <t>1263</t>
  </si>
  <si>
    <t>1560</t>
  </si>
  <si>
    <t>12 Total</t>
  </si>
  <si>
    <t>Bi-Weekl Bosman Total</t>
  </si>
  <si>
    <t xml:space="preserve">Printed on: </t>
  </si>
  <si>
    <t>2023/06/09</t>
  </si>
  <si>
    <t>14:30</t>
  </si>
  <si>
    <t>Almal Hermanus</t>
  </si>
  <si>
    <t>Wellington</t>
  </si>
  <si>
    <t>Hermanus</t>
  </si>
  <si>
    <t>General Journals - 31/03/2023</t>
  </si>
  <si>
    <t>JCBB - Evolution</t>
  </si>
  <si>
    <t>Dt</t>
  </si>
  <si>
    <t>KT</t>
  </si>
  <si>
    <t>3500/05/IC</t>
  </si>
  <si>
    <t>8646/05/IC</t>
  </si>
  <si>
    <t>Wages</t>
  </si>
  <si>
    <t>BAW - Evolution</t>
  </si>
  <si>
    <t>8610/05/IC</t>
  </si>
  <si>
    <t>9016/02/DS</t>
  </si>
  <si>
    <t>9022/02/DS</t>
  </si>
  <si>
    <t>March</t>
  </si>
  <si>
    <t>April</t>
  </si>
  <si>
    <t>May</t>
  </si>
  <si>
    <t>General Journals - 31/05/2023</t>
  </si>
  <si>
    <t>General Journals - 30/04/2023</t>
  </si>
  <si>
    <t>Onthou om volgende maand weer na Mei te kyk vir die lone</t>
  </si>
  <si>
    <t>04 - June</t>
  </si>
  <si>
    <t>June</t>
  </si>
  <si>
    <t>General Journals - 30/06/2023</t>
  </si>
  <si>
    <t>3500/05/LA</t>
  </si>
  <si>
    <t>3620/05/LA/01</t>
  </si>
  <si>
    <t>MARELIE</t>
  </si>
  <si>
    <t>General Journals - 31/07/2023</t>
  </si>
  <si>
    <t>July</t>
  </si>
  <si>
    <t>August</t>
  </si>
  <si>
    <t>General Journals - 31/08/2023</t>
  </si>
  <si>
    <t>5 - July</t>
  </si>
  <si>
    <t>6 - August</t>
  </si>
  <si>
    <t>September</t>
  </si>
  <si>
    <t>General Journals - 30/09/2023</t>
  </si>
  <si>
    <t>7 - September</t>
  </si>
  <si>
    <t>October</t>
  </si>
  <si>
    <t>General Journals - 31/10/2023</t>
  </si>
  <si>
    <t xml:space="preserve">8 - October </t>
  </si>
  <si>
    <t>General Journals - 30/11/2023</t>
  </si>
  <si>
    <t>General Journals - 31/12/2023</t>
  </si>
  <si>
    <t xml:space="preserve">09 - November </t>
  </si>
  <si>
    <t xml:space="preserve">10 - December </t>
  </si>
  <si>
    <t>11 - January</t>
  </si>
  <si>
    <t>General Journals - 31/01/2024</t>
  </si>
  <si>
    <t>Wellington Tips</t>
  </si>
  <si>
    <t>Hermanus Tips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</si>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</sst>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9"/>
      <color rgb="FFFFFFFF"/>
      <name val="Times New Roman"/>
      <family val="1"/>
    </font>
    <font>
      <sz val="8"/>
      <color rgb="FF000000"/>
      <name val="Tahoma"/>
      <family val="2"/>
    </font>
    <font>
      <b/>
      <sz val="15"/>
      <color rgb="FF99B4D1"/>
      <name val="Microsoft Sans Serif"/>
      <family val="2"/>
    </font>
    <font>
      <sz val="8"/>
      <color rgb="FF201F35"/>
      <name val="Tahoma"/>
      <family val="2"/>
    </font>
    <font>
      <sz val="9"/>
      <color rgb="FF000000"/>
      <name val="Microsoft Sans Serif"/>
      <family val="2"/>
    </font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u/>
      <sz val="8"/>
      <color rgb="FF000000"/>
      <name val="Tahoma"/>
      <family val="2"/>
    </font>
    <font>
      <u/>
      <sz val="8"/>
      <color rgb="FF000000"/>
      <name val="Tahoma"/>
      <family val="2"/>
    </font>
    <font>
      <b/>
      <sz val="8"/>
      <color rgb="FF201F35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CACBD3"/>
      </patternFill>
    </fill>
    <fill>
      <patternFill patternType="solid">
        <fgColor rgb="FFF2F6FB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A9A9A9"/>
      </left>
      <right/>
      <top style="medium">
        <color indexed="64"/>
      </top>
      <bottom/>
      <diagonal/>
    </border>
    <border>
      <left style="thin">
        <color rgb="FFA9A9A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A9A9A9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  <border>
      <left style="thin">
        <color rgb="FFA9A9A9"/>
      </left>
      <right style="medium">
        <color indexed="64"/>
      </right>
      <top/>
      <bottom style="thin">
        <color rgb="FFA9A9A9"/>
      </bottom>
      <diagonal/>
    </border>
    <border>
      <left style="thin">
        <color rgb="FFA9A9A9"/>
      </left>
      <right/>
      <top style="thin">
        <color indexed="64"/>
      </top>
      <bottom style="double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A9A9A9"/>
      </left>
      <right/>
      <top/>
      <bottom style="medium">
        <color indexed="64"/>
      </bottom>
      <diagonal/>
    </border>
    <border>
      <left style="thin">
        <color rgb="FFA9A9A9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A9A9A9"/>
      </bottom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double">
        <color indexed="64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7">
    <xf numFmtId="0" fontId="0" fillId="0" borderId="0" xfId="0"/>
    <xf numFmtId="49" fontId="4" fillId="5" borderId="1" xfId="0" applyNumberFormat="1" applyFont="1" applyFill="1" applyBorder="1" applyAlignment="1">
      <alignment horizontal="left" vertical="center" readingOrder="1"/>
    </xf>
    <xf numFmtId="4" fontId="4" fillId="6" borderId="1" xfId="0" applyNumberFormat="1" applyFont="1" applyFill="1" applyBorder="1" applyAlignment="1">
      <alignment horizontal="right" vertical="center" readingOrder="1"/>
    </xf>
    <xf numFmtId="49" fontId="5" fillId="0" borderId="0" xfId="0" applyNumberFormat="1" applyFont="1" applyAlignment="1">
      <alignment horizontal="left" vertical="top" wrapText="1" shrinkToFit="1" readingOrder="1"/>
    </xf>
    <xf numFmtId="4" fontId="4" fillId="4" borderId="1" xfId="0" applyNumberFormat="1" applyFont="1" applyFill="1" applyBorder="1" applyAlignment="1">
      <alignment horizontal="right" vertical="center" readingOrder="1"/>
    </xf>
    <xf numFmtId="4" fontId="4" fillId="7" borderId="1" xfId="0" applyNumberFormat="1" applyFont="1" applyFill="1" applyBorder="1" applyAlignment="1">
      <alignment horizontal="right" vertical="center" readingOrder="1"/>
    </xf>
    <xf numFmtId="4" fontId="4" fillId="8" borderId="1" xfId="0" applyNumberFormat="1" applyFont="1" applyFill="1" applyBorder="1" applyAlignment="1">
      <alignment horizontal="right" vertical="center" readingOrder="1"/>
    </xf>
    <xf numFmtId="0" fontId="0" fillId="8" borderId="0" xfId="0" applyFill="1"/>
    <xf numFmtId="0" fontId="7" fillId="9" borderId="5" xfId="0" applyFont="1" applyFill="1" applyBorder="1" applyAlignment="1">
      <alignment vertical="center" readingOrder="1"/>
    </xf>
    <xf numFmtId="0" fontId="7" fillId="9" borderId="6" xfId="0" applyFont="1" applyFill="1" applyBorder="1" applyAlignment="1">
      <alignment vertical="center" readingOrder="1"/>
    </xf>
    <xf numFmtId="0" fontId="7" fillId="9" borderId="7" xfId="0" applyFont="1" applyFill="1" applyBorder="1" applyAlignment="1">
      <alignment vertical="center" readingOrder="1"/>
    </xf>
    <xf numFmtId="0" fontId="7" fillId="9" borderId="8" xfId="0" applyFont="1" applyFill="1" applyBorder="1" applyAlignment="1">
      <alignment vertical="center" readingOrder="1"/>
    </xf>
    <xf numFmtId="0" fontId="7" fillId="9" borderId="9" xfId="0" applyFont="1" applyFill="1" applyBorder="1" applyAlignment="1">
      <alignment vertical="center" readingOrder="1"/>
    </xf>
    <xf numFmtId="0" fontId="7" fillId="9" borderId="10" xfId="0" applyFont="1" applyFill="1" applyBorder="1" applyAlignment="1">
      <alignment vertical="center" readingOrder="1"/>
    </xf>
    <xf numFmtId="0" fontId="8" fillId="9" borderId="11" xfId="0" applyFont="1" applyFill="1" applyBorder="1" applyAlignment="1">
      <alignment horizontal="left" vertical="center" readingOrder="1"/>
    </xf>
    <xf numFmtId="0" fontId="7" fillId="9" borderId="11" xfId="0" applyFont="1" applyFill="1" applyBorder="1" applyAlignment="1">
      <alignment horizontal="right" vertical="center" readingOrder="1"/>
    </xf>
    <xf numFmtId="0" fontId="7" fillId="9" borderId="12" xfId="0" applyFont="1" applyFill="1" applyBorder="1" applyAlignment="1">
      <alignment horizontal="left" vertical="center" readingOrder="1"/>
    </xf>
    <xf numFmtId="0" fontId="7" fillId="9" borderId="12" xfId="0" applyFont="1" applyFill="1" applyBorder="1" applyAlignment="1">
      <alignment horizontal="right" vertical="center" readingOrder="1"/>
    </xf>
    <xf numFmtId="0" fontId="7" fillId="9" borderId="13" xfId="0" applyFont="1" applyFill="1" applyBorder="1" applyAlignment="1">
      <alignment horizontal="right" vertical="center" readingOrder="1"/>
    </xf>
    <xf numFmtId="0" fontId="2" fillId="9" borderId="11" xfId="0" applyFont="1" applyFill="1" applyBorder="1" applyAlignment="1">
      <alignment horizontal="right" vertical="center" readingOrder="1"/>
    </xf>
    <xf numFmtId="0" fontId="2" fillId="9" borderId="12" xfId="0" applyFont="1" applyFill="1" applyBorder="1" applyAlignment="1">
      <alignment horizontal="right" vertical="center" readingOrder="1"/>
    </xf>
    <xf numFmtId="43" fontId="2" fillId="9" borderId="12" xfId="1" applyFont="1" applyFill="1" applyBorder="1" applyAlignment="1">
      <alignment horizontal="right" vertical="center" readingOrder="1"/>
    </xf>
    <xf numFmtId="0" fontId="2" fillId="9" borderId="13" xfId="0" applyFont="1" applyFill="1" applyBorder="1" applyAlignment="1">
      <alignment horizontal="right" vertical="center" readingOrder="1"/>
    </xf>
    <xf numFmtId="0" fontId="2" fillId="9" borderId="12" xfId="0" applyFont="1" applyFill="1" applyBorder="1" applyAlignment="1">
      <alignment horizontal="left" vertical="center" readingOrder="1"/>
    </xf>
    <xf numFmtId="43" fontId="2" fillId="9" borderId="12" xfId="0" applyNumberFormat="1" applyFont="1" applyFill="1" applyBorder="1" applyAlignment="1">
      <alignment horizontal="right" vertical="center" readingOrder="1"/>
    </xf>
    <xf numFmtId="4" fontId="2" fillId="9" borderId="12" xfId="0" applyNumberFormat="1" applyFont="1" applyFill="1" applyBorder="1" applyAlignment="1">
      <alignment horizontal="right" vertical="center" readingOrder="1"/>
    </xf>
    <xf numFmtId="0" fontId="7" fillId="9" borderId="0" xfId="0" applyFont="1" applyFill="1" applyAlignment="1">
      <alignment horizontal="right" vertical="center" readingOrder="1"/>
    </xf>
    <xf numFmtId="0" fontId="0" fillId="9" borderId="0" xfId="0" applyFill="1"/>
    <xf numFmtId="43" fontId="2" fillId="9" borderId="0" xfId="0" applyNumberFormat="1" applyFont="1" applyFill="1" applyAlignment="1">
      <alignment horizontal="right" vertical="center" readingOrder="1"/>
    </xf>
    <xf numFmtId="43" fontId="9" fillId="9" borderId="12" xfId="0" applyNumberFormat="1" applyFont="1" applyFill="1" applyBorder="1" applyAlignment="1">
      <alignment horizontal="right" vertical="center" readingOrder="1"/>
    </xf>
    <xf numFmtId="0" fontId="9" fillId="9" borderId="13" xfId="0" applyFont="1" applyFill="1" applyBorder="1" applyAlignment="1">
      <alignment horizontal="right" vertical="center" readingOrder="1"/>
    </xf>
    <xf numFmtId="43" fontId="2" fillId="9" borderId="14" xfId="0" applyNumberFormat="1" applyFont="1" applyFill="1" applyBorder="1" applyAlignment="1">
      <alignment horizontal="right" vertical="center" readingOrder="1"/>
    </xf>
    <xf numFmtId="43" fontId="2" fillId="9" borderId="15" xfId="0" applyNumberFormat="1" applyFont="1" applyFill="1" applyBorder="1" applyAlignment="1">
      <alignment horizontal="right" vertical="center" readingOrder="1"/>
    </xf>
    <xf numFmtId="0" fontId="2" fillId="9" borderId="16" xfId="0" applyFont="1" applyFill="1" applyBorder="1" applyAlignment="1">
      <alignment horizontal="right" vertical="center" readingOrder="1"/>
    </xf>
    <xf numFmtId="0" fontId="2" fillId="9" borderId="17" xfId="0" applyFont="1" applyFill="1" applyBorder="1" applyAlignment="1">
      <alignment horizontal="right" vertical="center" readingOrder="1"/>
    </xf>
    <xf numFmtId="0" fontId="2" fillId="9" borderId="18" xfId="0" applyFont="1" applyFill="1" applyBorder="1" applyAlignment="1">
      <alignment horizontal="right" vertical="center" readingOrder="1"/>
    </xf>
    <xf numFmtId="0" fontId="2" fillId="9" borderId="13" xfId="0" applyFont="1" applyFill="1" applyBorder="1" applyAlignment="1">
      <alignment horizontal="left" vertical="center" readingOrder="1"/>
    </xf>
    <xf numFmtId="0" fontId="2" fillId="9" borderId="21" xfId="0" applyFont="1" applyFill="1" applyBorder="1" applyAlignment="1">
      <alignment horizontal="right" vertical="center" readingOrder="1"/>
    </xf>
    <xf numFmtId="0" fontId="7" fillId="9" borderId="21" xfId="0" applyFont="1" applyFill="1" applyBorder="1" applyAlignment="1">
      <alignment horizontal="right" vertical="center" readingOrder="1"/>
    </xf>
    <xf numFmtId="0" fontId="7" fillId="9" borderId="0" xfId="0" applyFont="1" applyFill="1" applyAlignment="1">
      <alignment vertical="center" readingOrder="1"/>
    </xf>
    <xf numFmtId="0" fontId="7" fillId="8" borderId="5" xfId="0" applyFont="1" applyFill="1" applyBorder="1" applyAlignment="1">
      <alignment vertical="center" readingOrder="1"/>
    </xf>
    <xf numFmtId="0" fontId="7" fillId="8" borderId="6" xfId="0" applyFont="1" applyFill="1" applyBorder="1" applyAlignment="1">
      <alignment vertical="center" readingOrder="1"/>
    </xf>
    <xf numFmtId="0" fontId="7" fillId="8" borderId="7" xfId="0" applyFont="1" applyFill="1" applyBorder="1" applyAlignment="1">
      <alignment vertical="center" readingOrder="1"/>
    </xf>
    <xf numFmtId="0" fontId="7" fillId="8" borderId="8" xfId="0" applyFont="1" applyFill="1" applyBorder="1" applyAlignment="1">
      <alignment vertical="center" readingOrder="1"/>
    </xf>
    <xf numFmtId="0" fontId="7" fillId="8" borderId="9" xfId="0" applyFont="1" applyFill="1" applyBorder="1" applyAlignment="1">
      <alignment vertical="center" readingOrder="1"/>
    </xf>
    <xf numFmtId="0" fontId="7" fillId="8" borderId="10" xfId="0" applyFont="1" applyFill="1" applyBorder="1" applyAlignment="1">
      <alignment vertical="center" readingOrder="1"/>
    </xf>
    <xf numFmtId="0" fontId="8" fillId="8" borderId="11" xfId="0" applyFont="1" applyFill="1" applyBorder="1" applyAlignment="1">
      <alignment horizontal="left" vertical="center" readingOrder="1"/>
    </xf>
    <xf numFmtId="0" fontId="7" fillId="8" borderId="11" xfId="0" applyFont="1" applyFill="1" applyBorder="1" applyAlignment="1">
      <alignment horizontal="right" vertical="center" readingOrder="1"/>
    </xf>
    <xf numFmtId="0" fontId="7" fillId="8" borderId="12" xfId="0" applyFont="1" applyFill="1" applyBorder="1" applyAlignment="1">
      <alignment horizontal="left" vertical="center" readingOrder="1"/>
    </xf>
    <xf numFmtId="0" fontId="7" fillId="8" borderId="12" xfId="0" applyFont="1" applyFill="1" applyBorder="1" applyAlignment="1">
      <alignment horizontal="right" vertical="center" readingOrder="1"/>
    </xf>
    <xf numFmtId="0" fontId="7" fillId="8" borderId="13" xfId="0" applyFont="1" applyFill="1" applyBorder="1" applyAlignment="1">
      <alignment horizontal="right" vertical="center" readingOrder="1"/>
    </xf>
    <xf numFmtId="0" fontId="2" fillId="8" borderId="11" xfId="0" applyFont="1" applyFill="1" applyBorder="1" applyAlignment="1">
      <alignment horizontal="right" vertical="center" readingOrder="1"/>
    </xf>
    <xf numFmtId="0" fontId="2" fillId="8" borderId="12" xfId="0" applyFont="1" applyFill="1" applyBorder="1" applyAlignment="1">
      <alignment horizontal="right" vertical="center" readingOrder="1"/>
    </xf>
    <xf numFmtId="43" fontId="2" fillId="8" borderId="12" xfId="1" applyFont="1" applyFill="1" applyBorder="1" applyAlignment="1">
      <alignment horizontal="right" vertical="center" readingOrder="1"/>
    </xf>
    <xf numFmtId="0" fontId="2" fillId="8" borderId="8" xfId="0" applyFont="1" applyFill="1" applyBorder="1" applyAlignment="1">
      <alignment horizontal="right" vertical="center" readingOrder="1"/>
    </xf>
    <xf numFmtId="0" fontId="2" fillId="8" borderId="9" xfId="0" applyFont="1" applyFill="1" applyBorder="1" applyAlignment="1">
      <alignment horizontal="right" vertical="center" readingOrder="1"/>
    </xf>
    <xf numFmtId="43" fontId="2" fillId="8" borderId="9" xfId="1" applyFont="1" applyFill="1" applyBorder="1" applyAlignment="1">
      <alignment horizontal="right" vertical="center" readingOrder="1"/>
    </xf>
    <xf numFmtId="0" fontId="7" fillId="8" borderId="10" xfId="0" applyFont="1" applyFill="1" applyBorder="1" applyAlignment="1">
      <alignment horizontal="right" vertical="center" readingOrder="1"/>
    </xf>
    <xf numFmtId="0" fontId="7" fillId="8" borderId="0" xfId="0" applyFont="1" applyFill="1" applyAlignment="1">
      <alignment vertical="center" readingOrder="1"/>
    </xf>
    <xf numFmtId="0" fontId="7" fillId="8" borderId="0" xfId="0" applyFont="1" applyFill="1" applyAlignment="1">
      <alignment horizontal="right" vertical="center" readingOrder="1"/>
    </xf>
    <xf numFmtId="0" fontId="7" fillId="8" borderId="0" xfId="0" applyFont="1" applyFill="1" applyAlignment="1">
      <alignment horizontal="left" vertical="center" readingOrder="1"/>
    </xf>
    <xf numFmtId="43" fontId="2" fillId="8" borderId="12" xfId="0" applyNumberFormat="1" applyFont="1" applyFill="1" applyBorder="1" applyAlignment="1">
      <alignment horizontal="right" vertical="center" readingOrder="1"/>
    </xf>
    <xf numFmtId="4" fontId="2" fillId="8" borderId="12" xfId="0" applyNumberFormat="1" applyFont="1" applyFill="1" applyBorder="1" applyAlignment="1">
      <alignment horizontal="right" vertical="center" readingOrder="1"/>
    </xf>
    <xf numFmtId="0" fontId="2" fillId="8" borderId="13" xfId="0" applyFont="1" applyFill="1" applyBorder="1" applyAlignment="1">
      <alignment horizontal="right" vertical="center" readingOrder="1"/>
    </xf>
    <xf numFmtId="43" fontId="2" fillId="8" borderId="0" xfId="0" applyNumberFormat="1" applyFont="1" applyFill="1" applyAlignment="1">
      <alignment horizontal="right" vertical="center" readingOrder="1"/>
    </xf>
    <xf numFmtId="43" fontId="9" fillId="8" borderId="12" xfId="0" applyNumberFormat="1" applyFont="1" applyFill="1" applyBorder="1" applyAlignment="1">
      <alignment horizontal="right" vertical="center" readingOrder="1"/>
    </xf>
    <xf numFmtId="0" fontId="9" fillId="8" borderId="13" xfId="0" applyFont="1" applyFill="1" applyBorder="1" applyAlignment="1">
      <alignment horizontal="right" vertical="center" readingOrder="1"/>
    </xf>
    <xf numFmtId="43" fontId="2" fillId="8" borderId="14" xfId="0" applyNumberFormat="1" applyFont="1" applyFill="1" applyBorder="1" applyAlignment="1">
      <alignment horizontal="right" vertical="center" readingOrder="1"/>
    </xf>
    <xf numFmtId="43" fontId="2" fillId="8" borderId="15" xfId="0" applyNumberFormat="1" applyFont="1" applyFill="1" applyBorder="1" applyAlignment="1">
      <alignment horizontal="right" vertical="center" readingOrder="1"/>
    </xf>
    <xf numFmtId="0" fontId="2" fillId="8" borderId="16" xfId="0" applyFont="1" applyFill="1" applyBorder="1" applyAlignment="1">
      <alignment horizontal="right" vertical="center" readingOrder="1"/>
    </xf>
    <xf numFmtId="0" fontId="2" fillId="8" borderId="17" xfId="0" applyFont="1" applyFill="1" applyBorder="1" applyAlignment="1">
      <alignment horizontal="right" vertical="center" readingOrder="1"/>
    </xf>
    <xf numFmtId="0" fontId="2" fillId="8" borderId="18" xfId="0" applyFont="1" applyFill="1" applyBorder="1" applyAlignment="1">
      <alignment horizontal="right" vertical="center" readingOrder="1"/>
    </xf>
    <xf numFmtId="0" fontId="9" fillId="9" borderId="12" xfId="0" applyFont="1" applyFill="1" applyBorder="1" applyAlignment="1">
      <alignment horizontal="right" vertical="center" readingOrder="1"/>
    </xf>
    <xf numFmtId="0" fontId="7" fillId="9" borderId="19" xfId="0" applyFont="1" applyFill="1" applyBorder="1" applyAlignment="1">
      <alignment vertical="center" readingOrder="1"/>
    </xf>
    <xf numFmtId="0" fontId="8" fillId="9" borderId="21" xfId="0" applyFont="1" applyFill="1" applyBorder="1" applyAlignment="1">
      <alignment horizontal="left" vertical="center" readingOrder="1"/>
    </xf>
    <xf numFmtId="0" fontId="2" fillId="9" borderId="22" xfId="0" applyFont="1" applyFill="1" applyBorder="1" applyAlignment="1">
      <alignment horizontal="right" vertical="center" readingOrder="1"/>
    </xf>
    <xf numFmtId="0" fontId="7" fillId="8" borderId="20" xfId="0" applyFont="1" applyFill="1" applyBorder="1" applyAlignment="1">
      <alignment vertical="center" readingOrder="1"/>
    </xf>
    <xf numFmtId="0" fontId="7" fillId="8" borderId="8" xfId="0" applyFont="1" applyFill="1" applyBorder="1" applyAlignment="1">
      <alignment horizontal="right" vertical="center" readingOrder="1"/>
    </xf>
    <xf numFmtId="0" fontId="7" fillId="8" borderId="20" xfId="0" applyFont="1" applyFill="1" applyBorder="1" applyAlignment="1">
      <alignment horizontal="right" vertical="center" readingOrder="1"/>
    </xf>
    <xf numFmtId="0" fontId="7" fillId="10" borderId="19" xfId="0" applyFont="1" applyFill="1" applyBorder="1" applyAlignment="1">
      <alignment vertical="center" readingOrder="1"/>
    </xf>
    <xf numFmtId="0" fontId="7" fillId="10" borderId="6" xfId="0" applyFont="1" applyFill="1" applyBorder="1" applyAlignment="1">
      <alignment vertical="center" readingOrder="1"/>
    </xf>
    <xf numFmtId="0" fontId="7" fillId="10" borderId="7" xfId="0" applyFont="1" applyFill="1" applyBorder="1" applyAlignment="1">
      <alignment vertical="center" readingOrder="1"/>
    </xf>
    <xf numFmtId="0" fontId="7" fillId="10" borderId="0" xfId="0" applyFont="1" applyFill="1" applyAlignment="1">
      <alignment vertical="center" readingOrder="1"/>
    </xf>
    <xf numFmtId="0" fontId="7" fillId="10" borderId="9" xfId="0" applyFont="1" applyFill="1" applyBorder="1" applyAlignment="1">
      <alignment vertical="center" readingOrder="1"/>
    </xf>
    <xf numFmtId="0" fontId="7" fillId="10" borderId="10" xfId="0" applyFont="1" applyFill="1" applyBorder="1" applyAlignment="1">
      <alignment vertical="center" readingOrder="1"/>
    </xf>
    <xf numFmtId="0" fontId="8" fillId="10" borderId="21" xfId="0" applyFont="1" applyFill="1" applyBorder="1" applyAlignment="1">
      <alignment horizontal="left" vertical="center" readingOrder="1"/>
    </xf>
    <xf numFmtId="0" fontId="7" fillId="10" borderId="21" xfId="0" applyFont="1" applyFill="1" applyBorder="1" applyAlignment="1">
      <alignment horizontal="right" vertical="center" readingOrder="1"/>
    </xf>
    <xf numFmtId="0" fontId="7" fillId="10" borderId="12" xfId="0" applyFont="1" applyFill="1" applyBorder="1" applyAlignment="1">
      <alignment horizontal="left" vertical="center" readingOrder="1"/>
    </xf>
    <xf numFmtId="0" fontId="7" fillId="10" borderId="12" xfId="0" applyFont="1" applyFill="1" applyBorder="1" applyAlignment="1">
      <alignment horizontal="right" vertical="center" readingOrder="1"/>
    </xf>
    <xf numFmtId="0" fontId="7" fillId="10" borderId="13" xfId="0" applyFont="1" applyFill="1" applyBorder="1" applyAlignment="1">
      <alignment horizontal="right" vertical="center" readingOrder="1"/>
    </xf>
    <xf numFmtId="0" fontId="2" fillId="10" borderId="21" xfId="0" applyFont="1" applyFill="1" applyBorder="1" applyAlignment="1">
      <alignment horizontal="right" vertical="center" readingOrder="1"/>
    </xf>
    <xf numFmtId="0" fontId="2" fillId="10" borderId="12" xfId="0" applyFont="1" applyFill="1" applyBorder="1" applyAlignment="1">
      <alignment horizontal="right" vertical="center" readingOrder="1"/>
    </xf>
    <xf numFmtId="43" fontId="2" fillId="10" borderId="12" xfId="1" applyFont="1" applyFill="1" applyBorder="1" applyAlignment="1">
      <alignment horizontal="right" vertical="center" readingOrder="1"/>
    </xf>
    <xf numFmtId="0" fontId="2" fillId="10" borderId="12" xfId="0" applyFont="1" applyFill="1" applyBorder="1" applyAlignment="1">
      <alignment horizontal="left" vertical="center" readingOrder="1"/>
    </xf>
    <xf numFmtId="0" fontId="2" fillId="10" borderId="13" xfId="0" applyFont="1" applyFill="1" applyBorder="1" applyAlignment="1">
      <alignment horizontal="right" vertical="center" readingOrder="1"/>
    </xf>
    <xf numFmtId="43" fontId="2" fillId="10" borderId="12" xfId="0" applyNumberFormat="1" applyFont="1" applyFill="1" applyBorder="1" applyAlignment="1">
      <alignment horizontal="right" vertical="center" readingOrder="1"/>
    </xf>
    <xf numFmtId="4" fontId="2" fillId="10" borderId="12" xfId="0" applyNumberFormat="1" applyFont="1" applyFill="1" applyBorder="1" applyAlignment="1">
      <alignment horizontal="right" vertical="center" readingOrder="1"/>
    </xf>
    <xf numFmtId="0" fontId="2" fillId="10" borderId="13" xfId="0" applyFont="1" applyFill="1" applyBorder="1" applyAlignment="1">
      <alignment horizontal="left" vertical="center" readingOrder="1"/>
    </xf>
    <xf numFmtId="0" fontId="7" fillId="10" borderId="0" xfId="0" applyFont="1" applyFill="1" applyAlignment="1">
      <alignment horizontal="right" vertical="center" readingOrder="1"/>
    </xf>
    <xf numFmtId="0" fontId="0" fillId="10" borderId="0" xfId="0" applyFill="1"/>
    <xf numFmtId="43" fontId="2" fillId="10" borderId="0" xfId="0" applyNumberFormat="1" applyFont="1" applyFill="1" applyAlignment="1">
      <alignment horizontal="right" vertical="center" readingOrder="1"/>
    </xf>
    <xf numFmtId="43" fontId="9" fillId="10" borderId="12" xfId="0" applyNumberFormat="1" applyFont="1" applyFill="1" applyBorder="1" applyAlignment="1">
      <alignment horizontal="right" vertical="center" readingOrder="1"/>
    </xf>
    <xf numFmtId="0" fontId="9" fillId="10" borderId="13" xfId="0" applyFont="1" applyFill="1" applyBorder="1" applyAlignment="1">
      <alignment horizontal="right" vertical="center" readingOrder="1"/>
    </xf>
    <xf numFmtId="43" fontId="2" fillId="10" borderId="14" xfId="0" applyNumberFormat="1" applyFont="1" applyFill="1" applyBorder="1" applyAlignment="1">
      <alignment horizontal="right" vertical="center" readingOrder="1"/>
    </xf>
    <xf numFmtId="43" fontId="2" fillId="10" borderId="15" xfId="0" applyNumberFormat="1" applyFont="1" applyFill="1" applyBorder="1" applyAlignment="1">
      <alignment horizontal="right" vertical="center" readingOrder="1"/>
    </xf>
    <xf numFmtId="0" fontId="2" fillId="10" borderId="22" xfId="0" applyFont="1" applyFill="1" applyBorder="1" applyAlignment="1">
      <alignment horizontal="right" vertical="center" readingOrder="1"/>
    </xf>
    <xf numFmtId="0" fontId="2" fillId="10" borderId="17" xfId="0" applyFont="1" applyFill="1" applyBorder="1" applyAlignment="1">
      <alignment horizontal="right" vertical="center" readingOrder="1"/>
    </xf>
    <xf numFmtId="0" fontId="2" fillId="10" borderId="18" xfId="0" applyFont="1" applyFill="1" applyBorder="1" applyAlignment="1">
      <alignment horizontal="right" vertical="center" readingOrder="1"/>
    </xf>
    <xf numFmtId="0" fontId="2" fillId="7" borderId="12" xfId="0" applyFont="1" applyFill="1" applyBorder="1" applyAlignment="1">
      <alignment horizontal="right" vertical="center" readingOrder="1"/>
    </xf>
    <xf numFmtId="4" fontId="10" fillId="6" borderId="1" xfId="0" applyNumberFormat="1" applyFont="1" applyFill="1" applyBorder="1" applyAlignment="1">
      <alignment horizontal="right" vertical="center" readingOrder="1"/>
    </xf>
    <xf numFmtId="4" fontId="4" fillId="8" borderId="3" xfId="0" applyNumberFormat="1" applyFont="1" applyFill="1" applyBorder="1" applyAlignment="1">
      <alignment horizontal="right" vertical="center" readingOrder="1"/>
    </xf>
    <xf numFmtId="4" fontId="10" fillId="11" borderId="23" xfId="0" applyNumberFormat="1" applyFont="1" applyFill="1" applyBorder="1" applyAlignment="1">
      <alignment horizontal="right" vertical="center" readingOrder="1"/>
    </xf>
    <xf numFmtId="49" fontId="4" fillId="5" borderId="1" xfId="0" applyNumberFormat="1" applyFont="1" applyFill="1" applyBorder="1" applyAlignment="1">
      <alignment vertical="center" readingOrder="1"/>
    </xf>
    <xf numFmtId="0" fontId="7" fillId="12" borderId="19" xfId="0" applyFont="1" applyFill="1" applyBorder="1" applyAlignment="1">
      <alignment vertical="center" readingOrder="1"/>
    </xf>
    <xf numFmtId="0" fontId="7" fillId="12" borderId="6" xfId="0" applyFont="1" applyFill="1" applyBorder="1" applyAlignment="1">
      <alignment vertical="center" readingOrder="1"/>
    </xf>
    <xf numFmtId="0" fontId="7" fillId="12" borderId="7" xfId="0" applyFont="1" applyFill="1" applyBorder="1" applyAlignment="1">
      <alignment vertical="center" readingOrder="1"/>
    </xf>
    <xf numFmtId="0" fontId="7" fillId="12" borderId="0" xfId="0" applyFont="1" applyFill="1" applyAlignment="1">
      <alignment vertical="center" readingOrder="1"/>
    </xf>
    <xf numFmtId="0" fontId="7" fillId="12" borderId="9" xfId="0" applyFont="1" applyFill="1" applyBorder="1" applyAlignment="1">
      <alignment vertical="center" readingOrder="1"/>
    </xf>
    <xf numFmtId="0" fontId="7" fillId="12" borderId="10" xfId="0" applyFont="1" applyFill="1" applyBorder="1" applyAlignment="1">
      <alignment vertical="center" readingOrder="1"/>
    </xf>
    <xf numFmtId="0" fontId="8" fillId="12" borderId="21" xfId="0" applyFont="1" applyFill="1" applyBorder="1" applyAlignment="1">
      <alignment horizontal="left" vertical="center" readingOrder="1"/>
    </xf>
    <xf numFmtId="0" fontId="7" fillId="12" borderId="21" xfId="0" applyFont="1" applyFill="1" applyBorder="1" applyAlignment="1">
      <alignment horizontal="right" vertical="center" readingOrder="1"/>
    </xf>
    <xf numFmtId="0" fontId="7" fillId="12" borderId="12" xfId="0" applyFont="1" applyFill="1" applyBorder="1" applyAlignment="1">
      <alignment horizontal="left" vertical="center" readingOrder="1"/>
    </xf>
    <xf numFmtId="0" fontId="7" fillId="12" borderId="12" xfId="0" applyFont="1" applyFill="1" applyBorder="1" applyAlignment="1">
      <alignment horizontal="right" vertical="center" readingOrder="1"/>
    </xf>
    <xf numFmtId="0" fontId="7" fillId="12" borderId="13" xfId="0" applyFont="1" applyFill="1" applyBorder="1" applyAlignment="1">
      <alignment horizontal="right" vertical="center" readingOrder="1"/>
    </xf>
    <xf numFmtId="0" fontId="2" fillId="12" borderId="21" xfId="0" applyFont="1" applyFill="1" applyBorder="1" applyAlignment="1">
      <alignment horizontal="right" vertical="center" readingOrder="1"/>
    </xf>
    <xf numFmtId="0" fontId="2" fillId="12" borderId="12" xfId="0" applyFont="1" applyFill="1" applyBorder="1" applyAlignment="1">
      <alignment horizontal="right" vertical="center" readingOrder="1"/>
    </xf>
    <xf numFmtId="43" fontId="2" fillId="12" borderId="12" xfId="1" applyFont="1" applyFill="1" applyBorder="1" applyAlignment="1">
      <alignment horizontal="right" vertical="center" readingOrder="1"/>
    </xf>
    <xf numFmtId="0" fontId="2" fillId="12" borderId="12" xfId="0" applyFont="1" applyFill="1" applyBorder="1" applyAlignment="1">
      <alignment horizontal="left" vertical="center" readingOrder="1"/>
    </xf>
    <xf numFmtId="0" fontId="2" fillId="12" borderId="13" xfId="0" applyFont="1" applyFill="1" applyBorder="1" applyAlignment="1">
      <alignment horizontal="right" vertical="center" readingOrder="1"/>
    </xf>
    <xf numFmtId="43" fontId="2" fillId="12" borderId="12" xfId="0" applyNumberFormat="1" applyFont="1" applyFill="1" applyBorder="1" applyAlignment="1">
      <alignment horizontal="right" vertical="center" readingOrder="1"/>
    </xf>
    <xf numFmtId="4" fontId="2" fillId="12" borderId="12" xfId="0" applyNumberFormat="1" applyFont="1" applyFill="1" applyBorder="1" applyAlignment="1">
      <alignment horizontal="right" vertical="center" readingOrder="1"/>
    </xf>
    <xf numFmtId="0" fontId="2" fillId="12" borderId="13" xfId="0" applyFont="1" applyFill="1" applyBorder="1" applyAlignment="1">
      <alignment horizontal="left" vertical="center" readingOrder="1"/>
    </xf>
    <xf numFmtId="0" fontId="7" fillId="12" borderId="0" xfId="0" applyFont="1" applyFill="1" applyAlignment="1">
      <alignment horizontal="right" vertical="center" readingOrder="1"/>
    </xf>
    <xf numFmtId="0" fontId="0" fillId="12" borderId="0" xfId="0" applyFill="1"/>
    <xf numFmtId="43" fontId="2" fillId="12" borderId="0" xfId="0" applyNumberFormat="1" applyFont="1" applyFill="1" applyAlignment="1">
      <alignment horizontal="right" vertical="center" readingOrder="1"/>
    </xf>
    <xf numFmtId="43" fontId="9" fillId="12" borderId="12" xfId="0" applyNumberFormat="1" applyFont="1" applyFill="1" applyBorder="1" applyAlignment="1">
      <alignment horizontal="right" vertical="center" readingOrder="1"/>
    </xf>
    <xf numFmtId="0" fontId="9" fillId="12" borderId="13" xfId="0" applyFont="1" applyFill="1" applyBorder="1" applyAlignment="1">
      <alignment horizontal="right" vertical="center" readingOrder="1"/>
    </xf>
    <xf numFmtId="43" fontId="2" fillId="12" borderId="14" xfId="0" applyNumberFormat="1" applyFont="1" applyFill="1" applyBorder="1" applyAlignment="1">
      <alignment horizontal="right" vertical="center" readingOrder="1"/>
    </xf>
    <xf numFmtId="43" fontId="2" fillId="12" borderId="15" xfId="0" applyNumberFormat="1" applyFont="1" applyFill="1" applyBorder="1" applyAlignment="1">
      <alignment horizontal="right" vertical="center" readingOrder="1"/>
    </xf>
    <xf numFmtId="0" fontId="2" fillId="12" borderId="22" xfId="0" applyFont="1" applyFill="1" applyBorder="1" applyAlignment="1">
      <alignment horizontal="right" vertical="center" readingOrder="1"/>
    </xf>
    <xf numFmtId="0" fontId="2" fillId="12" borderId="17" xfId="0" applyFont="1" applyFill="1" applyBorder="1" applyAlignment="1">
      <alignment horizontal="right" vertical="center" readingOrder="1"/>
    </xf>
    <xf numFmtId="0" fontId="2" fillId="12" borderId="18" xfId="0" applyFont="1" applyFill="1" applyBorder="1" applyAlignment="1">
      <alignment horizontal="right" vertical="center" readingOrder="1"/>
    </xf>
    <xf numFmtId="0" fontId="7" fillId="7" borderId="19" xfId="0" applyFont="1" applyFill="1" applyBorder="1" applyAlignment="1">
      <alignment vertical="center" readingOrder="1"/>
    </xf>
    <xf numFmtId="0" fontId="7" fillId="7" borderId="6" xfId="0" applyFont="1" applyFill="1" applyBorder="1" applyAlignment="1">
      <alignment vertical="center" readingOrder="1"/>
    </xf>
    <xf numFmtId="0" fontId="7" fillId="7" borderId="7" xfId="0" applyFont="1" applyFill="1" applyBorder="1" applyAlignment="1">
      <alignment vertical="center" readingOrder="1"/>
    </xf>
    <xf numFmtId="0" fontId="7" fillId="7" borderId="0" xfId="0" applyFont="1" applyFill="1" applyAlignment="1">
      <alignment vertical="center" readingOrder="1"/>
    </xf>
    <xf numFmtId="0" fontId="7" fillId="7" borderId="9" xfId="0" applyFont="1" applyFill="1" applyBorder="1" applyAlignment="1">
      <alignment vertical="center" readingOrder="1"/>
    </xf>
    <xf numFmtId="0" fontId="7" fillId="7" borderId="10" xfId="0" applyFont="1" applyFill="1" applyBorder="1" applyAlignment="1">
      <alignment vertical="center" readingOrder="1"/>
    </xf>
    <xf numFmtId="0" fontId="8" fillId="7" borderId="21" xfId="0" applyFont="1" applyFill="1" applyBorder="1" applyAlignment="1">
      <alignment horizontal="left" vertical="center" readingOrder="1"/>
    </xf>
    <xf numFmtId="0" fontId="7" fillId="7" borderId="21" xfId="0" applyFont="1" applyFill="1" applyBorder="1" applyAlignment="1">
      <alignment horizontal="right" vertical="center" readingOrder="1"/>
    </xf>
    <xf numFmtId="0" fontId="7" fillId="7" borderId="12" xfId="0" applyFont="1" applyFill="1" applyBorder="1" applyAlignment="1">
      <alignment horizontal="left" vertical="center" readingOrder="1"/>
    </xf>
    <xf numFmtId="0" fontId="7" fillId="7" borderId="12" xfId="0" applyFont="1" applyFill="1" applyBorder="1" applyAlignment="1">
      <alignment horizontal="right" vertical="center" readingOrder="1"/>
    </xf>
    <xf numFmtId="0" fontId="7" fillId="7" borderId="13" xfId="0" applyFont="1" applyFill="1" applyBorder="1" applyAlignment="1">
      <alignment horizontal="right" vertical="center" readingOrder="1"/>
    </xf>
    <xf numFmtId="0" fontId="2" fillId="7" borderId="21" xfId="0" applyFont="1" applyFill="1" applyBorder="1" applyAlignment="1">
      <alignment horizontal="right" vertical="center" readingOrder="1"/>
    </xf>
    <xf numFmtId="43" fontId="2" fillId="7" borderId="12" xfId="1" applyFont="1" applyFill="1" applyBorder="1" applyAlignment="1">
      <alignment horizontal="right" vertical="center" readingOrder="1"/>
    </xf>
    <xf numFmtId="0" fontId="2" fillId="7" borderId="12" xfId="0" applyFont="1" applyFill="1" applyBorder="1" applyAlignment="1">
      <alignment horizontal="left" vertical="center" readingOrder="1"/>
    </xf>
    <xf numFmtId="0" fontId="2" fillId="7" borderId="13" xfId="0" applyFont="1" applyFill="1" applyBorder="1" applyAlignment="1">
      <alignment horizontal="right" vertical="center" readingOrder="1"/>
    </xf>
    <xf numFmtId="43" fontId="2" fillId="7" borderId="12" xfId="0" applyNumberFormat="1" applyFont="1" applyFill="1" applyBorder="1" applyAlignment="1">
      <alignment horizontal="right" vertical="center" readingOrder="1"/>
    </xf>
    <xf numFmtId="4" fontId="2" fillId="7" borderId="12" xfId="0" applyNumberFormat="1" applyFont="1" applyFill="1" applyBorder="1" applyAlignment="1">
      <alignment horizontal="right" vertical="center" readingOrder="1"/>
    </xf>
    <xf numFmtId="0" fontId="2" fillId="7" borderId="13" xfId="0" applyFont="1" applyFill="1" applyBorder="1" applyAlignment="1">
      <alignment horizontal="left" vertical="center" readingOrder="1"/>
    </xf>
    <xf numFmtId="0" fontId="7" fillId="7" borderId="0" xfId="0" applyFont="1" applyFill="1" applyAlignment="1">
      <alignment horizontal="right" vertical="center" readingOrder="1"/>
    </xf>
    <xf numFmtId="43" fontId="2" fillId="7" borderId="0" xfId="0" applyNumberFormat="1" applyFont="1" applyFill="1" applyAlignment="1">
      <alignment horizontal="right" vertical="center" readingOrder="1"/>
    </xf>
    <xf numFmtId="43" fontId="9" fillId="7" borderId="12" xfId="0" applyNumberFormat="1" applyFont="1" applyFill="1" applyBorder="1" applyAlignment="1">
      <alignment horizontal="right" vertical="center" readingOrder="1"/>
    </xf>
    <xf numFmtId="0" fontId="9" fillId="7" borderId="13" xfId="0" applyFont="1" applyFill="1" applyBorder="1" applyAlignment="1">
      <alignment horizontal="right" vertical="center" readingOrder="1"/>
    </xf>
    <xf numFmtId="43" fontId="2" fillId="7" borderId="14" xfId="0" applyNumberFormat="1" applyFont="1" applyFill="1" applyBorder="1" applyAlignment="1">
      <alignment horizontal="right" vertical="center" readingOrder="1"/>
    </xf>
    <xf numFmtId="43" fontId="2" fillId="7" borderId="15" xfId="0" applyNumberFormat="1" applyFont="1" applyFill="1" applyBorder="1" applyAlignment="1">
      <alignment horizontal="right" vertical="center" readingOrder="1"/>
    </xf>
    <xf numFmtId="0" fontId="2" fillId="7" borderId="22" xfId="0" applyFont="1" applyFill="1" applyBorder="1" applyAlignment="1">
      <alignment horizontal="right" vertical="center" readingOrder="1"/>
    </xf>
    <xf numFmtId="0" fontId="2" fillId="7" borderId="17" xfId="0" applyFont="1" applyFill="1" applyBorder="1" applyAlignment="1">
      <alignment horizontal="right" vertical="center" readingOrder="1"/>
    </xf>
    <xf numFmtId="0" fontId="2" fillId="7" borderId="18" xfId="0" applyFont="1" applyFill="1" applyBorder="1" applyAlignment="1">
      <alignment horizontal="right" vertical="center" readingOrder="1"/>
    </xf>
    <xf numFmtId="4" fontId="4" fillId="0" borderId="1" xfId="0" applyNumberFormat="1" applyFont="1" applyBorder="1" applyAlignment="1">
      <alignment horizontal="right" vertical="center" readingOrder="1"/>
    </xf>
    <xf numFmtId="0" fontId="7" fillId="13" borderId="19" xfId="0" applyFont="1" applyFill="1" applyBorder="1" applyAlignment="1">
      <alignment vertical="center" readingOrder="1"/>
    </xf>
    <xf numFmtId="0" fontId="7" fillId="13" borderId="6" xfId="0" applyFont="1" applyFill="1" applyBorder="1" applyAlignment="1">
      <alignment vertical="center" readingOrder="1"/>
    </xf>
    <xf numFmtId="0" fontId="7" fillId="13" borderId="7" xfId="0" applyFont="1" applyFill="1" applyBorder="1" applyAlignment="1">
      <alignment vertical="center" readingOrder="1"/>
    </xf>
    <xf numFmtId="0" fontId="7" fillId="13" borderId="0" xfId="0" applyFont="1" applyFill="1" applyAlignment="1">
      <alignment vertical="center" readingOrder="1"/>
    </xf>
    <xf numFmtId="0" fontId="7" fillId="13" borderId="9" xfId="0" applyFont="1" applyFill="1" applyBorder="1" applyAlignment="1">
      <alignment vertical="center" readingOrder="1"/>
    </xf>
    <xf numFmtId="0" fontId="7" fillId="13" borderId="10" xfId="0" applyFont="1" applyFill="1" applyBorder="1" applyAlignment="1">
      <alignment vertical="center" readingOrder="1"/>
    </xf>
    <xf numFmtId="0" fontId="8" fillId="13" borderId="21" xfId="0" applyFont="1" applyFill="1" applyBorder="1" applyAlignment="1">
      <alignment horizontal="left" vertical="center" readingOrder="1"/>
    </xf>
    <xf numFmtId="0" fontId="7" fillId="13" borderId="21" xfId="0" applyFont="1" applyFill="1" applyBorder="1" applyAlignment="1">
      <alignment horizontal="right" vertical="center" readingOrder="1"/>
    </xf>
    <xf numFmtId="0" fontId="7" fillId="13" borderId="12" xfId="0" applyFont="1" applyFill="1" applyBorder="1" applyAlignment="1">
      <alignment horizontal="left" vertical="center" readingOrder="1"/>
    </xf>
    <xf numFmtId="0" fontId="7" fillId="13" borderId="12" xfId="0" applyFont="1" applyFill="1" applyBorder="1" applyAlignment="1">
      <alignment horizontal="right" vertical="center" readingOrder="1"/>
    </xf>
    <xf numFmtId="0" fontId="7" fillId="13" borderId="13" xfId="0" applyFont="1" applyFill="1" applyBorder="1" applyAlignment="1">
      <alignment horizontal="right" vertical="center" readingOrder="1"/>
    </xf>
    <xf numFmtId="0" fontId="2" fillId="13" borderId="21" xfId="0" applyFont="1" applyFill="1" applyBorder="1" applyAlignment="1">
      <alignment horizontal="right" vertical="center" readingOrder="1"/>
    </xf>
    <xf numFmtId="0" fontId="2" fillId="13" borderId="12" xfId="0" applyFont="1" applyFill="1" applyBorder="1" applyAlignment="1">
      <alignment horizontal="right" vertical="center" readingOrder="1"/>
    </xf>
    <xf numFmtId="43" fontId="2" fillId="13" borderId="12" xfId="1" applyFont="1" applyFill="1" applyBorder="1" applyAlignment="1">
      <alignment horizontal="right" vertical="center" readingOrder="1"/>
    </xf>
    <xf numFmtId="0" fontId="2" fillId="13" borderId="12" xfId="0" applyFont="1" applyFill="1" applyBorder="1" applyAlignment="1">
      <alignment horizontal="left" vertical="center" readingOrder="1"/>
    </xf>
    <xf numFmtId="0" fontId="2" fillId="13" borderId="13" xfId="0" applyFont="1" applyFill="1" applyBorder="1" applyAlignment="1">
      <alignment horizontal="right" vertical="center" readingOrder="1"/>
    </xf>
    <xf numFmtId="43" fontId="2" fillId="13" borderId="12" xfId="0" applyNumberFormat="1" applyFont="1" applyFill="1" applyBorder="1" applyAlignment="1">
      <alignment horizontal="right" vertical="center" readingOrder="1"/>
    </xf>
    <xf numFmtId="4" fontId="2" fillId="13" borderId="12" xfId="0" applyNumberFormat="1" applyFont="1" applyFill="1" applyBorder="1" applyAlignment="1">
      <alignment horizontal="right" vertical="center" readingOrder="1"/>
    </xf>
    <xf numFmtId="0" fontId="2" fillId="13" borderId="13" xfId="0" applyFont="1" applyFill="1" applyBorder="1" applyAlignment="1">
      <alignment horizontal="left" vertical="center" readingOrder="1"/>
    </xf>
    <xf numFmtId="0" fontId="7" fillId="13" borderId="0" xfId="0" applyFont="1" applyFill="1" applyAlignment="1">
      <alignment horizontal="right" vertical="center" readingOrder="1"/>
    </xf>
    <xf numFmtId="43" fontId="2" fillId="13" borderId="0" xfId="0" applyNumberFormat="1" applyFont="1" applyFill="1" applyAlignment="1">
      <alignment horizontal="right" vertical="center" readingOrder="1"/>
    </xf>
    <xf numFmtId="43" fontId="9" fillId="13" borderId="12" xfId="0" applyNumberFormat="1" applyFont="1" applyFill="1" applyBorder="1" applyAlignment="1">
      <alignment horizontal="right" vertical="center" readingOrder="1"/>
    </xf>
    <xf numFmtId="0" fontId="9" fillId="13" borderId="13" xfId="0" applyFont="1" applyFill="1" applyBorder="1" applyAlignment="1">
      <alignment horizontal="right" vertical="center" readingOrder="1"/>
    </xf>
    <xf numFmtId="43" fontId="2" fillId="13" borderId="14" xfId="0" applyNumberFormat="1" applyFont="1" applyFill="1" applyBorder="1" applyAlignment="1">
      <alignment horizontal="right" vertical="center" readingOrder="1"/>
    </xf>
    <xf numFmtId="43" fontId="2" fillId="13" borderId="15" xfId="0" applyNumberFormat="1" applyFont="1" applyFill="1" applyBorder="1" applyAlignment="1">
      <alignment horizontal="right" vertical="center" readingOrder="1"/>
    </xf>
    <xf numFmtId="0" fontId="2" fillId="13" borderId="22" xfId="0" applyFont="1" applyFill="1" applyBorder="1" applyAlignment="1">
      <alignment horizontal="right" vertical="center" readingOrder="1"/>
    </xf>
    <xf numFmtId="0" fontId="2" fillId="13" borderId="17" xfId="0" applyFont="1" applyFill="1" applyBorder="1" applyAlignment="1">
      <alignment horizontal="right" vertical="center" readingOrder="1"/>
    </xf>
    <xf numFmtId="0" fontId="2" fillId="13" borderId="18" xfId="0" applyFont="1" applyFill="1" applyBorder="1" applyAlignment="1">
      <alignment horizontal="right" vertical="center" readingOrder="1"/>
    </xf>
    <xf numFmtId="49" fontId="10" fillId="5" borderId="1" xfId="0" applyNumberFormat="1" applyFont="1" applyFill="1" applyBorder="1" applyAlignment="1">
      <alignment vertical="center" readingOrder="1"/>
    </xf>
    <xf numFmtId="0" fontId="12" fillId="0" borderId="0" xfId="0" applyFont="1"/>
    <xf numFmtId="0" fontId="7" fillId="11" borderId="19" xfId="0" applyFont="1" applyFill="1" applyBorder="1" applyAlignment="1">
      <alignment vertical="center" readingOrder="1"/>
    </xf>
    <xf numFmtId="0" fontId="7" fillId="11" borderId="6" xfId="0" applyFont="1" applyFill="1" applyBorder="1" applyAlignment="1">
      <alignment vertical="center" readingOrder="1"/>
    </xf>
    <xf numFmtId="0" fontId="7" fillId="11" borderId="7" xfId="0" applyFont="1" applyFill="1" applyBorder="1" applyAlignment="1">
      <alignment vertical="center" readingOrder="1"/>
    </xf>
    <xf numFmtId="0" fontId="7" fillId="11" borderId="0" xfId="0" applyFont="1" applyFill="1" applyAlignment="1">
      <alignment vertical="center" readingOrder="1"/>
    </xf>
    <xf numFmtId="0" fontId="7" fillId="11" borderId="9" xfId="0" applyFont="1" applyFill="1" applyBorder="1" applyAlignment="1">
      <alignment vertical="center" readingOrder="1"/>
    </xf>
    <xf numFmtId="0" fontId="7" fillId="11" borderId="10" xfId="0" applyFont="1" applyFill="1" applyBorder="1" applyAlignment="1">
      <alignment vertical="center" readingOrder="1"/>
    </xf>
    <xf numFmtId="0" fontId="8" fillId="11" borderId="21" xfId="0" applyFont="1" applyFill="1" applyBorder="1" applyAlignment="1">
      <alignment horizontal="left" vertical="center" readingOrder="1"/>
    </xf>
    <xf numFmtId="0" fontId="7" fillId="11" borderId="21" xfId="0" applyFont="1" applyFill="1" applyBorder="1" applyAlignment="1">
      <alignment horizontal="right" vertical="center" readingOrder="1"/>
    </xf>
    <xf numFmtId="0" fontId="7" fillId="11" borderId="12" xfId="0" applyFont="1" applyFill="1" applyBorder="1" applyAlignment="1">
      <alignment horizontal="left" vertical="center" readingOrder="1"/>
    </xf>
    <xf numFmtId="0" fontId="7" fillId="11" borderId="12" xfId="0" applyFont="1" applyFill="1" applyBorder="1" applyAlignment="1">
      <alignment horizontal="right" vertical="center" readingOrder="1"/>
    </xf>
    <xf numFmtId="0" fontId="7" fillId="11" borderId="13" xfId="0" applyFont="1" applyFill="1" applyBorder="1" applyAlignment="1">
      <alignment horizontal="right" vertical="center" readingOrder="1"/>
    </xf>
    <xf numFmtId="0" fontId="2" fillId="11" borderId="21" xfId="0" applyFont="1" applyFill="1" applyBorder="1" applyAlignment="1">
      <alignment horizontal="right" vertical="center" readingOrder="1"/>
    </xf>
    <xf numFmtId="0" fontId="2" fillId="11" borderId="12" xfId="0" applyFont="1" applyFill="1" applyBorder="1" applyAlignment="1">
      <alignment horizontal="right" vertical="center" readingOrder="1"/>
    </xf>
    <xf numFmtId="43" fontId="2" fillId="11" borderId="12" xfId="1" applyFont="1" applyFill="1" applyBorder="1" applyAlignment="1">
      <alignment horizontal="right" vertical="center" readingOrder="1"/>
    </xf>
    <xf numFmtId="4" fontId="2" fillId="11" borderId="12" xfId="0" applyNumberFormat="1" applyFont="1" applyFill="1" applyBorder="1" applyAlignment="1">
      <alignment horizontal="right" vertical="center" readingOrder="1"/>
    </xf>
    <xf numFmtId="0" fontId="2" fillId="11" borderId="12" xfId="0" applyFont="1" applyFill="1" applyBorder="1" applyAlignment="1">
      <alignment horizontal="left" vertical="center" readingOrder="1"/>
    </xf>
    <xf numFmtId="0" fontId="2" fillId="11" borderId="13" xfId="0" applyFont="1" applyFill="1" applyBorder="1" applyAlignment="1">
      <alignment horizontal="right" vertical="center" readingOrder="1"/>
    </xf>
    <xf numFmtId="43" fontId="2" fillId="11" borderId="12" xfId="0" applyNumberFormat="1" applyFont="1" applyFill="1" applyBorder="1" applyAlignment="1">
      <alignment horizontal="right" vertical="center" readingOrder="1"/>
    </xf>
    <xf numFmtId="0" fontId="2" fillId="11" borderId="13" xfId="0" applyFont="1" applyFill="1" applyBorder="1" applyAlignment="1">
      <alignment horizontal="left" vertical="center" readingOrder="1"/>
    </xf>
    <xf numFmtId="0" fontId="7" fillId="11" borderId="0" xfId="0" applyFont="1" applyFill="1" applyAlignment="1">
      <alignment horizontal="right" vertical="center" readingOrder="1"/>
    </xf>
    <xf numFmtId="43" fontId="2" fillId="11" borderId="0" xfId="0" applyNumberFormat="1" applyFont="1" applyFill="1" applyAlignment="1">
      <alignment horizontal="right" vertical="center" readingOrder="1"/>
    </xf>
    <xf numFmtId="43" fontId="9" fillId="11" borderId="12" xfId="0" applyNumberFormat="1" applyFont="1" applyFill="1" applyBorder="1" applyAlignment="1">
      <alignment horizontal="right" vertical="center" readingOrder="1"/>
    </xf>
    <xf numFmtId="0" fontId="9" fillId="11" borderId="13" xfId="0" applyFont="1" applyFill="1" applyBorder="1" applyAlignment="1">
      <alignment horizontal="right" vertical="center" readingOrder="1"/>
    </xf>
    <xf numFmtId="43" fontId="2" fillId="11" borderId="14" xfId="0" applyNumberFormat="1" applyFont="1" applyFill="1" applyBorder="1" applyAlignment="1">
      <alignment horizontal="right" vertical="center" readingOrder="1"/>
    </xf>
    <xf numFmtId="43" fontId="2" fillId="11" borderId="15" xfId="0" applyNumberFormat="1" applyFont="1" applyFill="1" applyBorder="1" applyAlignment="1">
      <alignment horizontal="right" vertical="center" readingOrder="1"/>
    </xf>
    <xf numFmtId="0" fontId="2" fillId="11" borderId="22" xfId="0" applyFont="1" applyFill="1" applyBorder="1" applyAlignment="1">
      <alignment horizontal="right" vertical="center" readingOrder="1"/>
    </xf>
    <xf numFmtId="0" fontId="2" fillId="11" borderId="17" xfId="0" applyFont="1" applyFill="1" applyBorder="1" applyAlignment="1">
      <alignment horizontal="right" vertical="center" readingOrder="1"/>
    </xf>
    <xf numFmtId="0" fontId="2" fillId="11" borderId="18" xfId="0" applyFont="1" applyFill="1" applyBorder="1" applyAlignment="1">
      <alignment horizontal="right" vertical="center" readingOrder="1"/>
    </xf>
    <xf numFmtId="17" fontId="12" fillId="0" borderId="0" xfId="0" applyNumberFormat="1" applyFont="1"/>
    <xf numFmtId="0" fontId="8" fillId="11" borderId="21" xfId="0" applyFont="1" applyFill="1" applyBorder="1" applyAlignment="1">
      <alignment horizontal="left" vertical="center" readingOrder="1"/>
    </xf>
    <xf numFmtId="0" fontId="8" fillId="11" borderId="12" xfId="0" applyFont="1" applyFill="1" applyBorder="1" applyAlignment="1">
      <alignment horizontal="left" vertical="center" readingOrder="1"/>
    </xf>
    <xf numFmtId="0" fontId="8" fillId="11" borderId="13" xfId="0" applyFont="1" applyFill="1" applyBorder="1" applyAlignment="1">
      <alignment horizontal="left" vertical="center" readingOrder="1"/>
    </xf>
    <xf numFmtId="49" fontId="5" fillId="0" borderId="0" xfId="0" applyNumberFormat="1" applyFont="1" applyAlignment="1">
      <alignment horizontal="left" vertical="top" wrapText="1" shrinkToFit="1" readingOrder="1"/>
    </xf>
    <xf numFmtId="0" fontId="8" fillId="9" borderId="11" xfId="0" applyFont="1" applyFill="1" applyBorder="1" applyAlignment="1">
      <alignment horizontal="left" vertical="center" readingOrder="1"/>
    </xf>
    <xf numFmtId="0" fontId="8" fillId="9" borderId="12" xfId="0" applyFont="1" applyFill="1" applyBorder="1" applyAlignment="1">
      <alignment horizontal="left" vertical="center" readingOrder="1"/>
    </xf>
    <xf numFmtId="0" fontId="8" fillId="8" borderId="11" xfId="0" applyFont="1" applyFill="1" applyBorder="1" applyAlignment="1">
      <alignment horizontal="left" vertical="center" readingOrder="1"/>
    </xf>
    <xf numFmtId="0" fontId="8" fillId="8" borderId="12" xfId="0" applyFont="1" applyFill="1" applyBorder="1" applyAlignment="1">
      <alignment horizontal="left" vertical="center" readingOrder="1"/>
    </xf>
    <xf numFmtId="0" fontId="8" fillId="8" borderId="13" xfId="0" applyFont="1" applyFill="1" applyBorder="1" applyAlignment="1">
      <alignment horizontal="left" vertical="center" readingOrder="1"/>
    </xf>
    <xf numFmtId="0" fontId="8" fillId="9" borderId="21" xfId="0" applyFont="1" applyFill="1" applyBorder="1" applyAlignment="1">
      <alignment horizontal="left" vertical="center" readingOrder="1"/>
    </xf>
    <xf numFmtId="0" fontId="8" fillId="9" borderId="13" xfId="0" applyFont="1" applyFill="1" applyBorder="1" applyAlignment="1">
      <alignment horizontal="left" vertical="center" readingOrder="1"/>
    </xf>
    <xf numFmtId="49" fontId="4" fillId="8" borderId="1" xfId="0" applyNumberFormat="1" applyFont="1" applyFill="1" applyBorder="1" applyAlignment="1">
      <alignment horizontal="left" vertical="center" readingOrder="1"/>
    </xf>
    <xf numFmtId="4" fontId="4" fillId="8" borderId="3" xfId="0" applyNumberFormat="1" applyFont="1" applyFill="1" applyBorder="1" applyAlignment="1">
      <alignment horizontal="right" vertical="center" readingOrder="1"/>
    </xf>
    <xf numFmtId="0" fontId="4" fillId="5" borderId="1" xfId="0" applyFont="1" applyFill="1" applyBorder="1" applyAlignment="1">
      <alignment horizontal="left" vertical="center" readingOrder="1"/>
    </xf>
    <xf numFmtId="4" fontId="10" fillId="11" borderId="23" xfId="0" applyNumberFormat="1" applyFont="1" applyFill="1" applyBorder="1" applyAlignment="1">
      <alignment horizontal="right" vertical="center" readingOrder="1"/>
    </xf>
    <xf numFmtId="0" fontId="4" fillId="5" borderId="4" xfId="0" applyFont="1" applyFill="1" applyBorder="1" applyAlignment="1">
      <alignment horizontal="left" vertical="center" readingOrder="1"/>
    </xf>
    <xf numFmtId="49" fontId="4" fillId="5" borderId="1" xfId="0" applyNumberFormat="1" applyFont="1" applyFill="1" applyBorder="1" applyAlignment="1">
      <alignment horizontal="left" vertical="center" readingOrder="1"/>
    </xf>
    <xf numFmtId="4" fontId="4" fillId="4" borderId="1" xfId="0" applyNumberFormat="1" applyFont="1" applyFill="1" applyBorder="1" applyAlignment="1">
      <alignment horizontal="right" vertical="center" readingOrder="1"/>
    </xf>
    <xf numFmtId="4" fontId="4" fillId="8" borderId="1" xfId="0" applyNumberFormat="1" applyFont="1" applyFill="1" applyBorder="1" applyAlignment="1">
      <alignment horizontal="right" vertical="center" readingOrder="1"/>
    </xf>
    <xf numFmtId="4" fontId="10" fillId="6" borderId="1" xfId="0" applyNumberFormat="1" applyFont="1" applyFill="1" applyBorder="1" applyAlignment="1">
      <alignment horizontal="right" vertical="center" readingOrder="1"/>
    </xf>
    <xf numFmtId="49" fontId="4" fillId="5" borderId="3" xfId="0" applyNumberFormat="1" applyFont="1" applyFill="1" applyBorder="1" applyAlignment="1">
      <alignment horizontal="left" vertical="center" readingOrder="1"/>
    </xf>
    <xf numFmtId="49" fontId="4" fillId="7" borderId="1" xfId="0" applyNumberFormat="1" applyFont="1" applyFill="1" applyBorder="1" applyAlignment="1">
      <alignment horizontal="left" vertical="center" readingOrder="1"/>
    </xf>
    <xf numFmtId="4" fontId="4" fillId="7" borderId="1" xfId="0" applyNumberFormat="1" applyFont="1" applyFill="1" applyBorder="1" applyAlignment="1">
      <alignment horizontal="right" vertical="center" readingOrder="1"/>
    </xf>
    <xf numFmtId="49" fontId="2" fillId="4" borderId="2" xfId="0" applyNumberFormat="1" applyFont="1" applyFill="1" applyBorder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shrinkToFit="1" readingOrder="1"/>
    </xf>
    <xf numFmtId="49" fontId="2" fillId="3" borderId="2" xfId="0" applyNumberFormat="1" applyFont="1" applyFill="1" applyBorder="1" applyAlignment="1">
      <alignment horizontal="center" vertical="center" readingOrder="1"/>
    </xf>
    <xf numFmtId="0" fontId="8" fillId="13" borderId="21" xfId="0" applyFont="1" applyFill="1" applyBorder="1" applyAlignment="1">
      <alignment horizontal="left" vertical="center" readingOrder="1"/>
    </xf>
    <xf numFmtId="0" fontId="8" fillId="13" borderId="12" xfId="0" applyFont="1" applyFill="1" applyBorder="1" applyAlignment="1">
      <alignment horizontal="left" vertical="center" readingOrder="1"/>
    </xf>
    <xf numFmtId="0" fontId="8" fillId="13" borderId="13" xfId="0" applyFont="1" applyFill="1" applyBorder="1" applyAlignment="1">
      <alignment horizontal="left" vertical="center" readingOrder="1"/>
    </xf>
    <xf numFmtId="0" fontId="8" fillId="7" borderId="21" xfId="0" applyFont="1" applyFill="1" applyBorder="1" applyAlignment="1">
      <alignment horizontal="left" vertical="center" readingOrder="1"/>
    </xf>
    <xf numFmtId="0" fontId="8" fillId="7" borderId="12" xfId="0" applyFont="1" applyFill="1" applyBorder="1" applyAlignment="1">
      <alignment horizontal="left" vertical="center" readingOrder="1"/>
    </xf>
    <xf numFmtId="0" fontId="8" fillId="7" borderId="13" xfId="0" applyFont="1" applyFill="1" applyBorder="1" applyAlignment="1">
      <alignment horizontal="left" vertical="center" readingOrder="1"/>
    </xf>
    <xf numFmtId="49" fontId="4" fillId="5" borderId="24" xfId="0" applyNumberFormat="1" applyFont="1" applyFill="1" applyBorder="1" applyAlignment="1">
      <alignment horizontal="center" vertical="center" readingOrder="1"/>
    </xf>
    <xf numFmtId="49" fontId="4" fillId="5" borderId="25" xfId="0" applyNumberFormat="1" applyFont="1" applyFill="1" applyBorder="1" applyAlignment="1">
      <alignment horizontal="center" vertical="center" readingOrder="1"/>
    </xf>
    <xf numFmtId="49" fontId="4" fillId="5" borderId="26" xfId="0" applyNumberFormat="1" applyFont="1" applyFill="1" applyBorder="1" applyAlignment="1">
      <alignment horizontal="center" vertical="center" readingOrder="1"/>
    </xf>
    <xf numFmtId="49" fontId="4" fillId="5" borderId="27" xfId="0" applyNumberFormat="1" applyFont="1" applyFill="1" applyBorder="1" applyAlignment="1">
      <alignment horizontal="center" vertical="center" readingOrder="1"/>
    </xf>
    <xf numFmtId="49" fontId="4" fillId="5" borderId="0" xfId="0" applyNumberFormat="1" applyFont="1" applyFill="1" applyAlignment="1">
      <alignment horizontal="center" vertical="center" readingOrder="1"/>
    </xf>
    <xf numFmtId="49" fontId="4" fillId="5" borderId="28" xfId="0" applyNumberFormat="1" applyFont="1" applyFill="1" applyBorder="1" applyAlignment="1">
      <alignment horizontal="center" vertical="center" readingOrder="1"/>
    </xf>
    <xf numFmtId="49" fontId="4" fillId="5" borderId="29" xfId="0" applyNumberFormat="1" applyFont="1" applyFill="1" applyBorder="1" applyAlignment="1">
      <alignment horizontal="center" vertical="center" readingOrder="1"/>
    </xf>
    <xf numFmtId="49" fontId="4" fillId="5" borderId="30" xfId="0" applyNumberFormat="1" applyFont="1" applyFill="1" applyBorder="1" applyAlignment="1">
      <alignment horizontal="center" vertical="center" readingOrder="1"/>
    </xf>
    <xf numFmtId="49" fontId="4" fillId="5" borderId="31" xfId="0" applyNumberFormat="1" applyFont="1" applyFill="1" applyBorder="1" applyAlignment="1">
      <alignment horizontal="center" vertical="center" readingOrder="1"/>
    </xf>
    <xf numFmtId="0" fontId="8" fillId="12" borderId="21" xfId="0" applyFont="1" applyFill="1" applyBorder="1" applyAlignment="1">
      <alignment horizontal="left" vertical="center" readingOrder="1"/>
    </xf>
    <xf numFmtId="0" fontId="8" fillId="12" borderId="12" xfId="0" applyFont="1" applyFill="1" applyBorder="1" applyAlignment="1">
      <alignment horizontal="left" vertical="center" readingOrder="1"/>
    </xf>
    <xf numFmtId="0" fontId="8" fillId="12" borderId="13" xfId="0" applyFont="1" applyFill="1" applyBorder="1" applyAlignment="1">
      <alignment horizontal="left" vertical="center" readingOrder="1"/>
    </xf>
    <xf numFmtId="0" fontId="8" fillId="10" borderId="21" xfId="0" applyFont="1" applyFill="1" applyBorder="1" applyAlignment="1">
      <alignment horizontal="left" vertical="center" readingOrder="1"/>
    </xf>
    <xf numFmtId="0" fontId="8" fillId="10" borderId="12" xfId="0" applyFont="1" applyFill="1" applyBorder="1" applyAlignment="1">
      <alignment horizontal="left" vertical="center" readingOrder="1"/>
    </xf>
    <xf numFmtId="0" fontId="8" fillId="10" borderId="13" xfId="0" applyFont="1" applyFill="1" applyBorder="1" applyAlignment="1">
      <alignment horizontal="left" vertical="center" readingOrder="1"/>
    </xf>
  </cellXfs>
  <cellStyles count="2">
    <cellStyle name="Comma 2" xfId="1" xr:uid="{9B3278E2-E7DD-4BC3-A5C8-DCDA7688C5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osmanadama-my.sharepoint.com/personal/dane_bosmanadama_co_za/Documents/Tips%20Report%20_%20July%2020232%20(002).xlsx" TargetMode="External"/><Relationship Id="rId1" Type="http://schemas.openxmlformats.org/officeDocument/2006/relationships/externalLinkPath" Target="/personal/dane_bosmanadama_co_za/Documents/Tips%20Report%20_%20July%2020232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8">
          <cell r="S8">
            <v>115</v>
          </cell>
        </row>
        <row r="9">
          <cell r="S9">
            <v>390</v>
          </cell>
        </row>
        <row r="10">
          <cell r="S10">
            <v>240</v>
          </cell>
        </row>
        <row r="11">
          <cell r="S11">
            <v>20</v>
          </cell>
        </row>
        <row r="12">
          <cell r="S12">
            <v>3476.2</v>
          </cell>
        </row>
        <row r="13">
          <cell r="S13">
            <v>417.2</v>
          </cell>
        </row>
        <row r="14">
          <cell r="S14">
            <v>1519.91</v>
          </cell>
        </row>
        <row r="15">
          <cell r="S15">
            <v>1519.91</v>
          </cell>
        </row>
        <row r="16">
          <cell r="S16">
            <v>66.5</v>
          </cell>
        </row>
        <row r="17">
          <cell r="S17">
            <v>6154.4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L43"/>
  <sheetViews>
    <sheetView showGridLines="0" tabSelected="1" topLeftCell="CH17" zoomScaleNormal="100" workbookViewId="0">
      <selection activeCell="CH1" sqref="A1:XFD16"/>
    </sheetView>
  </sheetViews>
  <sheetFormatPr defaultRowHeight="14.4" x14ac:dyDescent="0.3"/>
  <cols>
    <col min="1" max="1" width="4.109375" hidden="1" customWidth="1"/>
    <col min="2" max="2" width="5.88671875" hidden="1" customWidth="1"/>
    <col min="3" max="3" width="6" hidden="1" customWidth="1"/>
    <col min="4" max="4" width="10.21875" hidden="1" customWidth="1"/>
    <col min="5" max="5" width="8.88671875" hidden="1" customWidth="1"/>
    <col min="6" max="6" width="0.5546875" hidden="1" customWidth="1"/>
    <col min="7" max="7" width="2" hidden="1" customWidth="1"/>
    <col min="8" max="8" width="3" hidden="1" customWidth="1"/>
    <col min="9" max="9" width="0.6640625" hidden="1" customWidth="1"/>
    <col min="10" max="10" width="4" hidden="1" customWidth="1"/>
    <col min="11" max="11" width="3.6640625" hidden="1" customWidth="1"/>
    <col min="12" max="12" width="11.44140625" hidden="1" customWidth="1"/>
    <col min="13" max="13" width="2" hidden="1" customWidth="1"/>
    <col min="14" max="14" width="9.44140625" hidden="1" customWidth="1"/>
    <col min="15" max="15" width="0.33203125" hidden="1" customWidth="1"/>
    <col min="16" max="16" width="11.109375" hidden="1" customWidth="1"/>
    <col min="17" max="17" width="1.44140625" hidden="1" customWidth="1"/>
    <col min="18" max="18" width="3.33203125" hidden="1" customWidth="1"/>
    <col min="19" max="19" width="4.109375" hidden="1" customWidth="1"/>
    <col min="20" max="20" width="2.5546875" hidden="1" customWidth="1"/>
    <col min="21" max="21" width="1.33203125" hidden="1" customWidth="1"/>
    <col min="22" max="25" width="10.109375" hidden="1" customWidth="1"/>
    <col min="26" max="27" width="11.5546875" hidden="1" customWidth="1"/>
    <col min="28" max="30" width="12.77734375" hidden="1" customWidth="1"/>
    <col min="31" max="31" width="11.44140625" hidden="1" customWidth="1"/>
    <col min="32" max="32" width="16.109375" hidden="1" customWidth="1"/>
    <col min="33" max="34" width="5.33203125" hidden="1" customWidth="1"/>
    <col min="35" max="35" width="0.109375" hidden="1" customWidth="1"/>
    <col min="36" max="36" width="11.6640625" hidden="1" customWidth="1"/>
    <col min="37" max="40" width="0" hidden="1" customWidth="1"/>
    <col min="41" max="41" width="11.88671875" hidden="1" customWidth="1"/>
    <col min="42" max="45" width="0" hidden="1" customWidth="1"/>
    <col min="46" max="46" width="11.33203125" hidden="1" customWidth="1"/>
    <col min="47" max="76" width="0" hidden="1" customWidth="1"/>
    <col min="77" max="77" width="10.6640625" hidden="1" customWidth="1"/>
    <col min="78" max="85" width="0" hidden="1" customWidth="1"/>
    <col min="86" max="86" width="24.21875" customWidth="1"/>
    <col min="87" max="87" width="16" customWidth="1"/>
    <col min="88" max="88" width="11.77734375" customWidth="1"/>
  </cols>
  <sheetData>
    <row r="1" spans="1:35" ht="12" hidden="1" customHeight="1" x14ac:dyDescent="0.3">
      <c r="A1" s="254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</row>
    <row r="2" spans="1:35" ht="10.5" hidden="1" customHeight="1" x14ac:dyDescent="0.3">
      <c r="A2" s="255" t="s">
        <v>1</v>
      </c>
      <c r="B2" s="255"/>
      <c r="C2" s="255"/>
      <c r="D2" s="255"/>
      <c r="E2" s="255"/>
      <c r="F2" s="255"/>
      <c r="G2" s="255"/>
      <c r="H2" s="255"/>
      <c r="I2" s="255"/>
      <c r="J2" s="255" t="s">
        <v>1</v>
      </c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</row>
    <row r="3" spans="1:35" ht="13.5" hidden="1" customHeight="1" x14ac:dyDescent="0.3">
      <c r="A3" s="252" t="s">
        <v>2</v>
      </c>
      <c r="B3" s="252"/>
      <c r="C3" s="252"/>
      <c r="D3" s="252"/>
      <c r="E3" s="252"/>
      <c r="F3" s="252"/>
      <c r="G3" s="252"/>
      <c r="H3" s="252"/>
      <c r="I3" s="252"/>
      <c r="J3" s="252" t="s">
        <v>3</v>
      </c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</row>
    <row r="4" spans="1:35" ht="13.5" hidden="1" customHeight="1" x14ac:dyDescent="0.3">
      <c r="A4" s="252" t="s">
        <v>4</v>
      </c>
      <c r="B4" s="252"/>
      <c r="C4" s="252"/>
      <c r="D4" s="252"/>
      <c r="E4" s="252"/>
      <c r="F4" s="252"/>
      <c r="G4" s="252"/>
      <c r="H4" s="252"/>
      <c r="I4" s="252"/>
      <c r="J4" s="252" t="s">
        <v>5</v>
      </c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</row>
    <row r="5" spans="1:35" ht="14.25" hidden="1" customHeight="1" x14ac:dyDescent="0.3">
      <c r="A5" s="252" t="s">
        <v>6</v>
      </c>
      <c r="B5" s="252"/>
      <c r="C5" s="252"/>
      <c r="D5" s="252"/>
      <c r="E5" s="252"/>
      <c r="F5" s="252"/>
      <c r="G5" s="252"/>
      <c r="H5" s="252"/>
      <c r="I5" s="252"/>
      <c r="J5" s="252" t="s">
        <v>7</v>
      </c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</row>
    <row r="6" spans="1:35" ht="13.5" hidden="1" customHeight="1" x14ac:dyDescent="0.3">
      <c r="A6" s="252" t="s">
        <v>8</v>
      </c>
      <c r="B6" s="252"/>
      <c r="C6" s="252"/>
      <c r="D6" s="252"/>
      <c r="E6" s="252"/>
      <c r="F6" s="252"/>
      <c r="G6" s="252"/>
      <c r="H6" s="252"/>
      <c r="I6" s="252"/>
      <c r="J6" s="252" t="s">
        <v>9</v>
      </c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</row>
    <row r="7" spans="1:35" ht="14.25" hidden="1" customHeight="1" x14ac:dyDescent="0.3">
      <c r="A7" s="252" t="s">
        <v>10</v>
      </c>
      <c r="B7" s="252"/>
      <c r="C7" s="252"/>
      <c r="D7" s="252"/>
      <c r="E7" s="252"/>
      <c r="F7" s="252"/>
      <c r="G7" s="252"/>
      <c r="H7" s="252"/>
      <c r="I7" s="252"/>
      <c r="J7" s="252" t="s">
        <v>11</v>
      </c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</row>
    <row r="8" spans="1:35" ht="13.5" hidden="1" customHeight="1" x14ac:dyDescent="0.3">
      <c r="A8" s="252" t="s">
        <v>12</v>
      </c>
      <c r="B8" s="252"/>
      <c r="C8" s="252"/>
      <c r="D8" s="252"/>
      <c r="E8" s="252"/>
      <c r="F8" s="252"/>
      <c r="G8" s="252"/>
      <c r="H8" s="252"/>
      <c r="I8" s="252"/>
      <c r="J8" s="252" t="s">
        <v>13</v>
      </c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AG8" s="252"/>
      <c r="AH8" s="252"/>
    </row>
    <row r="9" spans="1:35" ht="13.5" hidden="1" customHeight="1" x14ac:dyDescent="0.3">
      <c r="A9" s="252" t="s">
        <v>1</v>
      </c>
      <c r="B9" s="252"/>
      <c r="C9" s="252"/>
      <c r="D9" s="252"/>
      <c r="E9" s="252"/>
      <c r="F9" s="252"/>
      <c r="G9" s="252"/>
      <c r="H9" s="252"/>
      <c r="I9" s="252"/>
      <c r="J9" s="252" t="s">
        <v>1</v>
      </c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</row>
    <row r="10" spans="1:35" ht="14.25" hidden="1" customHeight="1" x14ac:dyDescent="0.3">
      <c r="A10" s="252" t="s">
        <v>1</v>
      </c>
      <c r="B10" s="252"/>
      <c r="C10" s="252"/>
      <c r="D10" s="252"/>
      <c r="E10" s="252"/>
      <c r="F10" s="252"/>
      <c r="G10" s="252"/>
      <c r="H10" s="252"/>
      <c r="I10" s="252"/>
      <c r="J10" s="252" t="s">
        <v>1</v>
      </c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AG10" s="252"/>
      <c r="AH10" s="252"/>
    </row>
    <row r="11" spans="1:35" ht="13.5" hidden="1" customHeight="1" x14ac:dyDescent="0.3">
      <c r="A11" s="252" t="s">
        <v>1</v>
      </c>
      <c r="B11" s="252"/>
      <c r="C11" s="252"/>
      <c r="D11" s="252"/>
      <c r="E11" s="252"/>
      <c r="F11" s="252"/>
      <c r="G11" s="252"/>
      <c r="H11" s="252"/>
      <c r="I11" s="252"/>
      <c r="J11" s="252" t="s">
        <v>1</v>
      </c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</row>
    <row r="12" spans="1:35" ht="14.25" hidden="1" customHeight="1" x14ac:dyDescent="0.3">
      <c r="A12" s="252" t="s">
        <v>1</v>
      </c>
      <c r="B12" s="252"/>
      <c r="C12" s="252"/>
      <c r="D12" s="252"/>
      <c r="E12" s="252"/>
      <c r="F12" s="252"/>
      <c r="G12" s="252"/>
      <c r="H12" s="252"/>
      <c r="I12" s="252"/>
      <c r="J12" s="252" t="s">
        <v>1</v>
      </c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</row>
    <row r="13" spans="1:35" ht="13.5" hidden="1" customHeight="1" x14ac:dyDescent="0.3">
      <c r="A13" s="252" t="s">
        <v>14</v>
      </c>
      <c r="B13" s="252"/>
      <c r="C13" s="252"/>
      <c r="D13" s="252"/>
      <c r="E13" s="252"/>
      <c r="F13" s="252"/>
      <c r="G13" s="252"/>
      <c r="H13" s="252"/>
      <c r="I13" s="252"/>
      <c r="J13" s="252" t="s">
        <v>15</v>
      </c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</row>
    <row r="14" spans="1:35" ht="13.5" hidden="1" customHeight="1" x14ac:dyDescent="0.3">
      <c r="A14" s="252" t="s">
        <v>16</v>
      </c>
      <c r="B14" s="252"/>
      <c r="C14" s="252"/>
      <c r="D14" s="252"/>
      <c r="E14" s="252"/>
      <c r="F14" s="252"/>
      <c r="G14" s="252"/>
      <c r="H14" s="252"/>
      <c r="I14" s="252"/>
      <c r="J14" s="252" t="s">
        <v>17</v>
      </c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</row>
    <row r="15" spans="1:35" ht="48" hidden="1" customHeight="1" x14ac:dyDescent="0.3">
      <c r="A15" s="253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</row>
    <row r="16" spans="1:35" ht="12" hidden="1" customHeight="1" x14ac:dyDescent="0.3">
      <c r="A16" s="245" t="s">
        <v>18</v>
      </c>
      <c r="B16" s="245"/>
      <c r="C16" s="245"/>
      <c r="D16" s="245" t="s">
        <v>19</v>
      </c>
      <c r="E16" s="245"/>
      <c r="F16" s="245"/>
      <c r="G16" s="245" t="s">
        <v>20</v>
      </c>
      <c r="H16" s="245"/>
      <c r="I16" s="245"/>
      <c r="J16" s="245"/>
      <c r="K16" s="245" t="s">
        <v>10</v>
      </c>
      <c r="L16" s="245"/>
      <c r="M16" s="245"/>
      <c r="N16" s="245" t="s">
        <v>21</v>
      </c>
      <c r="O16" s="245"/>
      <c r="P16" s="245" t="s">
        <v>22</v>
      </c>
      <c r="Q16" s="245"/>
      <c r="R16" s="245"/>
      <c r="S16" s="1" t="s">
        <v>23</v>
      </c>
    </row>
    <row r="17" spans="1:90" ht="2.25" customHeight="1" x14ac:dyDescent="0.3"/>
    <row r="18" spans="1:90" ht="12" customHeight="1" x14ac:dyDescent="0.3">
      <c r="A18" s="1" t="s">
        <v>24</v>
      </c>
      <c r="O18" s="245" t="s">
        <v>25</v>
      </c>
      <c r="P18" s="245"/>
      <c r="Q18" s="245"/>
      <c r="R18" s="245" t="s">
        <v>26</v>
      </c>
      <c r="S18" s="245"/>
      <c r="T18" s="245"/>
      <c r="U18" s="245"/>
    </row>
    <row r="19" spans="1:90" ht="12" customHeight="1" thickBot="1" x14ac:dyDescent="0.35">
      <c r="O19" s="245" t="s">
        <v>27</v>
      </c>
      <c r="P19" s="245"/>
      <c r="Q19" s="245"/>
      <c r="R19" s="245"/>
      <c r="S19" s="245"/>
      <c r="T19" s="245"/>
      <c r="U19" s="245"/>
      <c r="V19" s="245"/>
      <c r="W19" s="1"/>
      <c r="X19" s="1"/>
      <c r="Y19" s="1"/>
      <c r="Z19" s="1"/>
      <c r="AA19" s="1"/>
      <c r="AB19" s="1"/>
      <c r="AC19" s="1"/>
      <c r="AD19" s="1"/>
      <c r="AE19" s="242" t="s">
        <v>28</v>
      </c>
      <c r="AL19" t="s">
        <v>80</v>
      </c>
      <c r="AP19" t="s">
        <v>81</v>
      </c>
      <c r="AU19" t="s">
        <v>82</v>
      </c>
      <c r="AZ19" t="s">
        <v>87</v>
      </c>
      <c r="BD19" t="s">
        <v>93</v>
      </c>
      <c r="BI19" t="s">
        <v>94</v>
      </c>
      <c r="BN19" t="s">
        <v>98</v>
      </c>
      <c r="BS19" s="199" t="s">
        <v>101</v>
      </c>
      <c r="BT19" s="199"/>
      <c r="BU19" s="199"/>
      <c r="BV19" s="199"/>
      <c r="BW19" s="199"/>
      <c r="BX19" s="228">
        <v>45231</v>
      </c>
      <c r="BY19" s="199"/>
      <c r="BZ19" s="199"/>
      <c r="CA19" s="199"/>
      <c r="CB19" s="199"/>
      <c r="CC19" s="228">
        <v>45261</v>
      </c>
      <c r="CH19" s="228">
        <v>45292</v>
      </c>
    </row>
    <row r="20" spans="1:90" ht="12" customHeight="1" x14ac:dyDescent="0.3">
      <c r="A20" s="245" t="s">
        <v>29</v>
      </c>
      <c r="B20" s="245"/>
      <c r="C20" s="245"/>
      <c r="D20" s="245"/>
      <c r="E20" s="245" t="s">
        <v>30</v>
      </c>
      <c r="F20" s="245"/>
      <c r="G20" s="245"/>
      <c r="H20" s="245" t="s">
        <v>31</v>
      </c>
      <c r="I20" s="245"/>
      <c r="J20" s="245"/>
      <c r="K20" s="245"/>
      <c r="L20" s="1" t="s">
        <v>32</v>
      </c>
      <c r="M20" s="245" t="s">
        <v>33</v>
      </c>
      <c r="N20" s="245"/>
      <c r="O20" s="245" t="s">
        <v>34</v>
      </c>
      <c r="P20" s="245"/>
      <c r="Q20" s="245" t="s">
        <v>35</v>
      </c>
      <c r="R20" s="245"/>
      <c r="S20" s="245"/>
      <c r="T20" s="245"/>
      <c r="U20" s="245" t="s">
        <v>36</v>
      </c>
      <c r="V20" s="245"/>
      <c r="W20" s="112" t="s">
        <v>86</v>
      </c>
      <c r="X20" s="112" t="s">
        <v>96</v>
      </c>
      <c r="Y20" s="112" t="s">
        <v>97</v>
      </c>
      <c r="Z20" s="112" t="s">
        <v>100</v>
      </c>
      <c r="AA20" s="112" t="s">
        <v>103</v>
      </c>
      <c r="AB20" s="112" t="s">
        <v>106</v>
      </c>
      <c r="AC20" s="112" t="s">
        <v>107</v>
      </c>
      <c r="AD20" s="198" t="s">
        <v>108</v>
      </c>
      <c r="AE20" s="242"/>
      <c r="AJ20" s="8" t="s">
        <v>69</v>
      </c>
      <c r="AK20" s="9"/>
      <c r="AL20" s="9"/>
      <c r="AM20" s="9"/>
      <c r="AN20" s="9"/>
      <c r="AO20" s="40" t="s">
        <v>84</v>
      </c>
      <c r="AP20" s="41"/>
      <c r="AQ20" s="41"/>
      <c r="AR20" s="41"/>
      <c r="AS20" s="42"/>
      <c r="AT20" s="73" t="s">
        <v>83</v>
      </c>
      <c r="AU20" s="9"/>
      <c r="AV20" s="9"/>
      <c r="AW20" s="9"/>
      <c r="AX20" s="10"/>
      <c r="AY20" s="79" t="s">
        <v>88</v>
      </c>
      <c r="AZ20" s="80"/>
      <c r="BA20" s="80"/>
      <c r="BB20" s="80"/>
      <c r="BC20" s="81"/>
      <c r="BD20" s="113" t="s">
        <v>92</v>
      </c>
      <c r="BE20" s="114"/>
      <c r="BF20" s="114"/>
      <c r="BG20" s="114"/>
      <c r="BH20" s="115"/>
      <c r="BI20" s="142" t="s">
        <v>95</v>
      </c>
      <c r="BJ20" s="143"/>
      <c r="BK20" s="143"/>
      <c r="BL20" s="143"/>
      <c r="BM20" s="144"/>
      <c r="BN20" s="170" t="s">
        <v>99</v>
      </c>
      <c r="BO20" s="171"/>
      <c r="BP20" s="171"/>
      <c r="BQ20" s="171"/>
      <c r="BR20" s="172"/>
      <c r="BS20" s="79" t="s">
        <v>102</v>
      </c>
      <c r="BT20" s="80"/>
      <c r="BU20" s="80"/>
      <c r="BV20" s="80"/>
      <c r="BW20" s="81"/>
      <c r="BX20" s="113" t="s">
        <v>104</v>
      </c>
      <c r="BY20" s="114"/>
      <c r="BZ20" s="114"/>
      <c r="CA20" s="114"/>
      <c r="CB20" s="115"/>
      <c r="CC20" s="170" t="s">
        <v>105</v>
      </c>
      <c r="CD20" s="171"/>
      <c r="CE20" s="171"/>
      <c r="CF20" s="171"/>
      <c r="CG20" s="172"/>
      <c r="CH20" s="200" t="s">
        <v>109</v>
      </c>
      <c r="CI20" s="201"/>
      <c r="CJ20" s="201"/>
      <c r="CK20" s="201"/>
      <c r="CL20" s="202"/>
    </row>
    <row r="21" spans="1:90" ht="12.6" customHeight="1" x14ac:dyDescent="0.3">
      <c r="A21" s="249" t="s">
        <v>37</v>
      </c>
      <c r="B21" s="249"/>
      <c r="C21" s="249"/>
      <c r="D21" s="249"/>
      <c r="E21" s="245" t="s">
        <v>38</v>
      </c>
      <c r="F21" s="245"/>
      <c r="G21" s="245"/>
      <c r="H21" s="245" t="s">
        <v>39</v>
      </c>
      <c r="I21" s="245"/>
      <c r="J21" s="245"/>
      <c r="K21" s="245"/>
      <c r="L21" s="245"/>
      <c r="M21" s="245"/>
      <c r="N21" s="245"/>
      <c r="O21" s="246">
        <v>485</v>
      </c>
      <c r="P21" s="246"/>
      <c r="Q21" s="246">
        <v>543</v>
      </c>
      <c r="R21" s="246"/>
      <c r="S21" s="246"/>
      <c r="T21" s="246"/>
      <c r="U21" s="246">
        <v>415</v>
      </c>
      <c r="V21" s="246"/>
      <c r="W21" s="4">
        <v>580</v>
      </c>
      <c r="X21" s="4">
        <f>[1]Sheet!$S$8</f>
        <v>115</v>
      </c>
      <c r="Y21" s="4">
        <v>265</v>
      </c>
      <c r="Z21" s="4">
        <v>717</v>
      </c>
      <c r="AA21" s="4">
        <v>65</v>
      </c>
      <c r="AB21" s="4">
        <v>40</v>
      </c>
      <c r="AC21" s="4">
        <v>390</v>
      </c>
      <c r="AD21" s="4">
        <v>25</v>
      </c>
      <c r="AE21" s="2"/>
      <c r="AJ21" s="11"/>
      <c r="AK21" s="12"/>
      <c r="AL21" s="12"/>
      <c r="AM21" s="12"/>
      <c r="AN21" s="12"/>
      <c r="AO21" s="43"/>
      <c r="AP21" s="44"/>
      <c r="AQ21" s="44"/>
      <c r="AR21" s="44"/>
      <c r="AS21" s="45"/>
      <c r="AT21" s="39"/>
      <c r="AU21" s="12"/>
      <c r="AV21" s="12"/>
      <c r="AW21" s="12"/>
      <c r="AX21" s="13"/>
      <c r="AY21" s="82"/>
      <c r="AZ21" s="83"/>
      <c r="BA21" s="83"/>
      <c r="BB21" s="83"/>
      <c r="BC21" s="84"/>
      <c r="BD21" s="116"/>
      <c r="BE21" s="117"/>
      <c r="BF21" s="117"/>
      <c r="BG21" s="117"/>
      <c r="BH21" s="118"/>
      <c r="BI21" s="145"/>
      <c r="BJ21" s="146"/>
      <c r="BK21" s="146"/>
      <c r="BL21" s="146"/>
      <c r="BM21" s="147"/>
      <c r="BN21" s="173"/>
      <c r="BO21" s="174"/>
      <c r="BP21" s="174"/>
      <c r="BQ21" s="174"/>
      <c r="BR21" s="175"/>
      <c r="BS21" s="82"/>
      <c r="BT21" s="83"/>
      <c r="BU21" s="83"/>
      <c r="BV21" s="83"/>
      <c r="BW21" s="84"/>
      <c r="BX21" s="116"/>
      <c r="BY21" s="117"/>
      <c r="BZ21" s="117"/>
      <c r="CA21" s="117"/>
      <c r="CB21" s="118"/>
      <c r="CC21" s="173"/>
      <c r="CD21" s="174"/>
      <c r="CE21" s="174"/>
      <c r="CF21" s="174"/>
      <c r="CG21" s="175"/>
      <c r="CH21" s="203"/>
      <c r="CI21" s="204"/>
      <c r="CJ21" s="204"/>
      <c r="CK21" s="204"/>
      <c r="CL21" s="205"/>
    </row>
    <row r="22" spans="1:90" ht="12" hidden="1" customHeight="1" x14ac:dyDescent="0.3">
      <c r="A22" s="244"/>
      <c r="B22" s="244"/>
      <c r="C22" s="244"/>
      <c r="D22" s="244"/>
      <c r="E22" s="250" t="s">
        <v>40</v>
      </c>
      <c r="F22" s="250"/>
      <c r="G22" s="250"/>
      <c r="H22" s="250"/>
      <c r="I22" s="250"/>
      <c r="J22" s="250"/>
      <c r="K22" s="250"/>
      <c r="L22" s="250"/>
      <c r="M22" s="250"/>
      <c r="N22" s="250"/>
      <c r="O22" s="251">
        <v>485</v>
      </c>
      <c r="P22" s="251"/>
      <c r="Q22" s="251">
        <v>543</v>
      </c>
      <c r="R22" s="251"/>
      <c r="S22" s="251"/>
      <c r="T22" s="251"/>
      <c r="U22" s="251">
        <v>415</v>
      </c>
      <c r="V22" s="251"/>
      <c r="W22" s="5">
        <v>580</v>
      </c>
      <c r="X22" s="5">
        <f t="shared" ref="X22:AD22" si="0">SUM(X21)</f>
        <v>115</v>
      </c>
      <c r="Y22" s="5">
        <f t="shared" si="0"/>
        <v>265</v>
      </c>
      <c r="Z22" s="5">
        <f t="shared" si="0"/>
        <v>717</v>
      </c>
      <c r="AA22" s="5">
        <f t="shared" si="0"/>
        <v>65</v>
      </c>
      <c r="AB22" s="5">
        <f t="shared" si="0"/>
        <v>40</v>
      </c>
      <c r="AC22" s="5">
        <f t="shared" si="0"/>
        <v>390</v>
      </c>
      <c r="AD22" s="5">
        <f t="shared" si="0"/>
        <v>25</v>
      </c>
      <c r="AE22" s="5"/>
      <c r="AF22" t="s">
        <v>67</v>
      </c>
      <c r="AJ22" s="233" t="s">
        <v>70</v>
      </c>
      <c r="AK22" s="234"/>
      <c r="AL22" s="234"/>
      <c r="AM22" s="234"/>
      <c r="AN22" s="234"/>
      <c r="AO22" s="235" t="s">
        <v>70</v>
      </c>
      <c r="AP22" s="236"/>
      <c r="AQ22" s="236"/>
      <c r="AR22" s="236"/>
      <c r="AS22" s="237"/>
      <c r="AT22" s="238" t="s">
        <v>70</v>
      </c>
      <c r="AU22" s="234"/>
      <c r="AV22" s="234"/>
      <c r="AW22" s="234"/>
      <c r="AX22" s="239"/>
      <c r="AY22" s="274" t="s">
        <v>70</v>
      </c>
      <c r="AZ22" s="275"/>
      <c r="BA22" s="275"/>
      <c r="BB22" s="275"/>
      <c r="BC22" s="276"/>
      <c r="BD22" s="271" t="s">
        <v>70</v>
      </c>
      <c r="BE22" s="272"/>
      <c r="BF22" s="272"/>
      <c r="BG22" s="272"/>
      <c r="BH22" s="273"/>
      <c r="BI22" s="259" t="s">
        <v>70</v>
      </c>
      <c r="BJ22" s="260"/>
      <c r="BK22" s="260"/>
      <c r="BL22" s="260"/>
      <c r="BM22" s="261"/>
      <c r="BN22" s="256" t="s">
        <v>70</v>
      </c>
      <c r="BO22" s="257"/>
      <c r="BP22" s="257"/>
      <c r="BQ22" s="257"/>
      <c r="BR22" s="258"/>
      <c r="BS22" s="274" t="s">
        <v>70</v>
      </c>
      <c r="BT22" s="275"/>
      <c r="BU22" s="275"/>
      <c r="BV22" s="275"/>
      <c r="BW22" s="276"/>
      <c r="BX22" s="271" t="s">
        <v>70</v>
      </c>
      <c r="BY22" s="272"/>
      <c r="BZ22" s="272"/>
      <c r="CA22" s="272"/>
      <c r="CB22" s="273"/>
      <c r="CC22" s="256" t="s">
        <v>70</v>
      </c>
      <c r="CD22" s="257"/>
      <c r="CE22" s="257"/>
      <c r="CF22" s="257"/>
      <c r="CG22" s="258"/>
      <c r="CH22" s="229" t="s">
        <v>70</v>
      </c>
      <c r="CI22" s="230"/>
      <c r="CJ22" s="230"/>
      <c r="CK22" s="230"/>
      <c r="CL22" s="231"/>
    </row>
    <row r="23" spans="1:90" ht="12" hidden="1" customHeight="1" x14ac:dyDescent="0.3">
      <c r="A23" s="244"/>
      <c r="B23" s="244"/>
      <c r="C23" s="244"/>
      <c r="D23" s="244"/>
      <c r="E23" s="262" t="s">
        <v>41</v>
      </c>
      <c r="F23" s="263"/>
      <c r="G23" s="264"/>
      <c r="H23" s="245" t="s">
        <v>42</v>
      </c>
      <c r="I23" s="245"/>
      <c r="J23" s="245"/>
      <c r="K23" s="245"/>
      <c r="L23" s="245"/>
      <c r="M23" s="245"/>
      <c r="N23" s="245"/>
      <c r="O23" s="246">
        <v>435</v>
      </c>
      <c r="P23" s="246"/>
      <c r="Q23" s="246">
        <v>265</v>
      </c>
      <c r="R23" s="246"/>
      <c r="S23" s="246"/>
      <c r="T23" s="246"/>
      <c r="U23" s="246">
        <v>100</v>
      </c>
      <c r="V23" s="246"/>
      <c r="W23" s="4">
        <v>65</v>
      </c>
      <c r="X23" s="4">
        <f>[1]Sheet!$S$9</f>
        <v>390</v>
      </c>
      <c r="Y23" s="4">
        <v>480</v>
      </c>
      <c r="Z23" s="4">
        <v>230</v>
      </c>
      <c r="AA23" s="4">
        <v>40</v>
      </c>
      <c r="AB23" s="4">
        <v>388</v>
      </c>
      <c r="AC23" s="4">
        <v>291</v>
      </c>
      <c r="AD23" s="4">
        <v>580</v>
      </c>
      <c r="AE23" s="2"/>
      <c r="AJ23" s="15" t="s">
        <v>67</v>
      </c>
      <c r="AK23" s="16"/>
      <c r="AL23" s="17" t="s">
        <v>71</v>
      </c>
      <c r="AM23" s="17" t="s">
        <v>72</v>
      </c>
      <c r="AN23" s="17"/>
      <c r="AO23" s="47" t="s">
        <v>67</v>
      </c>
      <c r="AP23" s="48"/>
      <c r="AQ23" s="49" t="s">
        <v>71</v>
      </c>
      <c r="AR23" s="49" t="s">
        <v>72</v>
      </c>
      <c r="AS23" s="50"/>
      <c r="AT23" s="38" t="s">
        <v>67</v>
      </c>
      <c r="AU23" s="16"/>
      <c r="AV23" s="17" t="s">
        <v>71</v>
      </c>
      <c r="AW23" s="17" t="s">
        <v>72</v>
      </c>
      <c r="AX23" s="18"/>
      <c r="AY23" s="86" t="s">
        <v>67</v>
      </c>
      <c r="AZ23" s="87"/>
      <c r="BA23" s="88" t="s">
        <v>71</v>
      </c>
      <c r="BB23" s="88" t="s">
        <v>72</v>
      </c>
      <c r="BC23" s="89"/>
      <c r="BD23" s="120" t="s">
        <v>67</v>
      </c>
      <c r="BE23" s="121"/>
      <c r="BF23" s="122" t="s">
        <v>71</v>
      </c>
      <c r="BG23" s="122" t="s">
        <v>72</v>
      </c>
      <c r="BH23" s="123"/>
      <c r="BI23" s="149" t="s">
        <v>67</v>
      </c>
      <c r="BJ23" s="150"/>
      <c r="BK23" s="151" t="s">
        <v>71</v>
      </c>
      <c r="BL23" s="151" t="s">
        <v>72</v>
      </c>
      <c r="BM23" s="152"/>
      <c r="BN23" s="177" t="s">
        <v>67</v>
      </c>
      <c r="BO23" s="178"/>
      <c r="BP23" s="179" t="s">
        <v>71</v>
      </c>
      <c r="BQ23" s="179" t="s">
        <v>72</v>
      </c>
      <c r="BR23" s="180"/>
      <c r="BS23" s="86" t="s">
        <v>67</v>
      </c>
      <c r="BT23" s="87"/>
      <c r="BU23" s="88" t="s">
        <v>71</v>
      </c>
      <c r="BV23" s="88" t="s">
        <v>72</v>
      </c>
      <c r="BW23" s="89"/>
      <c r="BX23" s="120" t="s">
        <v>67</v>
      </c>
      <c r="BY23" s="121"/>
      <c r="BZ23" s="122" t="s">
        <v>71</v>
      </c>
      <c r="CA23" s="122" t="s">
        <v>72</v>
      </c>
      <c r="CB23" s="123"/>
      <c r="CC23" s="177" t="s">
        <v>67</v>
      </c>
      <c r="CD23" s="178"/>
      <c r="CE23" s="179" t="s">
        <v>71</v>
      </c>
      <c r="CF23" s="179" t="s">
        <v>72</v>
      </c>
      <c r="CG23" s="180"/>
      <c r="CH23" s="207" t="s">
        <v>67</v>
      </c>
      <c r="CI23" s="208"/>
      <c r="CJ23" s="209" t="s">
        <v>71</v>
      </c>
      <c r="CK23" s="209" t="s">
        <v>72</v>
      </c>
      <c r="CL23" s="210"/>
    </row>
    <row r="24" spans="1:90" ht="12" hidden="1" customHeight="1" x14ac:dyDescent="0.3">
      <c r="A24" s="244"/>
      <c r="B24" s="244"/>
      <c r="C24" s="244"/>
      <c r="D24" s="244"/>
      <c r="E24" s="265"/>
      <c r="F24" s="266"/>
      <c r="G24" s="267"/>
      <c r="H24" s="245" t="s">
        <v>43</v>
      </c>
      <c r="I24" s="245"/>
      <c r="J24" s="245"/>
      <c r="K24" s="245"/>
      <c r="L24" s="245"/>
      <c r="M24" s="245"/>
      <c r="N24" s="245"/>
      <c r="O24" s="246">
        <v>690</v>
      </c>
      <c r="P24" s="246"/>
      <c r="Q24" s="246">
        <v>310</v>
      </c>
      <c r="R24" s="246"/>
      <c r="S24" s="246"/>
      <c r="T24" s="246"/>
      <c r="U24" s="246">
        <v>280</v>
      </c>
      <c r="V24" s="246"/>
      <c r="W24" s="4">
        <v>465</v>
      </c>
      <c r="X24" s="4">
        <f>[1]Sheet!$S$10</f>
        <v>240</v>
      </c>
      <c r="Y24" s="4">
        <v>65</v>
      </c>
      <c r="Z24" s="4">
        <v>145</v>
      </c>
      <c r="AA24" s="4">
        <v>793</v>
      </c>
      <c r="AB24" s="4">
        <v>1156</v>
      </c>
      <c r="AC24" s="4">
        <v>722</v>
      </c>
      <c r="AD24" s="4">
        <v>2765</v>
      </c>
      <c r="AE24" s="2"/>
      <c r="AJ24" s="19"/>
      <c r="AK24" s="20" t="s">
        <v>73</v>
      </c>
      <c r="AL24" s="21">
        <v>0</v>
      </c>
      <c r="AM24" s="21">
        <f>+O22+O26</f>
        <v>1610</v>
      </c>
      <c r="AN24" s="17"/>
      <c r="AO24" s="51"/>
      <c r="AP24" s="52" t="s">
        <v>89</v>
      </c>
      <c r="AQ24" s="53">
        <v>0</v>
      </c>
      <c r="AR24" s="53">
        <f>+Q22+Q26</f>
        <v>1118</v>
      </c>
      <c r="AS24" s="50"/>
      <c r="AT24" s="37"/>
      <c r="AU24" s="20" t="s">
        <v>89</v>
      </c>
      <c r="AV24" s="21">
        <v>0</v>
      </c>
      <c r="AW24" s="21">
        <f>+U22+U26</f>
        <v>795</v>
      </c>
      <c r="AX24" s="18"/>
      <c r="AY24" s="90"/>
      <c r="AZ24" s="91" t="s">
        <v>89</v>
      </c>
      <c r="BA24" s="92">
        <v>0</v>
      </c>
      <c r="BB24" s="92">
        <f>+W22+W26</f>
        <v>1110</v>
      </c>
      <c r="BC24" s="89"/>
      <c r="BD24" s="124"/>
      <c r="BE24" s="125" t="s">
        <v>89</v>
      </c>
      <c r="BF24" s="126">
        <v>0</v>
      </c>
      <c r="BG24" s="126">
        <f>+X22+X26</f>
        <v>765</v>
      </c>
      <c r="BH24" s="123"/>
      <c r="BI24" s="153"/>
      <c r="BJ24" s="108" t="s">
        <v>89</v>
      </c>
      <c r="BK24" s="154">
        <v>0</v>
      </c>
      <c r="BL24" s="154">
        <f>+Y22+Y26</f>
        <v>810</v>
      </c>
      <c r="BM24" s="152"/>
      <c r="BN24" s="181"/>
      <c r="BO24" s="182" t="s">
        <v>89</v>
      </c>
      <c r="BP24" s="183">
        <v>0</v>
      </c>
      <c r="BQ24" s="183">
        <f>+Z22+Z26</f>
        <v>1092</v>
      </c>
      <c r="BR24" s="180"/>
      <c r="BS24" s="90"/>
      <c r="BT24" s="91" t="s">
        <v>89</v>
      </c>
      <c r="BU24" s="92">
        <v>0</v>
      </c>
      <c r="BV24" s="92">
        <f>+AA22+AA26</f>
        <v>898</v>
      </c>
      <c r="BW24" s="89"/>
      <c r="BX24" s="124"/>
      <c r="BY24" s="125" t="s">
        <v>89</v>
      </c>
      <c r="BZ24" s="126">
        <v>0</v>
      </c>
      <c r="CA24" s="126">
        <f>+AB22+AB26</f>
        <v>1584</v>
      </c>
      <c r="CB24" s="123"/>
      <c r="CC24" s="181"/>
      <c r="CD24" s="182" t="s">
        <v>89</v>
      </c>
      <c r="CE24" s="183">
        <v>0</v>
      </c>
      <c r="CF24" s="187">
        <f>+AC22+AC26</f>
        <v>1403</v>
      </c>
      <c r="CG24" s="180"/>
      <c r="CH24" s="211"/>
      <c r="CI24" s="212" t="s">
        <v>89</v>
      </c>
      <c r="CJ24" s="213">
        <v>0</v>
      </c>
      <c r="CK24" s="214">
        <f>+AD22+AD26</f>
        <v>3370</v>
      </c>
      <c r="CL24" s="210"/>
    </row>
    <row r="25" spans="1:90" ht="12" hidden="1" customHeight="1" x14ac:dyDescent="0.3">
      <c r="A25" s="244"/>
      <c r="B25" s="244"/>
      <c r="C25" s="244"/>
      <c r="D25" s="244"/>
      <c r="E25" s="268"/>
      <c r="F25" s="269"/>
      <c r="G25" s="270"/>
      <c r="H25" s="245" t="s">
        <v>91</v>
      </c>
      <c r="I25" s="245"/>
      <c r="J25" s="245"/>
      <c r="K25" s="245"/>
      <c r="L25" s="245"/>
      <c r="M25" s="245"/>
      <c r="N25" s="245"/>
      <c r="O25" s="246"/>
      <c r="P25" s="246"/>
      <c r="Q25" s="246"/>
      <c r="R25" s="246"/>
      <c r="S25" s="246"/>
      <c r="T25" s="246"/>
      <c r="U25" s="246"/>
      <c r="V25" s="246"/>
      <c r="W25" s="4"/>
      <c r="X25" s="4">
        <f>[1]Sheet!$S$11</f>
        <v>20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"/>
      <c r="AJ25" s="19"/>
      <c r="AK25" s="20"/>
      <c r="AL25" s="21"/>
      <c r="AM25" s="21"/>
      <c r="AN25" s="17"/>
      <c r="AO25" s="54"/>
      <c r="AP25" s="55" t="s">
        <v>74</v>
      </c>
      <c r="AQ25" s="56">
        <f>+AR24</f>
        <v>1118</v>
      </c>
      <c r="AR25" s="56"/>
      <c r="AS25" s="57"/>
      <c r="AT25" s="37"/>
      <c r="AU25" s="20" t="s">
        <v>74</v>
      </c>
      <c r="AV25" s="21">
        <f>+AW24</f>
        <v>795</v>
      </c>
      <c r="AW25" s="21"/>
      <c r="AX25" s="18"/>
      <c r="AY25" s="90"/>
      <c r="AZ25" s="91" t="s">
        <v>74</v>
      </c>
      <c r="BA25" s="92">
        <f>+BB24</f>
        <v>1110</v>
      </c>
      <c r="BB25" s="92"/>
      <c r="BC25" s="89"/>
      <c r="BD25" s="124"/>
      <c r="BE25" s="125" t="s">
        <v>74</v>
      </c>
      <c r="BF25" s="126">
        <f>+BG24</f>
        <v>765</v>
      </c>
      <c r="BG25" s="126"/>
      <c r="BH25" s="123"/>
      <c r="BI25" s="153"/>
      <c r="BJ25" s="108" t="s">
        <v>74</v>
      </c>
      <c r="BK25" s="154">
        <f>+BL24</f>
        <v>810</v>
      </c>
      <c r="BL25" s="154"/>
      <c r="BM25" s="152"/>
      <c r="BN25" s="181"/>
      <c r="BO25" s="182" t="s">
        <v>74</v>
      </c>
      <c r="BP25" s="183">
        <f>+BQ24</f>
        <v>1092</v>
      </c>
      <c r="BQ25" s="183"/>
      <c r="BR25" s="180"/>
      <c r="BS25" s="90"/>
      <c r="BT25" s="91" t="s">
        <v>74</v>
      </c>
      <c r="BU25" s="92">
        <f>+BV24</f>
        <v>898</v>
      </c>
      <c r="BV25" s="92"/>
      <c r="BW25" s="89"/>
      <c r="BX25" s="124"/>
      <c r="BY25" s="125" t="s">
        <v>74</v>
      </c>
      <c r="BZ25" s="126">
        <f>+CA24</f>
        <v>1584</v>
      </c>
      <c r="CA25" s="126"/>
      <c r="CB25" s="123"/>
      <c r="CC25" s="181"/>
      <c r="CD25" s="182" t="s">
        <v>74</v>
      </c>
      <c r="CE25" s="183">
        <f>+CF24</f>
        <v>1403</v>
      </c>
      <c r="CF25" s="183"/>
      <c r="CG25" s="180"/>
      <c r="CH25" s="211"/>
      <c r="CI25" s="212" t="s">
        <v>74</v>
      </c>
      <c r="CJ25" s="213">
        <f>+CK24</f>
        <v>3370</v>
      </c>
      <c r="CK25" s="213"/>
      <c r="CL25" s="210"/>
    </row>
    <row r="26" spans="1:90" ht="12" hidden="1" customHeight="1" x14ac:dyDescent="0.3">
      <c r="A26" s="244"/>
      <c r="B26" s="244"/>
      <c r="C26" s="244"/>
      <c r="D26" s="244"/>
      <c r="E26" s="250" t="s">
        <v>45</v>
      </c>
      <c r="F26" s="250"/>
      <c r="G26" s="250"/>
      <c r="H26" s="250"/>
      <c r="I26" s="250"/>
      <c r="J26" s="250"/>
      <c r="K26" s="250"/>
      <c r="L26" s="250"/>
      <c r="M26" s="250"/>
      <c r="N26" s="250"/>
      <c r="O26" s="251">
        <f>+O23+O24</f>
        <v>1125</v>
      </c>
      <c r="P26" s="251"/>
      <c r="Q26" s="251">
        <v>575</v>
      </c>
      <c r="R26" s="251"/>
      <c r="S26" s="251"/>
      <c r="T26" s="251"/>
      <c r="U26" s="251">
        <v>380</v>
      </c>
      <c r="V26" s="251"/>
      <c r="W26" s="5">
        <v>530</v>
      </c>
      <c r="X26" s="5">
        <f t="shared" ref="X26:AD26" si="1">SUM(X23:X25)</f>
        <v>650</v>
      </c>
      <c r="Y26" s="5">
        <f t="shared" si="1"/>
        <v>545</v>
      </c>
      <c r="Z26" s="5">
        <f t="shared" si="1"/>
        <v>375</v>
      </c>
      <c r="AA26" s="5">
        <f t="shared" si="1"/>
        <v>833</v>
      </c>
      <c r="AB26" s="5">
        <f t="shared" si="1"/>
        <v>1544</v>
      </c>
      <c r="AC26" s="5">
        <f t="shared" si="1"/>
        <v>1013</v>
      </c>
      <c r="AD26" s="5">
        <f t="shared" si="1"/>
        <v>3345</v>
      </c>
      <c r="AE26" s="5"/>
      <c r="AF26" t="s">
        <v>67</v>
      </c>
      <c r="AJ26" s="19"/>
      <c r="AK26" s="20" t="s">
        <v>74</v>
      </c>
      <c r="AL26" s="21">
        <f>+AM24</f>
        <v>1610</v>
      </c>
      <c r="AM26" s="21"/>
      <c r="AN26" s="17"/>
      <c r="AO26" s="54"/>
      <c r="AP26" s="55"/>
      <c r="AQ26" s="56"/>
      <c r="AR26" s="56"/>
      <c r="AS26" s="57"/>
      <c r="AT26" s="37"/>
      <c r="AU26" s="20"/>
      <c r="AV26" s="21"/>
      <c r="AW26" s="21"/>
      <c r="AX26" s="18"/>
      <c r="AY26" s="90"/>
      <c r="AZ26" s="91"/>
      <c r="BA26" s="92"/>
      <c r="BB26" s="92"/>
      <c r="BC26" s="89"/>
      <c r="BD26" s="124"/>
      <c r="BE26" s="125"/>
      <c r="BF26" s="126"/>
      <c r="BG26" s="126"/>
      <c r="BH26" s="123"/>
      <c r="BI26" s="153"/>
      <c r="BJ26" s="108"/>
      <c r="BK26" s="154"/>
      <c r="BL26" s="154"/>
      <c r="BM26" s="152"/>
      <c r="BN26" s="181"/>
      <c r="BO26" s="182"/>
      <c r="BP26" s="183"/>
      <c r="BQ26" s="183"/>
      <c r="BR26" s="180"/>
      <c r="BS26" s="90"/>
      <c r="BT26" s="91"/>
      <c r="BU26" s="92"/>
      <c r="BV26" s="92"/>
      <c r="BW26" s="89"/>
      <c r="BX26" s="124"/>
      <c r="BY26" s="125"/>
      <c r="BZ26" s="126"/>
      <c r="CA26" s="126"/>
      <c r="CB26" s="123"/>
      <c r="CC26" s="181"/>
      <c r="CD26" s="182"/>
      <c r="CE26" s="183"/>
      <c r="CF26" s="183"/>
      <c r="CG26" s="180"/>
      <c r="CH26" s="211"/>
      <c r="CI26" s="212"/>
      <c r="CJ26" s="213"/>
      <c r="CK26" s="213"/>
      <c r="CL26" s="210"/>
    </row>
    <row r="27" spans="1:90" ht="12" hidden="1" customHeight="1" x14ac:dyDescent="0.3">
      <c r="A27" s="244"/>
      <c r="B27" s="244"/>
      <c r="C27" s="244"/>
      <c r="D27" s="244"/>
      <c r="E27" s="249" t="s">
        <v>46</v>
      </c>
      <c r="F27" s="249"/>
      <c r="G27" s="249"/>
      <c r="H27" s="245" t="s">
        <v>47</v>
      </c>
      <c r="I27" s="245"/>
      <c r="J27" s="245"/>
      <c r="K27" s="245"/>
      <c r="L27" s="245"/>
      <c r="M27" s="245"/>
      <c r="N27" s="245"/>
      <c r="O27" s="246">
        <v>2942.8</v>
      </c>
      <c r="P27" s="246"/>
      <c r="Q27" s="246">
        <v>5913.6</v>
      </c>
      <c r="R27" s="246"/>
      <c r="S27" s="246"/>
      <c r="T27" s="246"/>
      <c r="U27" s="246">
        <v>6769</v>
      </c>
      <c r="V27" s="246"/>
      <c r="W27" s="4">
        <v>3476.55</v>
      </c>
      <c r="X27" s="4">
        <f>[1]Sheet!$S$12</f>
        <v>3476.2</v>
      </c>
      <c r="Y27" s="4">
        <v>3145.1</v>
      </c>
      <c r="Z27" s="4"/>
      <c r="AA27" s="4">
        <v>2806.3</v>
      </c>
      <c r="AB27" s="4">
        <v>3132.85</v>
      </c>
      <c r="AC27" s="4">
        <v>4012.05</v>
      </c>
      <c r="AD27" s="4">
        <v>9357.25</v>
      </c>
      <c r="AE27" s="2"/>
      <c r="AJ27" s="19"/>
      <c r="AK27" s="23"/>
      <c r="AL27" s="21"/>
      <c r="AM27" s="21"/>
      <c r="AN27" s="20"/>
      <c r="AO27" s="43"/>
      <c r="AP27" s="58"/>
      <c r="AQ27" s="58"/>
      <c r="AR27" s="58"/>
      <c r="AS27" s="76"/>
      <c r="AT27" s="37"/>
      <c r="AU27" s="23"/>
      <c r="AV27" s="21"/>
      <c r="AW27" s="21"/>
      <c r="AX27" s="22"/>
      <c r="AY27" s="90"/>
      <c r="AZ27" s="93"/>
      <c r="BA27" s="92"/>
      <c r="BB27" s="92"/>
      <c r="BC27" s="94"/>
      <c r="BD27" s="124"/>
      <c r="BE27" s="127"/>
      <c r="BF27" s="126"/>
      <c r="BG27" s="126"/>
      <c r="BH27" s="128"/>
      <c r="BI27" s="153"/>
      <c r="BJ27" s="155"/>
      <c r="BK27" s="154"/>
      <c r="BL27" s="154"/>
      <c r="BM27" s="156"/>
      <c r="BN27" s="181"/>
      <c r="BO27" s="184"/>
      <c r="BP27" s="183"/>
      <c r="BQ27" s="183"/>
      <c r="BR27" s="185"/>
      <c r="BS27" s="90"/>
      <c r="BT27" s="93"/>
      <c r="BU27" s="92"/>
      <c r="BV27" s="92"/>
      <c r="BW27" s="94"/>
      <c r="BX27" s="124"/>
      <c r="BY27" s="127"/>
      <c r="BZ27" s="126"/>
      <c r="CA27" s="126"/>
      <c r="CB27" s="128"/>
      <c r="CC27" s="181"/>
      <c r="CD27" s="184"/>
      <c r="CE27" s="183"/>
      <c r="CF27" s="183"/>
      <c r="CG27" s="185"/>
      <c r="CH27" s="211"/>
      <c r="CI27" s="215"/>
      <c r="CJ27" s="213"/>
      <c r="CK27" s="213"/>
      <c r="CL27" s="216"/>
    </row>
    <row r="28" spans="1:90" ht="12" hidden="1" customHeight="1" x14ac:dyDescent="0.3">
      <c r="A28" s="244"/>
      <c r="B28" s="244"/>
      <c r="C28" s="244"/>
      <c r="D28" s="244"/>
      <c r="E28" s="244"/>
      <c r="F28" s="244"/>
      <c r="G28" s="244"/>
      <c r="H28" s="245" t="s">
        <v>44</v>
      </c>
      <c r="I28" s="245"/>
      <c r="J28" s="245"/>
      <c r="K28" s="245"/>
      <c r="L28" s="245"/>
      <c r="M28" s="245"/>
      <c r="N28" s="245"/>
      <c r="O28" s="246">
        <v>1645.7</v>
      </c>
      <c r="P28" s="246"/>
      <c r="Q28" s="246">
        <v>1138.9000000000001</v>
      </c>
      <c r="R28" s="246"/>
      <c r="S28" s="246"/>
      <c r="T28" s="246"/>
      <c r="U28" s="246">
        <v>919.1</v>
      </c>
      <c r="V28" s="246"/>
      <c r="W28" s="4">
        <v>434</v>
      </c>
      <c r="X28" s="4">
        <f>[1]Sheet!$S$13</f>
        <v>417.2</v>
      </c>
      <c r="Y28" s="4">
        <v>1138.2</v>
      </c>
      <c r="Z28" s="4"/>
      <c r="AA28" s="4">
        <v>116.9</v>
      </c>
      <c r="AB28" s="4">
        <v>217</v>
      </c>
      <c r="AC28" s="4">
        <v>486.5</v>
      </c>
      <c r="AD28" s="4">
        <v>831.6</v>
      </c>
      <c r="AE28" s="2"/>
      <c r="AJ28" s="15" t="s">
        <v>68</v>
      </c>
      <c r="AK28" s="16"/>
      <c r="AL28" s="17"/>
      <c r="AM28" s="17"/>
      <c r="AN28" s="17"/>
      <c r="AO28" s="77" t="s">
        <v>68</v>
      </c>
      <c r="AP28" s="60"/>
      <c r="AQ28" s="59"/>
      <c r="AR28" s="59"/>
      <c r="AS28" s="78"/>
      <c r="AT28" s="38" t="s">
        <v>68</v>
      </c>
      <c r="AU28" s="16"/>
      <c r="AV28" s="17"/>
      <c r="AW28" s="17"/>
      <c r="AX28" s="18"/>
      <c r="AY28" s="86" t="s">
        <v>68</v>
      </c>
      <c r="AZ28" s="87"/>
      <c r="BA28" s="88"/>
      <c r="BB28" s="88"/>
      <c r="BC28" s="89"/>
      <c r="BD28" s="120" t="s">
        <v>68</v>
      </c>
      <c r="BE28" s="121"/>
      <c r="BF28" s="122"/>
      <c r="BG28" s="122"/>
      <c r="BH28" s="123"/>
      <c r="BI28" s="149" t="s">
        <v>68</v>
      </c>
      <c r="BJ28" s="150"/>
      <c r="BK28" s="151"/>
      <c r="BL28" s="151"/>
      <c r="BM28" s="152"/>
      <c r="BN28" s="177" t="s">
        <v>68</v>
      </c>
      <c r="BO28" s="178"/>
      <c r="BP28" s="179"/>
      <c r="BQ28" s="179"/>
      <c r="BR28" s="180"/>
      <c r="BS28" s="86" t="s">
        <v>68</v>
      </c>
      <c r="BT28" s="87"/>
      <c r="BU28" s="88"/>
      <c r="BV28" s="88"/>
      <c r="BW28" s="89"/>
      <c r="BX28" s="120" t="s">
        <v>68</v>
      </c>
      <c r="BY28" s="121"/>
      <c r="BZ28" s="122"/>
      <c r="CA28" s="122"/>
      <c r="CB28" s="123"/>
      <c r="CC28" s="177" t="s">
        <v>68</v>
      </c>
      <c r="CD28" s="178"/>
      <c r="CE28" s="179"/>
      <c r="CF28" s="179"/>
      <c r="CG28" s="180"/>
      <c r="CH28" s="207" t="s">
        <v>68</v>
      </c>
      <c r="CI28" s="208"/>
      <c r="CJ28" s="209"/>
      <c r="CK28" s="209"/>
      <c r="CL28" s="210"/>
    </row>
    <row r="29" spans="1:90" ht="12" hidden="1" customHeight="1" x14ac:dyDescent="0.3">
      <c r="A29" s="244"/>
      <c r="B29" s="244"/>
      <c r="C29" s="244"/>
      <c r="D29" s="244"/>
      <c r="E29" s="244"/>
      <c r="F29" s="244"/>
      <c r="G29" s="244"/>
      <c r="H29" s="245" t="s">
        <v>48</v>
      </c>
      <c r="I29" s="245"/>
      <c r="J29" s="245"/>
      <c r="K29" s="245"/>
      <c r="L29" s="245"/>
      <c r="M29" s="245"/>
      <c r="N29" s="245"/>
      <c r="O29" s="246">
        <v>5119.8</v>
      </c>
      <c r="P29" s="246"/>
      <c r="Q29" s="246">
        <v>0</v>
      </c>
      <c r="R29" s="246"/>
      <c r="S29" s="246"/>
      <c r="T29" s="246"/>
      <c r="U29" s="246">
        <v>0</v>
      </c>
      <c r="V29" s="246"/>
      <c r="W29" s="4">
        <v>0</v>
      </c>
      <c r="X29" s="4">
        <f>0</f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"/>
      <c r="AJ29" s="19"/>
      <c r="AK29" s="20" t="s">
        <v>73</v>
      </c>
      <c r="AL29" s="24"/>
      <c r="AM29" s="25">
        <f>+O34</f>
        <v>19166.84</v>
      </c>
      <c r="AN29" s="20"/>
      <c r="AO29" s="51"/>
      <c r="AP29" s="52" t="s">
        <v>89</v>
      </c>
      <c r="AQ29" s="61"/>
      <c r="AR29" s="62">
        <f>+Q34</f>
        <v>17850.98</v>
      </c>
      <c r="AS29" s="63"/>
      <c r="AT29" s="37"/>
      <c r="AU29" s="20" t="s">
        <v>89</v>
      </c>
      <c r="AV29" s="24"/>
      <c r="AW29" s="25">
        <f>+U34</f>
        <v>21461.05</v>
      </c>
      <c r="AX29" s="22"/>
      <c r="AY29" s="90"/>
      <c r="AZ29" s="91" t="s">
        <v>89</v>
      </c>
      <c r="BA29" s="95"/>
      <c r="BB29" s="96">
        <f>+W34</f>
        <v>11204.97</v>
      </c>
      <c r="BC29" s="94"/>
      <c r="BD29" s="124"/>
      <c r="BE29" s="125" t="s">
        <v>89</v>
      </c>
      <c r="BF29" s="129"/>
      <c r="BG29" s="130">
        <f>+X34</f>
        <v>13154.119999999999</v>
      </c>
      <c r="BH29" s="128"/>
      <c r="BI29" s="153"/>
      <c r="BJ29" s="108" t="s">
        <v>89</v>
      </c>
      <c r="BK29" s="157"/>
      <c r="BL29" s="158">
        <f>+Y34</f>
        <v>13243.548999999999</v>
      </c>
      <c r="BM29" s="156"/>
      <c r="BN29" s="181"/>
      <c r="BO29" s="182" t="s">
        <v>89</v>
      </c>
      <c r="BP29" s="186"/>
      <c r="BQ29" s="187">
        <f>+Z34</f>
        <v>16069.2</v>
      </c>
      <c r="BR29" s="185"/>
      <c r="BS29" s="90"/>
      <c r="BT29" s="91" t="s">
        <v>89</v>
      </c>
      <c r="BU29" s="95"/>
      <c r="BV29" s="96">
        <f>+AA34</f>
        <v>10909.14</v>
      </c>
      <c r="BW29" s="94"/>
      <c r="BX29" s="124"/>
      <c r="BY29" s="125" t="s">
        <v>89</v>
      </c>
      <c r="BZ29" s="129"/>
      <c r="CA29" s="130">
        <f>+AB34</f>
        <v>11526.93</v>
      </c>
      <c r="CB29" s="128"/>
      <c r="CC29" s="181"/>
      <c r="CD29" s="182" t="s">
        <v>89</v>
      </c>
      <c r="CE29" s="186"/>
      <c r="CF29" s="187">
        <f>+AC34</f>
        <v>15173.560000000001</v>
      </c>
      <c r="CG29" s="185"/>
      <c r="CH29" s="211"/>
      <c r="CI29" s="212" t="s">
        <v>89</v>
      </c>
      <c r="CJ29" s="217"/>
      <c r="CK29" s="214">
        <f>+AD34</f>
        <v>29054.170000000002</v>
      </c>
      <c r="CL29" s="216"/>
    </row>
    <row r="30" spans="1:90" ht="12" hidden="1" customHeight="1" x14ac:dyDescent="0.3">
      <c r="A30" s="244"/>
      <c r="B30" s="244"/>
      <c r="C30" s="244"/>
      <c r="D30" s="244"/>
      <c r="E30" s="244"/>
      <c r="F30" s="244"/>
      <c r="G30" s="244"/>
      <c r="H30" s="245" t="s">
        <v>49</v>
      </c>
      <c r="I30" s="245"/>
      <c r="J30" s="245"/>
      <c r="K30" s="245"/>
      <c r="L30" s="245"/>
      <c r="M30" s="245"/>
      <c r="N30" s="245"/>
      <c r="O30" s="246">
        <v>1970.99</v>
      </c>
      <c r="P30" s="246"/>
      <c r="Q30" s="246">
        <v>2629.83</v>
      </c>
      <c r="R30" s="246"/>
      <c r="S30" s="246"/>
      <c r="T30" s="246"/>
      <c r="U30" s="246">
        <v>2456.6999999999998</v>
      </c>
      <c r="V30" s="246"/>
      <c r="W30" s="4">
        <v>1300.46</v>
      </c>
      <c r="X30" s="4">
        <f>[1]Sheet!$S$14</f>
        <v>1519.91</v>
      </c>
      <c r="Y30" s="4">
        <v>1648.9815000000001</v>
      </c>
      <c r="Z30" s="4"/>
      <c r="AA30" s="4">
        <v>1464.29</v>
      </c>
      <c r="AB30" s="4">
        <v>1216.0899999999999</v>
      </c>
      <c r="AC30" s="4">
        <v>1338.84</v>
      </c>
      <c r="AD30" s="4">
        <v>3338.81</v>
      </c>
      <c r="AE30" s="2"/>
      <c r="AJ30" s="19"/>
      <c r="AK30" s="20" t="s">
        <v>75</v>
      </c>
      <c r="AL30" s="24"/>
      <c r="AM30" s="25">
        <f>+O41</f>
        <v>6107.28</v>
      </c>
      <c r="AN30" s="20"/>
      <c r="AO30" s="51"/>
      <c r="AP30" s="52" t="s">
        <v>75</v>
      </c>
      <c r="AQ30" s="61"/>
      <c r="AR30" s="62">
        <f>+Q41</f>
        <v>10198.17</v>
      </c>
      <c r="AS30" s="63"/>
      <c r="AT30" s="37"/>
      <c r="AU30" s="20" t="s">
        <v>75</v>
      </c>
      <c r="AV30" s="24"/>
      <c r="AW30" s="25">
        <f>+U41</f>
        <v>0</v>
      </c>
      <c r="AX30" s="36" t="s">
        <v>85</v>
      </c>
      <c r="AY30" s="90"/>
      <c r="AZ30" s="108" t="s">
        <v>90</v>
      </c>
      <c r="BA30" s="95"/>
      <c r="BB30" s="96">
        <f>+W41</f>
        <v>22589.899999999998</v>
      </c>
      <c r="BC30" s="97"/>
      <c r="BD30" s="124"/>
      <c r="BE30" s="125" t="s">
        <v>90</v>
      </c>
      <c r="BF30" s="129"/>
      <c r="BG30" s="130">
        <f>+X41</f>
        <v>7111.3750000000009</v>
      </c>
      <c r="BH30" s="131"/>
      <c r="BI30" s="153"/>
      <c r="BJ30" s="108" t="s">
        <v>90</v>
      </c>
      <c r="BK30" s="157"/>
      <c r="BL30" s="158">
        <f>+Y41</f>
        <v>8742.869999999999</v>
      </c>
      <c r="BM30" s="159"/>
      <c r="BN30" s="181"/>
      <c r="BO30" s="182" t="s">
        <v>90</v>
      </c>
      <c r="BP30" s="186"/>
      <c r="BQ30" s="187">
        <f>+Z41</f>
        <v>6946.8</v>
      </c>
      <c r="BR30" s="188"/>
      <c r="BS30" s="90"/>
      <c r="BT30" s="91" t="s">
        <v>90</v>
      </c>
      <c r="BU30" s="95"/>
      <c r="BV30" s="96">
        <f>+AA41</f>
        <v>8614.67</v>
      </c>
      <c r="BW30" s="97"/>
      <c r="BX30" s="124"/>
      <c r="BY30" s="125" t="s">
        <v>90</v>
      </c>
      <c r="BZ30" s="129"/>
      <c r="CA30" s="130">
        <f>+AB41</f>
        <v>4687.57</v>
      </c>
      <c r="CB30" s="131"/>
      <c r="CC30" s="181"/>
      <c r="CD30" s="182" t="s">
        <v>90</v>
      </c>
      <c r="CE30" s="186"/>
      <c r="CF30" s="187">
        <f>+AC41</f>
        <v>5786.72</v>
      </c>
      <c r="CG30" s="188"/>
      <c r="CH30" s="211"/>
      <c r="CI30" s="212" t="s">
        <v>90</v>
      </c>
      <c r="CJ30" s="217"/>
      <c r="CK30" s="214">
        <f>+AD41</f>
        <v>15463.33</v>
      </c>
      <c r="CL30" s="218"/>
    </row>
    <row r="31" spans="1:90" ht="12" hidden="1" customHeight="1" x14ac:dyDescent="0.3">
      <c r="A31" s="244"/>
      <c r="B31" s="244"/>
      <c r="C31" s="244"/>
      <c r="D31" s="244"/>
      <c r="E31" s="244"/>
      <c r="F31" s="244"/>
      <c r="G31" s="244"/>
      <c r="H31" s="245" t="s">
        <v>50</v>
      </c>
      <c r="I31" s="245"/>
      <c r="J31" s="245"/>
      <c r="K31" s="245"/>
      <c r="L31" s="245"/>
      <c r="M31" s="245"/>
      <c r="N31" s="245"/>
      <c r="O31" s="246">
        <v>1970.99</v>
      </c>
      <c r="P31" s="246"/>
      <c r="Q31" s="246">
        <v>2629.83</v>
      </c>
      <c r="R31" s="246"/>
      <c r="S31" s="246"/>
      <c r="T31" s="246"/>
      <c r="U31" s="246">
        <v>2456.6999999999998</v>
      </c>
      <c r="V31" s="246"/>
      <c r="W31" s="4">
        <v>1300.46</v>
      </c>
      <c r="X31" s="4">
        <f>[1]Sheet!$S$15</f>
        <v>1519.91</v>
      </c>
      <c r="Y31" s="4">
        <v>1648.9815000000001</v>
      </c>
      <c r="Z31" s="4"/>
      <c r="AA31" s="4">
        <v>1464.29</v>
      </c>
      <c r="AB31" s="4">
        <v>1216.0899999999999</v>
      </c>
      <c r="AC31" s="4">
        <v>1338.84</v>
      </c>
      <c r="AD31" s="4">
        <v>3338.81</v>
      </c>
      <c r="AE31" s="2"/>
      <c r="AJ31" s="19"/>
      <c r="AK31" s="20" t="s">
        <v>74</v>
      </c>
      <c r="AL31" s="25">
        <f>+AM29+AM30</f>
        <v>25274.12</v>
      </c>
      <c r="AM31" s="24"/>
      <c r="AN31" s="20"/>
      <c r="AO31" s="51"/>
      <c r="AP31" s="52" t="s">
        <v>74</v>
      </c>
      <c r="AQ31" s="62">
        <f>+AR29+AR30</f>
        <v>28049.15</v>
      </c>
      <c r="AR31" s="61"/>
      <c r="AS31" s="63"/>
      <c r="AT31" s="37"/>
      <c r="AU31" s="20" t="s">
        <v>74</v>
      </c>
      <c r="AV31" s="25">
        <f>+AW29+AW30</f>
        <v>21461.05</v>
      </c>
      <c r="AW31" s="24"/>
      <c r="AX31" s="22"/>
      <c r="AY31" s="90"/>
      <c r="AZ31" s="91" t="s">
        <v>74</v>
      </c>
      <c r="BA31" s="96">
        <f>+BB29+BB30</f>
        <v>33794.869999999995</v>
      </c>
      <c r="BB31" s="95"/>
      <c r="BC31" s="94"/>
      <c r="BD31" s="124"/>
      <c r="BE31" s="125" t="s">
        <v>74</v>
      </c>
      <c r="BF31" s="130">
        <f>+BG29+BG30</f>
        <v>20265.494999999999</v>
      </c>
      <c r="BG31" s="129"/>
      <c r="BH31" s="128"/>
      <c r="BI31" s="153"/>
      <c r="BJ31" s="108" t="s">
        <v>74</v>
      </c>
      <c r="BK31" s="158">
        <f>+BL29+BL30</f>
        <v>21986.418999999998</v>
      </c>
      <c r="BL31" s="157"/>
      <c r="BM31" s="156"/>
      <c r="BN31" s="181"/>
      <c r="BO31" s="182" t="s">
        <v>74</v>
      </c>
      <c r="BP31" s="187">
        <f>+BQ29+BQ30</f>
        <v>23016</v>
      </c>
      <c r="BQ31" s="186"/>
      <c r="BR31" s="185"/>
      <c r="BS31" s="90"/>
      <c r="BT31" s="91" t="s">
        <v>74</v>
      </c>
      <c r="BU31" s="96">
        <f>+BV29+BV30</f>
        <v>19523.809999999998</v>
      </c>
      <c r="BV31" s="95"/>
      <c r="BW31" s="94"/>
      <c r="BX31" s="124"/>
      <c r="BY31" s="125" t="s">
        <v>74</v>
      </c>
      <c r="BZ31" s="130">
        <f>+CA29+CA30</f>
        <v>16214.5</v>
      </c>
      <c r="CA31" s="129"/>
      <c r="CB31" s="128"/>
      <c r="CC31" s="181"/>
      <c r="CD31" s="182" t="s">
        <v>74</v>
      </c>
      <c r="CE31" s="187">
        <f>+CF29+CF30</f>
        <v>20960.280000000002</v>
      </c>
      <c r="CF31" s="186"/>
      <c r="CG31" s="185"/>
      <c r="CH31" s="211"/>
      <c r="CI31" s="212" t="s">
        <v>74</v>
      </c>
      <c r="CJ31" s="214">
        <f>+CK29+CK30</f>
        <v>44517.5</v>
      </c>
      <c r="CK31" s="217"/>
      <c r="CL31" s="216"/>
    </row>
    <row r="32" spans="1:90" ht="12" customHeight="1" x14ac:dyDescent="0.3">
      <c r="A32" s="244"/>
      <c r="B32" s="244"/>
      <c r="C32" s="244"/>
      <c r="D32" s="244"/>
      <c r="E32" s="244"/>
      <c r="F32" s="244"/>
      <c r="G32" s="244"/>
      <c r="H32" s="245" t="s">
        <v>51</v>
      </c>
      <c r="I32" s="245"/>
      <c r="J32" s="245"/>
      <c r="K32" s="245"/>
      <c r="L32" s="245"/>
      <c r="M32" s="245"/>
      <c r="N32" s="245"/>
      <c r="O32" s="246">
        <v>227.5</v>
      </c>
      <c r="P32" s="246"/>
      <c r="Q32" s="246">
        <v>263.17</v>
      </c>
      <c r="R32" s="246"/>
      <c r="S32" s="246"/>
      <c r="T32" s="246"/>
      <c r="U32" s="246">
        <v>1002.4</v>
      </c>
      <c r="V32" s="246"/>
      <c r="W32" s="4">
        <v>749.7</v>
      </c>
      <c r="X32" s="4">
        <f>[1]Sheet!$S$16</f>
        <v>66.5</v>
      </c>
      <c r="Y32" s="4">
        <v>199.5</v>
      </c>
      <c r="Z32" s="4"/>
      <c r="AA32" s="4">
        <v>35</v>
      </c>
      <c r="AB32" s="4">
        <v>59.5</v>
      </c>
      <c r="AC32" s="4">
        <v>160.47999999999999</v>
      </c>
      <c r="AD32" s="4">
        <v>872.9</v>
      </c>
      <c r="AE32" s="2"/>
      <c r="AJ32" s="14" t="s">
        <v>76</v>
      </c>
      <c r="AK32" s="17"/>
      <c r="AL32" s="17"/>
      <c r="AM32" s="17"/>
      <c r="AN32" s="17"/>
      <c r="AO32" s="46" t="s">
        <v>76</v>
      </c>
      <c r="AP32" s="49"/>
      <c r="AQ32" s="49"/>
      <c r="AR32" s="49"/>
      <c r="AS32" s="50"/>
      <c r="AT32" s="74" t="s">
        <v>76</v>
      </c>
      <c r="AU32" s="17"/>
      <c r="AV32" s="17"/>
      <c r="AW32" s="17"/>
      <c r="AX32" s="18"/>
      <c r="AY32" s="85" t="s">
        <v>76</v>
      </c>
      <c r="AZ32" s="88"/>
      <c r="BA32" s="88"/>
      <c r="BB32" s="88"/>
      <c r="BC32" s="89"/>
      <c r="BD32" s="119" t="s">
        <v>76</v>
      </c>
      <c r="BE32" s="122"/>
      <c r="BF32" s="122"/>
      <c r="BG32" s="122"/>
      <c r="BH32" s="123"/>
      <c r="BI32" s="148" t="s">
        <v>76</v>
      </c>
      <c r="BJ32" s="151"/>
      <c r="BK32" s="151"/>
      <c r="BL32" s="151"/>
      <c r="BM32" s="152"/>
      <c r="BN32" s="176" t="s">
        <v>76</v>
      </c>
      <c r="BO32" s="179"/>
      <c r="BP32" s="179"/>
      <c r="BQ32" s="179"/>
      <c r="BR32" s="180"/>
      <c r="BS32" s="85" t="s">
        <v>76</v>
      </c>
      <c r="BT32" s="88"/>
      <c r="BU32" s="88"/>
      <c r="BV32" s="88"/>
      <c r="BW32" s="89"/>
      <c r="BX32" s="119" t="s">
        <v>76</v>
      </c>
      <c r="BY32" s="122"/>
      <c r="BZ32" s="122"/>
      <c r="CA32" s="122"/>
      <c r="CB32" s="123"/>
      <c r="CC32" s="176" t="s">
        <v>76</v>
      </c>
      <c r="CD32" s="179"/>
      <c r="CE32" s="179"/>
      <c r="CF32" s="179"/>
      <c r="CG32" s="180"/>
      <c r="CH32" s="206" t="s">
        <v>76</v>
      </c>
      <c r="CI32" s="209"/>
      <c r="CJ32" s="209" t="s">
        <v>112</v>
      </c>
      <c r="CK32" s="209" t="s">
        <v>113</v>
      </c>
      <c r="CL32" s="210"/>
    </row>
    <row r="33" spans="1:90" ht="12" customHeight="1" x14ac:dyDescent="0.3">
      <c r="A33" s="244"/>
      <c r="B33" s="244"/>
      <c r="C33" s="244"/>
      <c r="D33" s="244"/>
      <c r="E33" s="244"/>
      <c r="F33" s="244"/>
      <c r="G33" s="244"/>
      <c r="H33" s="245" t="s">
        <v>52</v>
      </c>
      <c r="I33" s="245"/>
      <c r="J33" s="245"/>
      <c r="K33" s="245"/>
      <c r="L33" s="245"/>
      <c r="M33" s="245"/>
      <c r="N33" s="245"/>
      <c r="O33" s="246">
        <v>5289.06</v>
      </c>
      <c r="P33" s="246"/>
      <c r="Q33" s="246">
        <v>5275.65</v>
      </c>
      <c r="R33" s="246"/>
      <c r="S33" s="246"/>
      <c r="T33" s="246"/>
      <c r="U33" s="246">
        <v>7857.15</v>
      </c>
      <c r="V33" s="246"/>
      <c r="W33" s="4">
        <v>3943.8</v>
      </c>
      <c r="X33" s="4">
        <f>[1]Sheet!$S$17</f>
        <v>6154.4</v>
      </c>
      <c r="Y33" s="4">
        <v>5462.7860000000001</v>
      </c>
      <c r="Z33" s="4"/>
      <c r="AA33" s="4">
        <v>5022.3599999999997</v>
      </c>
      <c r="AB33" s="4">
        <v>5685.4</v>
      </c>
      <c r="AC33" s="4">
        <v>7836.85</v>
      </c>
      <c r="AD33" s="4">
        <v>11314.8</v>
      </c>
      <c r="AE33" s="2"/>
      <c r="AJ33" s="15" t="s">
        <v>67</v>
      </c>
      <c r="AK33" s="17"/>
      <c r="AL33" s="26"/>
      <c r="AM33" s="17"/>
      <c r="AN33" s="17"/>
      <c r="AO33" s="47" t="s">
        <v>67</v>
      </c>
      <c r="AP33" s="49"/>
      <c r="AQ33" s="59"/>
      <c r="AR33" s="49"/>
      <c r="AS33" s="50"/>
      <c r="AT33" s="38" t="s">
        <v>67</v>
      </c>
      <c r="AU33" s="17"/>
      <c r="AV33" s="26"/>
      <c r="AW33" s="17"/>
      <c r="AX33" s="18"/>
      <c r="AY33" s="86" t="s">
        <v>67</v>
      </c>
      <c r="AZ33" s="88"/>
      <c r="BA33" s="98"/>
      <c r="BB33" s="88"/>
      <c r="BC33" s="89"/>
      <c r="BD33" s="120" t="s">
        <v>67</v>
      </c>
      <c r="BE33" s="122"/>
      <c r="BF33" s="132"/>
      <c r="BG33" s="122"/>
      <c r="BH33" s="123"/>
      <c r="BI33" s="149" t="s">
        <v>67</v>
      </c>
      <c r="BJ33" s="151"/>
      <c r="BK33" s="160"/>
      <c r="BL33" s="151"/>
      <c r="BM33" s="152"/>
      <c r="BN33" s="177" t="s">
        <v>67</v>
      </c>
      <c r="BO33" s="179"/>
      <c r="BP33" s="189"/>
      <c r="BQ33" s="179"/>
      <c r="BR33" s="180"/>
      <c r="BS33" s="86" t="s">
        <v>67</v>
      </c>
      <c r="BT33" s="88"/>
      <c r="BU33" s="98"/>
      <c r="BV33" s="88"/>
      <c r="BW33" s="89"/>
      <c r="BX33" s="120" t="s">
        <v>67</v>
      </c>
      <c r="BY33" s="122"/>
      <c r="BZ33" s="132"/>
      <c r="CA33" s="122"/>
      <c r="CB33" s="123"/>
      <c r="CC33" s="177" t="s">
        <v>67</v>
      </c>
      <c r="CD33" s="179"/>
      <c r="CE33" s="189"/>
      <c r="CF33" s="179"/>
      <c r="CG33" s="180"/>
      <c r="CH33" s="207" t="s">
        <v>110</v>
      </c>
      <c r="CI33" s="209"/>
      <c r="CJ33" s="219"/>
      <c r="CK33" s="209"/>
      <c r="CL33" s="210"/>
    </row>
    <row r="34" spans="1:90" ht="12" customHeight="1" x14ac:dyDescent="0.3">
      <c r="A34" s="244"/>
      <c r="B34" s="244"/>
      <c r="C34" s="244"/>
      <c r="D34" s="244"/>
      <c r="E34" s="240" t="s">
        <v>53</v>
      </c>
      <c r="F34" s="240"/>
      <c r="G34" s="240"/>
      <c r="H34" s="240"/>
      <c r="I34" s="240"/>
      <c r="J34" s="240"/>
      <c r="K34" s="240"/>
      <c r="L34" s="240"/>
      <c r="M34" s="240"/>
      <c r="N34" s="240"/>
      <c r="O34" s="247">
        <f>SUM(O27:O33)</f>
        <v>19166.84</v>
      </c>
      <c r="P34" s="247"/>
      <c r="Q34" s="247">
        <v>17850.98</v>
      </c>
      <c r="R34" s="247"/>
      <c r="S34" s="247"/>
      <c r="T34" s="247"/>
      <c r="U34" s="247">
        <v>21461.05</v>
      </c>
      <c r="V34" s="247"/>
      <c r="W34" s="6">
        <v>11204.97</v>
      </c>
      <c r="X34" s="6">
        <f>SUM(X27:X33)</f>
        <v>13154.119999999999</v>
      </c>
      <c r="Y34" s="6">
        <f>SUM(Y27:Y33)</f>
        <v>13243.548999999999</v>
      </c>
      <c r="Z34" s="6">
        <v>16069.2</v>
      </c>
      <c r="AA34" s="6">
        <f>SUM(AA27:AA33)</f>
        <v>10909.14</v>
      </c>
      <c r="AB34" s="6">
        <f>SUM(AB27:AB33)</f>
        <v>11526.93</v>
      </c>
      <c r="AC34" s="6">
        <f>SUM(AC27:AC33)</f>
        <v>15173.560000000001</v>
      </c>
      <c r="AD34" s="6">
        <f>SUM(AD27:AD33)</f>
        <v>29054.170000000002</v>
      </c>
      <c r="AE34" s="6"/>
      <c r="AF34" s="7" t="s">
        <v>68</v>
      </c>
      <c r="AJ34" s="19"/>
      <c r="AK34" s="20" t="s">
        <v>77</v>
      </c>
      <c r="AL34" s="27"/>
      <c r="AM34" s="24">
        <f>+AL26</f>
        <v>1610</v>
      </c>
      <c r="AN34" s="20"/>
      <c r="AO34" s="51"/>
      <c r="AP34" s="52" t="s">
        <v>77</v>
      </c>
      <c r="AQ34" s="7"/>
      <c r="AR34" s="61">
        <f>+AQ25</f>
        <v>1118</v>
      </c>
      <c r="AS34" s="63"/>
      <c r="AT34" s="37"/>
      <c r="AU34" s="20" t="s">
        <v>77</v>
      </c>
      <c r="AV34" s="27"/>
      <c r="AW34" s="24">
        <f>+AV25</f>
        <v>795</v>
      </c>
      <c r="AX34" s="22"/>
      <c r="AY34" s="90"/>
      <c r="AZ34" s="91" t="s">
        <v>77</v>
      </c>
      <c r="BA34" s="99"/>
      <c r="BB34" s="95">
        <f>+BA25</f>
        <v>1110</v>
      </c>
      <c r="BC34" s="94"/>
      <c r="BD34" s="124"/>
      <c r="BE34" s="125" t="s">
        <v>77</v>
      </c>
      <c r="BF34" s="133"/>
      <c r="BG34" s="129">
        <f>+BF25</f>
        <v>765</v>
      </c>
      <c r="BH34" s="128"/>
      <c r="BI34" s="153"/>
      <c r="BJ34" s="108" t="s">
        <v>77</v>
      </c>
      <c r="BK34" s="157"/>
      <c r="BL34" s="157">
        <f>+BK25</f>
        <v>810</v>
      </c>
      <c r="BM34" s="156"/>
      <c r="BN34" s="181"/>
      <c r="BO34" s="182" t="s">
        <v>77</v>
      </c>
      <c r="BP34" s="186"/>
      <c r="BQ34" s="186">
        <f>+BP25</f>
        <v>1092</v>
      </c>
      <c r="BR34" s="185"/>
      <c r="BS34" s="90"/>
      <c r="BT34" s="91" t="s">
        <v>77</v>
      </c>
      <c r="BU34" s="95"/>
      <c r="BV34" s="95">
        <f>+BU25</f>
        <v>898</v>
      </c>
      <c r="BW34" s="94"/>
      <c r="BX34" s="124"/>
      <c r="BY34" s="125" t="s">
        <v>77</v>
      </c>
      <c r="BZ34" s="129"/>
      <c r="CA34" s="129">
        <f>+BZ25</f>
        <v>1584</v>
      </c>
      <c r="CB34" s="128"/>
      <c r="CC34" s="181"/>
      <c r="CD34" s="182" t="s">
        <v>77</v>
      </c>
      <c r="CE34" s="186"/>
      <c r="CF34" s="186">
        <f>+CE25</f>
        <v>1403</v>
      </c>
      <c r="CG34" s="185"/>
      <c r="CH34" s="211"/>
      <c r="CI34" s="212" t="s">
        <v>77</v>
      </c>
      <c r="CJ34" s="217"/>
      <c r="CK34" s="217">
        <f>+CJ25</f>
        <v>3370</v>
      </c>
      <c r="CL34" s="216"/>
    </row>
    <row r="35" spans="1:90" ht="12" customHeight="1" x14ac:dyDescent="0.3">
      <c r="A35" s="245" t="s">
        <v>54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8">
        <v>20776.84</v>
      </c>
      <c r="P35" s="248"/>
      <c r="Q35" s="248">
        <v>18968.98</v>
      </c>
      <c r="R35" s="248"/>
      <c r="S35" s="248"/>
      <c r="T35" s="248"/>
      <c r="U35" s="248">
        <v>22256.05</v>
      </c>
      <c r="V35" s="248"/>
      <c r="W35" s="109">
        <f>W34+W26+W22</f>
        <v>12314.97</v>
      </c>
      <c r="X35" s="109">
        <f>X34+X26+X22</f>
        <v>13919.119999999999</v>
      </c>
      <c r="Y35" s="109">
        <f>Y34+Y26+Y22</f>
        <v>14053.548999999999</v>
      </c>
      <c r="Z35" s="109"/>
      <c r="AA35" s="109">
        <f>AA34+AA26+AA22</f>
        <v>11807.14</v>
      </c>
      <c r="AB35" s="109">
        <f>AB34+AB26+AB22</f>
        <v>13110.93</v>
      </c>
      <c r="AC35" s="109">
        <f>AC34+AC26+AC22</f>
        <v>16576.560000000001</v>
      </c>
      <c r="AD35" s="109">
        <f>AD34+AD26+AD22</f>
        <v>32424.170000000002</v>
      </c>
      <c r="AE35" s="2"/>
      <c r="AJ35" s="19"/>
      <c r="AK35" s="20" t="s">
        <v>78</v>
      </c>
      <c r="AL35" s="24">
        <f>+AM34</f>
        <v>1610</v>
      </c>
      <c r="AM35" s="24"/>
      <c r="AN35" s="20"/>
      <c r="AO35" s="51"/>
      <c r="AP35" s="52" t="s">
        <v>78</v>
      </c>
      <c r="AQ35" s="61">
        <f>+AR34</f>
        <v>1118</v>
      </c>
      <c r="AR35" s="61"/>
      <c r="AS35" s="63"/>
      <c r="AT35" s="37"/>
      <c r="AU35" s="20" t="s">
        <v>78</v>
      </c>
      <c r="AV35" s="24">
        <f>+AW34</f>
        <v>795</v>
      </c>
      <c r="AW35" s="24"/>
      <c r="AX35" s="22"/>
      <c r="AY35" s="90"/>
      <c r="AZ35" s="91" t="s">
        <v>78</v>
      </c>
      <c r="BA35" s="95">
        <f>+BB34</f>
        <v>1110</v>
      </c>
      <c r="BB35" s="95"/>
      <c r="BC35" s="94"/>
      <c r="BD35" s="124"/>
      <c r="BE35" s="125" t="s">
        <v>78</v>
      </c>
      <c r="BF35" s="129">
        <f>+BG34</f>
        <v>765</v>
      </c>
      <c r="BG35" s="129"/>
      <c r="BH35" s="128"/>
      <c r="BI35" s="153"/>
      <c r="BJ35" s="108" t="s">
        <v>78</v>
      </c>
      <c r="BK35" s="157">
        <f>+BL34</f>
        <v>810</v>
      </c>
      <c r="BL35" s="157"/>
      <c r="BM35" s="156"/>
      <c r="BN35" s="181"/>
      <c r="BO35" s="182" t="s">
        <v>78</v>
      </c>
      <c r="BP35" s="186">
        <f>+BQ34</f>
        <v>1092</v>
      </c>
      <c r="BQ35" s="186"/>
      <c r="BR35" s="185"/>
      <c r="BS35" s="90"/>
      <c r="BT35" s="91" t="s">
        <v>78</v>
      </c>
      <c r="BU35" s="95">
        <f>+BV34</f>
        <v>898</v>
      </c>
      <c r="BV35" s="95"/>
      <c r="BW35" s="94"/>
      <c r="BX35" s="124"/>
      <c r="BY35" s="125" t="s">
        <v>78</v>
      </c>
      <c r="BZ35" s="129">
        <f>+CA34</f>
        <v>1584</v>
      </c>
      <c r="CA35" s="129"/>
      <c r="CB35" s="128"/>
      <c r="CC35" s="181"/>
      <c r="CD35" s="182" t="s">
        <v>78</v>
      </c>
      <c r="CE35" s="186">
        <f>+CF34</f>
        <v>1403</v>
      </c>
      <c r="CF35" s="186"/>
      <c r="CG35" s="185"/>
      <c r="CH35" s="211"/>
      <c r="CI35" s="212" t="s">
        <v>78</v>
      </c>
      <c r="CJ35" s="217">
        <f>+CK34</f>
        <v>3370</v>
      </c>
      <c r="CK35" s="217"/>
      <c r="CL35" s="216"/>
    </row>
    <row r="36" spans="1:90" ht="12" customHeight="1" x14ac:dyDescent="0.3">
      <c r="A36" s="249" t="s">
        <v>55</v>
      </c>
      <c r="B36" s="249"/>
      <c r="C36" s="249"/>
      <c r="D36" s="249"/>
      <c r="E36" s="249" t="s">
        <v>56</v>
      </c>
      <c r="F36" s="249"/>
      <c r="G36" s="249"/>
      <c r="H36" s="245" t="s">
        <v>57</v>
      </c>
      <c r="I36" s="245"/>
      <c r="J36" s="245"/>
      <c r="K36" s="245"/>
      <c r="L36" s="245"/>
      <c r="M36" s="245"/>
      <c r="N36" s="245"/>
      <c r="O36" s="246">
        <v>985.49</v>
      </c>
      <c r="P36" s="246"/>
      <c r="Q36" s="246">
        <v>1314.92</v>
      </c>
      <c r="R36" s="246"/>
      <c r="S36" s="246"/>
      <c r="T36" s="246"/>
      <c r="U36" s="246">
        <v>0</v>
      </c>
      <c r="V36" s="246"/>
      <c r="W36" s="4">
        <v>2456.6999999999998</v>
      </c>
      <c r="X36" s="4">
        <v>759.95625000000018</v>
      </c>
      <c r="Y36" s="169">
        <v>824.49</v>
      </c>
      <c r="Z36" s="169"/>
      <c r="AA36" s="169">
        <v>732.14</v>
      </c>
      <c r="AB36" s="169">
        <v>608.04</v>
      </c>
      <c r="AC36" s="169">
        <v>669.42</v>
      </c>
      <c r="AD36" s="169">
        <v>1669.41</v>
      </c>
      <c r="AE36" s="2"/>
      <c r="AJ36" s="15" t="s">
        <v>68</v>
      </c>
      <c r="AK36" s="20"/>
      <c r="AL36" s="28"/>
      <c r="AM36" s="24"/>
      <c r="AN36" s="20"/>
      <c r="AO36" s="47" t="s">
        <v>68</v>
      </c>
      <c r="AP36" s="52"/>
      <c r="AQ36" s="64"/>
      <c r="AR36" s="61"/>
      <c r="AS36" s="63"/>
      <c r="AT36" s="38" t="s">
        <v>68</v>
      </c>
      <c r="AU36" s="20"/>
      <c r="AV36" s="28"/>
      <c r="AW36" s="24"/>
      <c r="AX36" s="22"/>
      <c r="AY36" s="86" t="s">
        <v>68</v>
      </c>
      <c r="AZ36" s="91"/>
      <c r="BA36" s="100"/>
      <c r="BB36" s="95"/>
      <c r="BC36" s="94"/>
      <c r="BD36" s="120" t="s">
        <v>68</v>
      </c>
      <c r="BE36" s="125"/>
      <c r="BF36" s="134"/>
      <c r="BG36" s="129"/>
      <c r="BH36" s="128"/>
      <c r="BI36" s="149" t="s">
        <v>68</v>
      </c>
      <c r="BJ36" s="108"/>
      <c r="BK36" s="161"/>
      <c r="BL36" s="157"/>
      <c r="BM36" s="156"/>
      <c r="BN36" s="177" t="s">
        <v>68</v>
      </c>
      <c r="BO36" s="182"/>
      <c r="BP36" s="190"/>
      <c r="BQ36" s="186"/>
      <c r="BR36" s="185"/>
      <c r="BS36" s="86" t="s">
        <v>68</v>
      </c>
      <c r="BT36" s="91"/>
      <c r="BU36" s="100"/>
      <c r="BV36" s="95"/>
      <c r="BW36" s="94"/>
      <c r="BX36" s="120" t="s">
        <v>68</v>
      </c>
      <c r="BY36" s="125"/>
      <c r="BZ36" s="134"/>
      <c r="CA36" s="129"/>
      <c r="CB36" s="128"/>
      <c r="CC36" s="177" t="s">
        <v>68</v>
      </c>
      <c r="CD36" s="182"/>
      <c r="CE36" s="190"/>
      <c r="CF36" s="186"/>
      <c r="CG36" s="185"/>
      <c r="CH36" s="207" t="s">
        <v>111</v>
      </c>
      <c r="CI36" s="212"/>
      <c r="CJ36" s="220"/>
      <c r="CK36" s="217"/>
      <c r="CL36" s="216"/>
    </row>
    <row r="37" spans="1:90" ht="12" customHeight="1" x14ac:dyDescent="0.3">
      <c r="A37" s="244"/>
      <c r="B37" s="244"/>
      <c r="C37" s="244"/>
      <c r="D37" s="244"/>
      <c r="E37" s="244"/>
      <c r="F37" s="244"/>
      <c r="G37" s="244"/>
      <c r="H37" s="245" t="s">
        <v>58</v>
      </c>
      <c r="I37" s="245"/>
      <c r="J37" s="245"/>
      <c r="K37" s="245"/>
      <c r="L37" s="245"/>
      <c r="M37" s="245"/>
      <c r="N37" s="245"/>
      <c r="O37" s="246">
        <v>4136.3</v>
      </c>
      <c r="P37" s="246"/>
      <c r="Q37" s="246">
        <v>4938.5</v>
      </c>
      <c r="R37" s="246"/>
      <c r="S37" s="246"/>
      <c r="T37" s="246"/>
      <c r="U37" s="246">
        <v>0</v>
      </c>
      <c r="V37" s="246"/>
      <c r="W37" s="4">
        <v>12763.1</v>
      </c>
      <c r="X37" s="4">
        <v>4071.5499999999997</v>
      </c>
      <c r="Y37" s="169">
        <v>5444.91</v>
      </c>
      <c r="Z37" s="169"/>
      <c r="AA37" s="169">
        <v>5686.1</v>
      </c>
      <c r="AB37" s="169">
        <v>2255.4</v>
      </c>
      <c r="AC37" s="169">
        <v>3109.04</v>
      </c>
      <c r="AD37" s="169">
        <v>8785.7000000000007</v>
      </c>
      <c r="AE37" s="2"/>
      <c r="AJ37" s="14"/>
      <c r="AK37" s="20" t="s">
        <v>77</v>
      </c>
      <c r="AL37" s="27"/>
      <c r="AM37" s="24">
        <f>+AL31</f>
        <v>25274.12</v>
      </c>
      <c r="AN37" s="20"/>
      <c r="AO37" s="46"/>
      <c r="AP37" s="52" t="s">
        <v>77</v>
      </c>
      <c r="AQ37" s="7"/>
      <c r="AR37" s="61">
        <f>+AQ31</f>
        <v>28049.15</v>
      </c>
      <c r="AS37" s="63"/>
      <c r="AT37" s="74"/>
      <c r="AU37" s="20" t="s">
        <v>77</v>
      </c>
      <c r="AV37" s="27"/>
      <c r="AW37" s="24">
        <f>+AV31</f>
        <v>21461.05</v>
      </c>
      <c r="AX37" s="22"/>
      <c r="AY37" s="85"/>
      <c r="AZ37" s="91" t="s">
        <v>77</v>
      </c>
      <c r="BA37" s="99"/>
      <c r="BB37" s="95">
        <f>+BA31</f>
        <v>33794.869999999995</v>
      </c>
      <c r="BC37" s="94"/>
      <c r="BD37" s="119"/>
      <c r="BE37" s="125" t="s">
        <v>77</v>
      </c>
      <c r="BF37" s="133"/>
      <c r="BG37" s="129">
        <f>+BF31</f>
        <v>20265.494999999999</v>
      </c>
      <c r="BH37" s="128"/>
      <c r="BI37" s="148"/>
      <c r="BJ37" s="108" t="s">
        <v>77</v>
      </c>
      <c r="BK37" s="157"/>
      <c r="BL37" s="157">
        <f>+BK31</f>
        <v>21986.418999999998</v>
      </c>
      <c r="BM37" s="156"/>
      <c r="BN37" s="176"/>
      <c r="BO37" s="182" t="s">
        <v>77</v>
      </c>
      <c r="BP37" s="186"/>
      <c r="BQ37" s="186">
        <f>+BP31</f>
        <v>23016</v>
      </c>
      <c r="BR37" s="185"/>
      <c r="BS37" s="85"/>
      <c r="BT37" s="91" t="s">
        <v>77</v>
      </c>
      <c r="BU37" s="95"/>
      <c r="BV37" s="95">
        <f>+BU31</f>
        <v>19523.809999999998</v>
      </c>
      <c r="BW37" s="94"/>
      <c r="BX37" s="119"/>
      <c r="BY37" s="125" t="s">
        <v>77</v>
      </c>
      <c r="BZ37" s="129"/>
      <c r="CA37" s="129">
        <f>+BZ31</f>
        <v>16214.5</v>
      </c>
      <c r="CB37" s="128"/>
      <c r="CC37" s="176"/>
      <c r="CD37" s="182" t="s">
        <v>77</v>
      </c>
      <c r="CE37" s="186"/>
      <c r="CF37" s="186">
        <f>+CE31</f>
        <v>20960.280000000002</v>
      </c>
      <c r="CG37" s="185"/>
      <c r="CH37" s="206"/>
      <c r="CI37" s="212" t="s">
        <v>77</v>
      </c>
      <c r="CJ37" s="217"/>
      <c r="CK37" s="217">
        <f>+CJ31</f>
        <v>44517.5</v>
      </c>
      <c r="CL37" s="216"/>
    </row>
    <row r="38" spans="1:90" ht="12" customHeight="1" x14ac:dyDescent="0.3">
      <c r="A38" s="244"/>
      <c r="B38" s="244"/>
      <c r="C38" s="244"/>
      <c r="D38" s="244"/>
      <c r="E38" s="244"/>
      <c r="F38" s="244"/>
      <c r="G38" s="244"/>
      <c r="H38" s="245" t="s">
        <v>59</v>
      </c>
      <c r="I38" s="245"/>
      <c r="J38" s="245"/>
      <c r="K38" s="245"/>
      <c r="L38" s="245"/>
      <c r="M38" s="245"/>
      <c r="N38" s="245"/>
      <c r="O38" s="246">
        <v>0</v>
      </c>
      <c r="P38" s="246"/>
      <c r="Q38" s="246">
        <v>2629.83</v>
      </c>
      <c r="R38" s="246"/>
      <c r="S38" s="246"/>
      <c r="T38" s="246"/>
      <c r="U38" s="246">
        <v>0</v>
      </c>
      <c r="V38" s="246"/>
      <c r="W38" s="4">
        <v>4913.3999999999996</v>
      </c>
      <c r="X38" s="4">
        <v>1519.9125000000004</v>
      </c>
      <c r="Y38" s="169">
        <v>1648.98</v>
      </c>
      <c r="Z38" s="169"/>
      <c r="AA38" s="169">
        <v>1464.29</v>
      </c>
      <c r="AB38" s="169">
        <v>1216.0899999999999</v>
      </c>
      <c r="AC38" s="169">
        <v>1338.84</v>
      </c>
      <c r="AD38" s="169">
        <v>3338.81</v>
      </c>
      <c r="AE38" s="2"/>
      <c r="AJ38" s="14"/>
      <c r="AK38" s="20" t="s">
        <v>79</v>
      </c>
      <c r="AL38" s="25">
        <f>+AM37</f>
        <v>25274.12</v>
      </c>
      <c r="AM38" s="29"/>
      <c r="AN38" s="72"/>
      <c r="AO38" s="46"/>
      <c r="AP38" s="52" t="s">
        <v>79</v>
      </c>
      <c r="AQ38" s="62">
        <f>+AR37</f>
        <v>28049.15</v>
      </c>
      <c r="AR38" s="65"/>
      <c r="AS38" s="66"/>
      <c r="AT38" s="74"/>
      <c r="AU38" s="20" t="s">
        <v>79</v>
      </c>
      <c r="AV38" s="25">
        <f>+AW37</f>
        <v>21461.05</v>
      </c>
      <c r="AW38" s="29"/>
      <c r="AX38" s="30"/>
      <c r="AY38" s="85"/>
      <c r="AZ38" s="91" t="s">
        <v>79</v>
      </c>
      <c r="BA38" s="96">
        <f>+BB37</f>
        <v>33794.869999999995</v>
      </c>
      <c r="BB38" s="101"/>
      <c r="BC38" s="102"/>
      <c r="BD38" s="119"/>
      <c r="BE38" s="125" t="s">
        <v>79</v>
      </c>
      <c r="BF38" s="130">
        <f>+BG37</f>
        <v>20265.494999999999</v>
      </c>
      <c r="BG38" s="135"/>
      <c r="BH38" s="136"/>
      <c r="BI38" s="148"/>
      <c r="BJ38" s="108" t="s">
        <v>79</v>
      </c>
      <c r="BK38" s="158">
        <f>+BL37</f>
        <v>21986.418999999998</v>
      </c>
      <c r="BL38" s="162"/>
      <c r="BM38" s="163"/>
      <c r="BN38" s="176"/>
      <c r="BO38" s="182" t="s">
        <v>79</v>
      </c>
      <c r="BP38" s="187">
        <f>+BQ37</f>
        <v>23016</v>
      </c>
      <c r="BQ38" s="191"/>
      <c r="BR38" s="192"/>
      <c r="BS38" s="85"/>
      <c r="BT38" s="91" t="s">
        <v>79</v>
      </c>
      <c r="BU38" s="96">
        <f>+BV37</f>
        <v>19523.809999999998</v>
      </c>
      <c r="BV38" s="101"/>
      <c r="BW38" s="102"/>
      <c r="BX38" s="119"/>
      <c r="BY38" s="125" t="s">
        <v>79</v>
      </c>
      <c r="BZ38" s="130">
        <f>+CA37</f>
        <v>16214.5</v>
      </c>
      <c r="CA38" s="135"/>
      <c r="CB38" s="136"/>
      <c r="CC38" s="176"/>
      <c r="CD38" s="182" t="s">
        <v>79</v>
      </c>
      <c r="CE38" s="187">
        <f>+CF37</f>
        <v>20960.280000000002</v>
      </c>
      <c r="CF38" s="191"/>
      <c r="CG38" s="192"/>
      <c r="CH38" s="206"/>
      <c r="CI38" s="212" t="s">
        <v>79</v>
      </c>
      <c r="CJ38" s="214">
        <f>+CK37</f>
        <v>44517.5</v>
      </c>
      <c r="CK38" s="221"/>
      <c r="CL38" s="222"/>
    </row>
    <row r="39" spans="1:90" ht="12" customHeight="1" thickBot="1" x14ac:dyDescent="0.35">
      <c r="A39" s="244"/>
      <c r="B39" s="244"/>
      <c r="C39" s="244"/>
      <c r="D39" s="244"/>
      <c r="E39" s="244"/>
      <c r="F39" s="244"/>
      <c r="G39" s="244"/>
      <c r="H39" s="245" t="s">
        <v>60</v>
      </c>
      <c r="I39" s="245"/>
      <c r="J39" s="245"/>
      <c r="K39" s="245"/>
      <c r="L39" s="245"/>
      <c r="M39" s="245"/>
      <c r="N39" s="245"/>
      <c r="O39" s="246">
        <v>985.49</v>
      </c>
      <c r="P39" s="246"/>
      <c r="Q39" s="246">
        <v>1314.92</v>
      </c>
      <c r="R39" s="246"/>
      <c r="S39" s="246"/>
      <c r="T39" s="246"/>
      <c r="U39" s="246">
        <v>0</v>
      </c>
      <c r="V39" s="246"/>
      <c r="W39" s="4">
        <v>2456.6999999999998</v>
      </c>
      <c r="X39" s="4">
        <v>759.95625000000018</v>
      </c>
      <c r="Y39" s="169">
        <v>824.49</v>
      </c>
      <c r="Z39" s="169"/>
      <c r="AA39" s="169">
        <v>732.14</v>
      </c>
      <c r="AB39" s="169">
        <v>608.04</v>
      </c>
      <c r="AC39" s="169">
        <v>669.42</v>
      </c>
      <c r="AD39" s="169">
        <v>1669.41</v>
      </c>
      <c r="AE39" s="2"/>
      <c r="AJ39" s="19"/>
      <c r="AK39" s="20"/>
      <c r="AL39" s="31">
        <f>SUM(AL24:AL38)</f>
        <v>53768.24</v>
      </c>
      <c r="AM39" s="32">
        <f>SUM(AM24:AM38)</f>
        <v>53768.24</v>
      </c>
      <c r="AN39" s="20"/>
      <c r="AO39" s="51"/>
      <c r="AP39" s="52"/>
      <c r="AQ39" s="67">
        <f>SUM(AQ24:AQ38)</f>
        <v>58334.3</v>
      </c>
      <c r="AR39" s="68">
        <f>SUM(AR24:AR38)</f>
        <v>58334.3</v>
      </c>
      <c r="AS39" s="63"/>
      <c r="AT39" s="37"/>
      <c r="AU39" s="20"/>
      <c r="AV39" s="31">
        <f>SUM(AV24:AV38)</f>
        <v>44512.1</v>
      </c>
      <c r="AW39" s="32">
        <f>SUM(AW24:AW38)</f>
        <v>44512.1</v>
      </c>
      <c r="AX39" s="22"/>
      <c r="AY39" s="90"/>
      <c r="AZ39" s="91"/>
      <c r="BA39" s="103">
        <f>SUM(BA24:BA38)</f>
        <v>69809.739999999991</v>
      </c>
      <c r="BB39" s="104">
        <f>SUM(BB24:BB38)</f>
        <v>69809.739999999991</v>
      </c>
      <c r="BC39" s="94"/>
      <c r="BD39" s="124"/>
      <c r="BE39" s="125"/>
      <c r="BF39" s="137">
        <f>SUM(BF24:BF38)</f>
        <v>42060.99</v>
      </c>
      <c r="BG39" s="138">
        <f>SUM(BG24:BG38)</f>
        <v>42060.99</v>
      </c>
      <c r="BH39" s="128"/>
      <c r="BI39" s="153"/>
      <c r="BJ39" s="108"/>
      <c r="BK39" s="164">
        <f>SUM(BK24:BK38)</f>
        <v>45592.837999999996</v>
      </c>
      <c r="BL39" s="165">
        <f>SUM(BL24:BL38)</f>
        <v>45592.837999999996</v>
      </c>
      <c r="BM39" s="156"/>
      <c r="BN39" s="181"/>
      <c r="BO39" s="182"/>
      <c r="BP39" s="193">
        <f>SUM(BP24:BP38)</f>
        <v>48216</v>
      </c>
      <c r="BQ39" s="194">
        <f>SUM(BQ24:BQ38)</f>
        <v>48216</v>
      </c>
      <c r="BR39" s="185"/>
      <c r="BS39" s="90"/>
      <c r="BT39" s="91"/>
      <c r="BU39" s="103">
        <f>SUM(BU24:BU38)</f>
        <v>40843.619999999995</v>
      </c>
      <c r="BV39" s="104">
        <f>SUM(BV24:BV38)</f>
        <v>40843.619999999995</v>
      </c>
      <c r="BW39" s="94"/>
      <c r="BX39" s="124"/>
      <c r="BY39" s="125"/>
      <c r="BZ39" s="137">
        <f>SUM(BZ24:BZ38)</f>
        <v>35597</v>
      </c>
      <c r="CA39" s="138">
        <f>SUM(CA24:CA38)</f>
        <v>35597</v>
      </c>
      <c r="CB39" s="128"/>
      <c r="CC39" s="181"/>
      <c r="CD39" s="182"/>
      <c r="CE39" s="193">
        <f>SUM(CE24:CE38)</f>
        <v>44726.560000000005</v>
      </c>
      <c r="CF39" s="194">
        <f>SUM(CF24:CF38)</f>
        <v>44726.560000000005</v>
      </c>
      <c r="CG39" s="185"/>
      <c r="CH39" s="211"/>
      <c r="CI39" s="212"/>
      <c r="CJ39" s="223">
        <f>SUM(CJ24:CJ38)</f>
        <v>95775</v>
      </c>
      <c r="CK39" s="224">
        <f>SUM(CK24:CK38)</f>
        <v>95775</v>
      </c>
      <c r="CL39" s="216"/>
    </row>
    <row r="40" spans="1:90" ht="12" customHeight="1" thickTop="1" thickBot="1" x14ac:dyDescent="0.35">
      <c r="A40" s="244"/>
      <c r="B40" s="244"/>
      <c r="C40" s="244"/>
      <c r="D40" s="244"/>
      <c r="E40" s="245" t="s">
        <v>61</v>
      </c>
      <c r="F40" s="245"/>
      <c r="G40" s="245"/>
      <c r="H40" s="245"/>
      <c r="I40" s="245"/>
      <c r="J40" s="245"/>
      <c r="K40" s="245"/>
      <c r="L40" s="245"/>
      <c r="M40" s="245"/>
      <c r="N40" s="245"/>
      <c r="O40" s="248">
        <v>6107.28</v>
      </c>
      <c r="P40" s="248"/>
      <c r="Q40" s="248">
        <v>10198.17</v>
      </c>
      <c r="R40" s="248"/>
      <c r="S40" s="248"/>
      <c r="T40" s="248"/>
      <c r="U40" s="248">
        <v>0</v>
      </c>
      <c r="V40" s="248"/>
      <c r="W40" s="109">
        <f>SUM(W36:W39)</f>
        <v>22589.899999999998</v>
      </c>
      <c r="X40" s="109">
        <f>SUM(X36:X39)</f>
        <v>7111.3750000000009</v>
      </c>
      <c r="Y40" s="109">
        <f>SUM(Y36:Y39)</f>
        <v>8742.869999999999</v>
      </c>
      <c r="Z40" s="109">
        <v>6946.8</v>
      </c>
      <c r="AA40" s="109">
        <f>SUM(AA36:AA39)</f>
        <v>8614.67</v>
      </c>
      <c r="AB40" s="109">
        <f>SUM(AB36:AB39)</f>
        <v>4687.57</v>
      </c>
      <c r="AC40" s="109">
        <f>SUM(AC36:AC39)</f>
        <v>5786.72</v>
      </c>
      <c r="AD40" s="109">
        <f>SUM(AD36:AD39)</f>
        <v>15463.33</v>
      </c>
      <c r="AE40" s="2"/>
      <c r="AJ40" s="33"/>
      <c r="AK40" s="34"/>
      <c r="AL40" s="34"/>
      <c r="AM40" s="34"/>
      <c r="AN40" s="34"/>
      <c r="AO40" s="69"/>
      <c r="AP40" s="70"/>
      <c r="AQ40" s="70"/>
      <c r="AR40" s="70"/>
      <c r="AS40" s="71"/>
      <c r="AT40" s="75"/>
      <c r="AU40" s="34"/>
      <c r="AV40" s="34"/>
      <c r="AW40" s="34"/>
      <c r="AX40" s="35"/>
      <c r="AY40" s="105"/>
      <c r="AZ40" s="106"/>
      <c r="BA40" s="106"/>
      <c r="BB40" s="106"/>
      <c r="BC40" s="107"/>
      <c r="BD40" s="139"/>
      <c r="BE40" s="140"/>
      <c r="BF40" s="140"/>
      <c r="BG40" s="140"/>
      <c r="BH40" s="141"/>
      <c r="BI40" s="166"/>
      <c r="BJ40" s="167"/>
      <c r="BK40" s="167"/>
      <c r="BL40" s="167"/>
      <c r="BM40" s="168"/>
      <c r="BN40" s="195"/>
      <c r="BO40" s="196"/>
      <c r="BP40" s="196"/>
      <c r="BQ40" s="196"/>
      <c r="BR40" s="197"/>
      <c r="BS40" s="105"/>
      <c r="BT40" s="106"/>
      <c r="BU40" s="106"/>
      <c r="BV40" s="106"/>
      <c r="BW40" s="107"/>
      <c r="BX40" s="139"/>
      <c r="BY40" s="140"/>
      <c r="BZ40" s="140"/>
      <c r="CA40" s="140"/>
      <c r="CB40" s="141"/>
      <c r="CC40" s="195"/>
      <c r="CD40" s="196"/>
      <c r="CE40" s="196"/>
      <c r="CF40" s="196"/>
      <c r="CG40" s="197"/>
      <c r="CH40" s="225"/>
      <c r="CI40" s="226"/>
      <c r="CJ40" s="226"/>
      <c r="CK40" s="226"/>
      <c r="CL40" s="227"/>
    </row>
    <row r="41" spans="1:90" ht="12" customHeight="1" x14ac:dyDescent="0.3">
      <c r="A41" s="240" t="s">
        <v>62</v>
      </c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1">
        <v>6107.28</v>
      </c>
      <c r="P41" s="241"/>
      <c r="Q41" s="241">
        <v>10198.17</v>
      </c>
      <c r="R41" s="241"/>
      <c r="S41" s="241"/>
      <c r="T41" s="241"/>
      <c r="U41" s="241">
        <v>0</v>
      </c>
      <c r="V41" s="241"/>
      <c r="W41" s="110">
        <f t="shared" ref="W41:AD41" si="2">W40</f>
        <v>22589.899999999998</v>
      </c>
      <c r="X41" s="110">
        <f t="shared" si="2"/>
        <v>7111.3750000000009</v>
      </c>
      <c r="Y41" s="110">
        <f t="shared" si="2"/>
        <v>8742.869999999999</v>
      </c>
      <c r="Z41" s="110">
        <f t="shared" si="2"/>
        <v>6946.8</v>
      </c>
      <c r="AA41" s="110">
        <f t="shared" si="2"/>
        <v>8614.67</v>
      </c>
      <c r="AB41" s="110">
        <f t="shared" si="2"/>
        <v>4687.57</v>
      </c>
      <c r="AC41" s="110">
        <f t="shared" si="2"/>
        <v>5786.72</v>
      </c>
      <c r="AD41" s="110">
        <f t="shared" si="2"/>
        <v>15463.33</v>
      </c>
      <c r="AE41" s="6"/>
      <c r="AF41" s="7" t="s">
        <v>66</v>
      </c>
    </row>
    <row r="42" spans="1:90" ht="12" customHeight="1" thickBot="1" x14ac:dyDescent="0.35">
      <c r="A42" s="242" t="s">
        <v>28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3">
        <v>26884.12</v>
      </c>
      <c r="P42" s="243"/>
      <c r="Q42" s="243">
        <v>29167.15</v>
      </c>
      <c r="R42" s="243"/>
      <c r="S42" s="243"/>
      <c r="T42" s="243"/>
      <c r="U42" s="243">
        <v>22256.05</v>
      </c>
      <c r="V42" s="243"/>
      <c r="W42" s="111">
        <f t="shared" ref="W42:AB42" si="3">W22+W26+W34+W41</f>
        <v>34904.869999999995</v>
      </c>
      <c r="X42" s="111">
        <f t="shared" si="3"/>
        <v>21030.494999999999</v>
      </c>
      <c r="Y42" s="111">
        <f t="shared" si="3"/>
        <v>22796.418999999998</v>
      </c>
      <c r="Z42" s="111">
        <f t="shared" si="3"/>
        <v>24108</v>
      </c>
      <c r="AA42" s="111">
        <f t="shared" si="3"/>
        <v>20421.809999999998</v>
      </c>
      <c r="AB42" s="111">
        <f t="shared" si="3"/>
        <v>17798.5</v>
      </c>
      <c r="AC42" s="111">
        <f>AC22+AC26+AC34+AC41</f>
        <v>22363.280000000002</v>
      </c>
      <c r="AD42" s="111">
        <f>AD22+AD26+AD34+AD41</f>
        <v>47887.5</v>
      </c>
      <c r="AE42" s="2"/>
    </row>
    <row r="43" spans="1:90" ht="15" thickTop="1" x14ac:dyDescent="0.3">
      <c r="A43" s="232" t="s">
        <v>63</v>
      </c>
      <c r="B43" s="232"/>
      <c r="C43" s="232" t="s">
        <v>64</v>
      </c>
      <c r="D43" s="232"/>
      <c r="E43" s="232"/>
      <c r="F43" s="232" t="s">
        <v>65</v>
      </c>
      <c r="G43" s="232"/>
      <c r="H43" s="232"/>
      <c r="AG43" s="3"/>
      <c r="AH43" s="232"/>
      <c r="AI43" s="232"/>
    </row>
  </sheetData>
  <mergeCells count="158">
    <mergeCell ref="CC22:CG22"/>
    <mergeCell ref="BN22:BR22"/>
    <mergeCell ref="BI22:BM22"/>
    <mergeCell ref="H25:N25"/>
    <mergeCell ref="O25:P25"/>
    <mergeCell ref="Q25:T25"/>
    <mergeCell ref="U25:V25"/>
    <mergeCell ref="E23:G25"/>
    <mergeCell ref="BD22:BH22"/>
    <mergeCell ref="AY22:BC22"/>
    <mergeCell ref="O24:P24"/>
    <mergeCell ref="Q24:T24"/>
    <mergeCell ref="U24:V24"/>
    <mergeCell ref="BX22:CB22"/>
    <mergeCell ref="BS22:BW22"/>
    <mergeCell ref="A1:AH1"/>
    <mergeCell ref="A2:I2"/>
    <mergeCell ref="J2:AH2"/>
    <mergeCell ref="A3:I3"/>
    <mergeCell ref="J3:AH3"/>
    <mergeCell ref="A4:I4"/>
    <mergeCell ref="J4:AH4"/>
    <mergeCell ref="A5:I5"/>
    <mergeCell ref="J5:AH5"/>
    <mergeCell ref="A6:I6"/>
    <mergeCell ref="J6:AH6"/>
    <mergeCell ref="A7:I7"/>
    <mergeCell ref="J7:AH7"/>
    <mergeCell ref="A8:I8"/>
    <mergeCell ref="J8:AH8"/>
    <mergeCell ref="A9:I9"/>
    <mergeCell ref="J9:AH9"/>
    <mergeCell ref="A10:I10"/>
    <mergeCell ref="J10:AH10"/>
    <mergeCell ref="A11:I11"/>
    <mergeCell ref="J11:AH11"/>
    <mergeCell ref="A12:I12"/>
    <mergeCell ref="J12:AH12"/>
    <mergeCell ref="A13:I13"/>
    <mergeCell ref="J13:AH13"/>
    <mergeCell ref="A14:I14"/>
    <mergeCell ref="J14:AH14"/>
    <mergeCell ref="A15:AI15"/>
    <mergeCell ref="E26:N26"/>
    <mergeCell ref="O26:P26"/>
    <mergeCell ref="Q26:T26"/>
    <mergeCell ref="U26:V26"/>
    <mergeCell ref="E27:G27"/>
    <mergeCell ref="A16:C16"/>
    <mergeCell ref="D16:F16"/>
    <mergeCell ref="G16:J16"/>
    <mergeCell ref="K16:M16"/>
    <mergeCell ref="N16:O16"/>
    <mergeCell ref="P16:R16"/>
    <mergeCell ref="O18:Q18"/>
    <mergeCell ref="R18:U18"/>
    <mergeCell ref="O19:V19"/>
    <mergeCell ref="H27:N27"/>
    <mergeCell ref="O27:P27"/>
    <mergeCell ref="Q27:T27"/>
    <mergeCell ref="U27:V27"/>
    <mergeCell ref="AE19:AE20"/>
    <mergeCell ref="A20:D20"/>
    <mergeCell ref="E20:G20"/>
    <mergeCell ref="H20:K20"/>
    <mergeCell ref="M20:N20"/>
    <mergeCell ref="O20:P20"/>
    <mergeCell ref="Q20:T20"/>
    <mergeCell ref="U20:V20"/>
    <mergeCell ref="A21:D21"/>
    <mergeCell ref="E21:G21"/>
    <mergeCell ref="H21:N21"/>
    <mergeCell ref="O21:P21"/>
    <mergeCell ref="Q21:T21"/>
    <mergeCell ref="U21:V21"/>
    <mergeCell ref="O28:P28"/>
    <mergeCell ref="Q28:T28"/>
    <mergeCell ref="U28:V28"/>
    <mergeCell ref="H29:N29"/>
    <mergeCell ref="O29:P29"/>
    <mergeCell ref="Q29:T29"/>
    <mergeCell ref="U29:V29"/>
    <mergeCell ref="H28:N28"/>
    <mergeCell ref="A35:N35"/>
    <mergeCell ref="O35:P35"/>
    <mergeCell ref="Q35:T35"/>
    <mergeCell ref="U35:V35"/>
    <mergeCell ref="H30:N30"/>
    <mergeCell ref="O30:P30"/>
    <mergeCell ref="Q30:T30"/>
    <mergeCell ref="U30:V30"/>
    <mergeCell ref="H31:N31"/>
    <mergeCell ref="O31:P31"/>
    <mergeCell ref="Q31:T31"/>
    <mergeCell ref="U31:V31"/>
    <mergeCell ref="H32:N32"/>
    <mergeCell ref="O32:P32"/>
    <mergeCell ref="Q32:T32"/>
    <mergeCell ref="U32:V32"/>
    <mergeCell ref="E28:G33"/>
    <mergeCell ref="A36:D36"/>
    <mergeCell ref="E36:G36"/>
    <mergeCell ref="H36:N36"/>
    <mergeCell ref="O36:P36"/>
    <mergeCell ref="Q36:T36"/>
    <mergeCell ref="U36:V36"/>
    <mergeCell ref="A22:D34"/>
    <mergeCell ref="E22:N22"/>
    <mergeCell ref="O22:P22"/>
    <mergeCell ref="Q22:T22"/>
    <mergeCell ref="U22:V22"/>
    <mergeCell ref="H23:N23"/>
    <mergeCell ref="O23:P23"/>
    <mergeCell ref="Q23:T23"/>
    <mergeCell ref="U23:V23"/>
    <mergeCell ref="H24:N24"/>
    <mergeCell ref="H33:N33"/>
    <mergeCell ref="O33:P33"/>
    <mergeCell ref="Q33:T33"/>
    <mergeCell ref="U33:V33"/>
    <mergeCell ref="E34:N34"/>
    <mergeCell ref="O34:P34"/>
    <mergeCell ref="Q34:T34"/>
    <mergeCell ref="O38:P38"/>
    <mergeCell ref="Q38:T38"/>
    <mergeCell ref="U38:V38"/>
    <mergeCell ref="H39:N39"/>
    <mergeCell ref="O39:P39"/>
    <mergeCell ref="Q39:T39"/>
    <mergeCell ref="U39:V39"/>
    <mergeCell ref="E40:N40"/>
    <mergeCell ref="O40:P40"/>
    <mergeCell ref="Q40:T40"/>
    <mergeCell ref="U40:V40"/>
    <mergeCell ref="CH22:CL22"/>
    <mergeCell ref="AH43:AI43"/>
    <mergeCell ref="AJ22:AN22"/>
    <mergeCell ref="AO22:AS22"/>
    <mergeCell ref="AT22:AX22"/>
    <mergeCell ref="A41:N41"/>
    <mergeCell ref="O41:P41"/>
    <mergeCell ref="Q41:T41"/>
    <mergeCell ref="U41:V41"/>
    <mergeCell ref="A42:N42"/>
    <mergeCell ref="O42:P42"/>
    <mergeCell ref="Q42:T42"/>
    <mergeCell ref="U42:V42"/>
    <mergeCell ref="A43:B43"/>
    <mergeCell ref="C43:E43"/>
    <mergeCell ref="F43:H43"/>
    <mergeCell ref="A37:D40"/>
    <mergeCell ref="E37:G39"/>
    <mergeCell ref="H37:N37"/>
    <mergeCell ref="O37:P37"/>
    <mergeCell ref="Q37:T37"/>
    <mergeCell ref="U37:V37"/>
    <mergeCell ref="H38:N38"/>
    <mergeCell ref="U34:V34"/>
  </mergeCells>
  <phoneticPr fontId="11" type="noConversion"/>
  <pageMargins left="1" right="1" top="1" bottom="1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2348783E3894DB0DCFA1B2A9FD634" ma:contentTypeVersion="18" ma:contentTypeDescription="Create a new document." ma:contentTypeScope="" ma:versionID="0bda4fe9f52ac41b33dec8e2ca8e886d">
  <xsd:schema xmlns:xsd="http://www.w3.org/2001/XMLSchema" xmlns:xs="http://www.w3.org/2001/XMLSchema" xmlns:p="http://schemas.microsoft.com/office/2006/metadata/properties" xmlns:ns2="1bee90d7-c098-4be9-b0f1-c97942281c7f" xmlns:ns3="1194712a-d45d-4b29-92e3-3d10089aed3b" targetNamespace="http://schemas.microsoft.com/office/2006/metadata/properties" ma:root="true" ma:fieldsID="64e4ba7c1722bbe260f592354dc1443e" ns2:_="" ns3:_="">
    <xsd:import namespace="1bee90d7-c098-4be9-b0f1-c97942281c7f"/>
    <xsd:import namespace="1194712a-d45d-4b29-92e3-3d10089aed3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e90d7-c098-4be9-b0f1-c97942281c7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44ea6dd6-19a6-4a97-bb2d-5f62cb7f9536}" ma:internalName="TaxCatchAll" ma:showField="CatchAllData" ma:web="1bee90d7-c098-4be9-b0f1-c97942281c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712a-d45d-4b29-92e3-3d10089ae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ea2ba89-7380-48a1-904d-7101149b6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6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bee90d7-c098-4be9-b0f1-c97942281c7f">BOSMAN-475230852-86026</_dlc_DocId>
    <lcf76f155ced4ddcb4097134ff3c332f xmlns="1194712a-d45d-4b29-92e3-3d10089aed3b">
      <Terms xmlns="http://schemas.microsoft.com/office/infopath/2007/PartnerControls"/>
    </lcf76f155ced4ddcb4097134ff3c332f>
    <TaxCatchAll xmlns="1bee90d7-c098-4be9-b0f1-c97942281c7f" xsi:nil="true"/>
    <_dlc_DocIdUrl xmlns="1bee90d7-c098-4be9-b0f1-c97942281c7f">
      <Url>https://bosmanadama.sharepoint.com/_layouts/15/DocIdRedir.aspx?ID=BOSMAN-475230852-86026</Url>
      <Description>BOSMAN-475230852-86026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0F5C6-2788-49FA-85FD-D7D62DF22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e90d7-c098-4be9-b0f1-c97942281c7f"/>
    <ds:schemaRef ds:uri="1194712a-d45d-4b29-92e3-3d10089ae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E82BA-5FC9-4EF3-931D-BAAE6C019A94}">
  <ds:schemaRefs>
    <ds:schemaRef ds:uri="http://schemas.microsoft.com/office/2006/metadata/properties"/>
    <ds:schemaRef ds:uri="http://schemas.microsoft.com/office/infopath/2007/PartnerControls"/>
    <ds:schemaRef ds:uri="1bee90d7-c098-4be9-b0f1-c97942281c7f"/>
    <ds:schemaRef ds:uri="1194712a-d45d-4b29-92e3-3d10089aed3b"/>
  </ds:schemaRefs>
</ds:datastoreItem>
</file>

<file path=customXml/itemProps3.xml><?xml version="1.0" encoding="utf-8"?>
<ds:datastoreItem xmlns:ds="http://schemas.openxmlformats.org/officeDocument/2006/customXml" ds:itemID="{CBFC148E-91D5-4463-8C70-CFBF3232B2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EFA70A-591A-4953-8695-38B1E8398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Dané Geldenhuys</dc:creator>
  <cp:lastModifiedBy>Dané Geldenhuys</cp:lastModifiedBy>
  <dcterms:created xsi:type="dcterms:W3CDTF">2023-06-09T12:30:30Z</dcterms:created>
  <dcterms:modified xsi:type="dcterms:W3CDTF">2024-02-14T06:18:05Z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22.1.3.0</vt:lpwstr>
  </property>
  <property fmtid="{D5CDD505-2E9C-101B-9397-08002B2CF9AE}" pid="3" name="MediaServiceImageTags">
    <vt:lpwstr/>
  </property>
  <property fmtid="{D5CDD505-2E9C-101B-9397-08002B2CF9AE}" pid="4" name="ContentTypeId">
    <vt:lpwstr>0x0101007132348783E3894DB0DCFA1B2A9FD634</vt:lpwstr>
  </property>
  <property fmtid="{D5CDD505-2E9C-101B-9397-08002B2CF9AE}" pid="5" name="_dlc_DocIdItemGuid">
    <vt:lpwstr>65db86de-e492-4ff2-b2ba-7a7ae4f230bd</vt:lpwstr>
  </property>
</Properties>
</file>