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3a31aa644e2d317e/Desktop/OpenAdvisor/Output_dataframes/"/>
    </mc:Choice>
  </mc:AlternateContent>
  <xr:revisionPtr revIDLastSave="25" documentId="8_{925EE771-A93C-48C3-ACDF-9CFD5600FE68}" xr6:coauthVersionLast="47" xr6:coauthVersionMax="47" xr10:uidLastSave="{FBB4E169-69A2-48F0-B156-6F83B31295EE}"/>
  <bookViews>
    <workbookView xWindow="9060" yWindow="1110" windowWidth="18420" windowHeight="14415" xr2:uid="{ECBAC578-78D1-4C13-B2A9-BBAFDCFD6D8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9" i="1" l="1"/>
  <c r="J9" i="1"/>
  <c r="M9" i="1"/>
  <c r="Q9" i="1"/>
  <c r="K9" i="1"/>
  <c r="H9" i="1"/>
  <c r="G9" i="1"/>
  <c r="F9" i="1"/>
  <c r="E9" i="1"/>
  <c r="D9" i="1"/>
  <c r="E6" i="1"/>
  <c r="E7" i="1"/>
  <c r="E8" i="1"/>
  <c r="E5" i="1"/>
  <c r="N4" i="1"/>
  <c r="N3" i="1"/>
  <c r="H4" i="1"/>
  <c r="H5" i="1"/>
  <c r="H6" i="1"/>
  <c r="H7" i="1"/>
  <c r="H8" i="1"/>
  <c r="H3" i="1"/>
  <c r="E3" i="1"/>
  <c r="L9" i="1"/>
  <c r="C9" i="1"/>
  <c r="J5" i="1"/>
  <c r="P4" i="1"/>
  <c r="P5" i="1"/>
  <c r="P6" i="1"/>
  <c r="P7" i="1"/>
  <c r="P8" i="1"/>
  <c r="P3" i="1"/>
  <c r="J4" i="1"/>
  <c r="J6" i="1"/>
  <c r="J7" i="1"/>
  <c r="J8" i="1"/>
  <c r="J3" i="1"/>
  <c r="K3" i="1" l="1"/>
  <c r="Q4" i="1"/>
  <c r="Q3" i="1"/>
  <c r="K8" i="1" l="1"/>
  <c r="K7" i="1"/>
  <c r="K6" i="1"/>
  <c r="K5" i="1"/>
  <c r="K4" i="1"/>
  <c r="Q5" i="1" l="1"/>
  <c r="Q8" i="1"/>
  <c r="N8" i="1"/>
  <c r="N6" i="1"/>
  <c r="Q6" i="1"/>
  <c r="N7" i="1"/>
  <c r="Q7" i="1"/>
  <c r="N5" i="1"/>
  <c r="N9" i="1"/>
</calcChain>
</file>

<file path=xl/sharedStrings.xml><?xml version="1.0" encoding="utf-8"?>
<sst xmlns="http://schemas.openxmlformats.org/spreadsheetml/2006/main" count="30" uniqueCount="25">
  <si>
    <t>CU</t>
  </si>
  <si>
    <t>School</t>
  </si>
  <si>
    <t>CSU</t>
  </si>
  <si>
    <t>% parsed</t>
  </si>
  <si>
    <t>UCD</t>
  </si>
  <si>
    <t>CCD</t>
  </si>
  <si>
    <t>other notes</t>
  </si>
  <si>
    <t>54 course prereqs in wrong category (% parsed is corrected for this)</t>
  </si>
  <si>
    <t>Totals</t>
  </si>
  <si>
    <t>Total Courses</t>
  </si>
  <si>
    <t>Total parsed</t>
  </si>
  <si>
    <t>Course Requisites</t>
  </si>
  <si>
    <t>Total reqs</t>
  </si>
  <si>
    <t>Degree Requisites</t>
  </si>
  <si>
    <t>Errors/100</t>
  </si>
  <si>
    <t>Accuracy</t>
  </si>
  <si>
    <t>Correctly parsed est.</t>
  </si>
  <si>
    <t xml:space="preserve">credits &amp; superscripts issues in degree reqs </t>
  </si>
  <si>
    <t>Total non-trivial</t>
  </si>
  <si>
    <t>Non-t. Parsed</t>
  </si>
  <si>
    <t>Co Mesa</t>
  </si>
  <si>
    <t>CSU Pueblo</t>
  </si>
  <si>
    <t>Non-t. % p.</t>
  </si>
  <si>
    <t xml:space="preserve">Course totals, degree totals and percent parsed are outputs of the scripts. Non-trivial course totals represent courses containing requisites (requisites is not blank or equal to 'None'). Error estimations were based on taking 100 random samples and manually comparing them to the school's catalogs. </t>
  </si>
  <si>
    <t>Error checking was done on non-trivial cases only (non-trivials are assumed to have zero error) so overall accuracy is likely much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</si>
</sst>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1">
    <xf numFmtId="0" fontId="0" fillId="0" borderId="0"/>
  </cellStyleXfs>
  <cellXfs count="42">
    <xf numFmtId="0" fontId="0" fillId="0" borderId="0" xfId="0"/>
    <xf numFmtId="0" fontId="0" fillId="0" borderId="0" xfId="0" applyAlignment="1">
      <alignment wrapText="1"/>
    </xf>
    <xf numFmtId="0" fontId="0" fillId="0" borderId="0" xfId="0" applyAlignment="1">
      <alignment wrapText="1"/>
    </xf>
    <xf numFmtId="0" fontId="1" fillId="0" borderId="4" xfId="0" applyFont="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0" fontId="1" fillId="0" borderId="9"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9" xfId="0" applyBorder="1"/>
    <xf numFmtId="0" fontId="0" fillId="0" borderId="19" xfId="0" applyBorder="1"/>
    <xf numFmtId="0" fontId="0" fillId="0" borderId="20" xfId="0" applyBorder="1"/>
    <xf numFmtId="0" fontId="0" fillId="0" borderId="21" xfId="0" applyBorder="1"/>
    <xf numFmtId="0" fontId="1" fillId="0" borderId="10" xfId="0" applyFont="1" applyBorder="1"/>
    <xf numFmtId="0" fontId="0" fillId="0" borderId="0" xfId="0" applyBorder="1" applyAlignment="1">
      <alignment wrapText="1"/>
    </xf>
    <xf numFmtId="0" fontId="0" fillId="0" borderId="0" xfId="0" applyBorder="1" applyAlignment="1">
      <alignment wrapText="1"/>
    </xf>
    <xf numFmtId="0" fontId="0" fillId="0" borderId="23" xfId="0" applyBorder="1"/>
    <xf numFmtId="0" fontId="0" fillId="0" borderId="24" xfId="0" applyBorder="1"/>
    <xf numFmtId="0" fontId="0" fillId="0" borderId="25" xfId="0" applyBorder="1"/>
    <xf numFmtId="0" fontId="0" fillId="0" borderId="26" xfId="0" applyBorder="1" applyAlignment="1">
      <alignment wrapText="1"/>
    </xf>
    <xf numFmtId="0" fontId="0" fillId="0" borderId="5" xfId="0" applyBorder="1"/>
    <xf numFmtId="0" fontId="0" fillId="0" borderId="6" xfId="0" applyBorder="1"/>
    <xf numFmtId="0" fontId="0" fillId="0" borderId="22"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2" xfId="0" applyBorder="1" applyAlignment="1">
      <alignment wrapText="1"/>
    </xf>
    <xf numFmtId="0" fontId="0" fillId="0" borderId="3" xfId="0" applyBorder="1" applyAlignment="1">
      <alignment wrapText="1"/>
    </xf>
    <xf numFmtId="0" fontId="1" fillId="0" borderId="1" xfId="0" applyFont="1" applyBorder="1"/>
    <xf numFmtId="0" fontId="0" fillId="0" borderId="31" xfId="0" applyBorder="1"/>
    <xf numFmtId="0" fontId="0" fillId="0" borderId="32" xfId="0" applyBorder="1"/>
    <xf numFmtId="0" fontId="0" fillId="0" borderId="3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BCC3C-02A5-4652-ABB0-622BE140F78E}">
  <dimension ref="A1:R17"/>
  <sheetViews>
    <sheetView showGridLines="0" tabSelected="1" workbookViewId="0">
      <selection activeCell="E6" sqref="E6"/>
    </sheetView>
  </sheetViews>
  <sheetFormatPr defaultRowHeight="15" x14ac:dyDescent="0.25"/>
  <cols>
    <col min="1" max="1" width="37.140625" customWidth="1"/>
    <col min="2" max="2" width="10.85546875" customWidth="1"/>
    <col min="3" max="3" width="14.7109375" customWidth="1"/>
    <col min="4" max="4" width="11.85546875" customWidth="1"/>
    <col min="6" max="6" width="15.42578125" customWidth="1"/>
    <col min="7" max="7" width="13.5703125" customWidth="1"/>
    <col min="8" max="9" width="10.5703125" customWidth="1"/>
    <col min="11" max="11" width="18.85546875" customWidth="1"/>
    <col min="12" max="12" width="12.28515625" customWidth="1"/>
    <col min="13" max="13" width="11.5703125" customWidth="1"/>
    <col min="14" max="14" width="9.140625" customWidth="1"/>
    <col min="15" max="15" width="10.28515625" customWidth="1"/>
    <col min="17" max="17" width="19.42578125" customWidth="1"/>
    <col min="18" max="18" width="59.42578125" customWidth="1"/>
  </cols>
  <sheetData>
    <row r="1" spans="1:18" ht="15" customHeight="1" thickBot="1" x14ac:dyDescent="0.3">
      <c r="A1" s="28" t="s">
        <v>23</v>
      </c>
      <c r="C1" s="3" t="s">
        <v>11</v>
      </c>
      <c r="D1" s="29"/>
      <c r="E1" s="29"/>
      <c r="F1" s="29"/>
      <c r="G1" s="29"/>
      <c r="H1" s="29"/>
      <c r="I1" s="29"/>
      <c r="J1" s="29"/>
      <c r="K1" s="29"/>
      <c r="L1" s="3" t="s">
        <v>13</v>
      </c>
      <c r="M1" s="29"/>
      <c r="N1" s="29"/>
      <c r="O1" s="29"/>
      <c r="P1" s="29"/>
      <c r="Q1" s="30"/>
    </row>
    <row r="2" spans="1:18" ht="15.75" thickBot="1" x14ac:dyDescent="0.3">
      <c r="A2" s="36"/>
      <c r="B2" s="38" t="s">
        <v>1</v>
      </c>
      <c r="C2" s="8" t="s">
        <v>9</v>
      </c>
      <c r="D2" s="4" t="s">
        <v>10</v>
      </c>
      <c r="E2" s="22" t="s">
        <v>3</v>
      </c>
      <c r="F2" s="4" t="s">
        <v>18</v>
      </c>
      <c r="G2" s="4" t="s">
        <v>19</v>
      </c>
      <c r="H2" s="4" t="s">
        <v>22</v>
      </c>
      <c r="I2" s="22" t="s">
        <v>14</v>
      </c>
      <c r="J2" s="22" t="s">
        <v>15</v>
      </c>
      <c r="K2" s="4" t="s">
        <v>16</v>
      </c>
      <c r="L2" s="8" t="s">
        <v>12</v>
      </c>
      <c r="M2" s="4" t="s">
        <v>10</v>
      </c>
      <c r="N2" s="22" t="s">
        <v>3</v>
      </c>
      <c r="O2" s="22" t="s">
        <v>14</v>
      </c>
      <c r="P2" s="22" t="s">
        <v>15</v>
      </c>
      <c r="Q2" s="5" t="s">
        <v>16</v>
      </c>
      <c r="R2" s="5" t="s">
        <v>6</v>
      </c>
    </row>
    <row r="3" spans="1:18" x14ac:dyDescent="0.25">
      <c r="A3" s="36"/>
      <c r="B3" s="39" t="s">
        <v>2</v>
      </c>
      <c r="C3" s="12">
        <v>7314</v>
      </c>
      <c r="D3" s="11">
        <v>7092</v>
      </c>
      <c r="E3" s="11">
        <f>D3/C3*100</f>
        <v>96.964725184577532</v>
      </c>
      <c r="F3" s="25">
        <v>3957</v>
      </c>
      <c r="G3" s="25">
        <v>3735</v>
      </c>
      <c r="H3" s="25">
        <f>G3/F3*100</f>
        <v>94.389689158453365</v>
      </c>
      <c r="I3" s="11">
        <v>0</v>
      </c>
      <c r="J3" s="11">
        <f>100*(1-I3/100)</f>
        <v>100</v>
      </c>
      <c r="K3" s="19">
        <f>D3*J3/100</f>
        <v>7092</v>
      </c>
      <c r="L3" s="12">
        <v>23890</v>
      </c>
      <c r="M3" s="11">
        <v>23157</v>
      </c>
      <c r="N3" s="11">
        <f>100*M3/L3</f>
        <v>96.931770615320218</v>
      </c>
      <c r="O3" s="11">
        <v>0</v>
      </c>
      <c r="P3" s="19">
        <f t="shared" ref="P3:P8" si="0">100*(1-O3/100)</f>
        <v>100</v>
      </c>
      <c r="Q3" s="13">
        <f>M3*P3/100</f>
        <v>23157</v>
      </c>
      <c r="R3" s="32"/>
    </row>
    <row r="4" spans="1:18" x14ac:dyDescent="0.25">
      <c r="A4" s="36"/>
      <c r="B4" s="40" t="s">
        <v>0</v>
      </c>
      <c r="C4" s="14">
        <v>8521</v>
      </c>
      <c r="D4" s="6">
        <v>8127</v>
      </c>
      <c r="E4" s="6">
        <v>93.22</v>
      </c>
      <c r="F4" s="26">
        <v>5812</v>
      </c>
      <c r="G4" s="25">
        <v>5418</v>
      </c>
      <c r="H4" s="25">
        <f t="shared" ref="H4:H8" si="1">G4/F4*100</f>
        <v>93.220922229869245</v>
      </c>
      <c r="I4" s="6">
        <v>0</v>
      </c>
      <c r="J4" s="6">
        <f>100*(1-I4/100)</f>
        <v>100</v>
      </c>
      <c r="K4" s="20">
        <f>D4*J4/100</f>
        <v>8127</v>
      </c>
      <c r="L4" s="14">
        <v>12158</v>
      </c>
      <c r="M4" s="6">
        <v>9398</v>
      </c>
      <c r="N4" s="11">
        <f t="shared" ref="N4:N8" si="2">100*M4/L4</f>
        <v>77.298897845040301</v>
      </c>
      <c r="O4" s="6">
        <v>2</v>
      </c>
      <c r="P4" s="20">
        <f t="shared" si="0"/>
        <v>98</v>
      </c>
      <c r="Q4" s="15">
        <f>M4*P4/100</f>
        <v>9210.0400000000009</v>
      </c>
      <c r="R4" s="33"/>
    </row>
    <row r="5" spans="1:18" x14ac:dyDescent="0.25">
      <c r="A5" s="36"/>
      <c r="B5" s="40" t="s">
        <v>4</v>
      </c>
      <c r="C5" s="14">
        <v>3079</v>
      </c>
      <c r="D5" s="6">
        <v>2825</v>
      </c>
      <c r="E5" s="6">
        <f>100*(D5-54)/C5</f>
        <v>89.996752192270222</v>
      </c>
      <c r="F5" s="26">
        <v>981</v>
      </c>
      <c r="G5" s="25">
        <v>727</v>
      </c>
      <c r="H5" s="25">
        <f t="shared" si="1"/>
        <v>74.108053007135581</v>
      </c>
      <c r="I5" s="6">
        <v>9</v>
      </c>
      <c r="J5" s="6">
        <f>100*(1-I5/100)</f>
        <v>91</v>
      </c>
      <c r="K5" s="20">
        <f>D5*J5/100</f>
        <v>2570.75</v>
      </c>
      <c r="L5" s="14">
        <v>3559</v>
      </c>
      <c r="M5" s="6">
        <v>3251</v>
      </c>
      <c r="N5" s="11">
        <f t="shared" si="2"/>
        <v>91.345883675189654</v>
      </c>
      <c r="O5" s="6">
        <v>24</v>
      </c>
      <c r="P5" s="20">
        <f t="shared" si="0"/>
        <v>76</v>
      </c>
      <c r="Q5" s="15">
        <f>M5*P5/100</f>
        <v>2470.7600000000002</v>
      </c>
      <c r="R5" s="33" t="s">
        <v>7</v>
      </c>
    </row>
    <row r="6" spans="1:18" x14ac:dyDescent="0.25">
      <c r="A6" s="36"/>
      <c r="B6" s="40" t="s">
        <v>21</v>
      </c>
      <c r="C6" s="14">
        <v>2238</v>
      </c>
      <c r="D6" s="6">
        <v>2224</v>
      </c>
      <c r="E6" s="6">
        <f t="shared" ref="E6:E8" si="3">100*(D6-54)/C6</f>
        <v>96.961572832886503</v>
      </c>
      <c r="F6" s="26">
        <v>900</v>
      </c>
      <c r="G6" s="25">
        <v>886</v>
      </c>
      <c r="H6" s="25">
        <f t="shared" si="1"/>
        <v>98.444444444444443</v>
      </c>
      <c r="I6" s="6">
        <v>0</v>
      </c>
      <c r="J6" s="6">
        <f>100*(1-I6/100)</f>
        <v>100</v>
      </c>
      <c r="K6" s="20">
        <f>D6*J6/100</f>
        <v>2224</v>
      </c>
      <c r="L6" s="14">
        <v>7588</v>
      </c>
      <c r="M6" s="6">
        <v>6757</v>
      </c>
      <c r="N6" s="11">
        <f t="shared" si="2"/>
        <v>89.048497627833427</v>
      </c>
      <c r="O6" s="6">
        <v>1</v>
      </c>
      <c r="P6" s="20">
        <f t="shared" si="0"/>
        <v>99</v>
      </c>
      <c r="Q6" s="15">
        <f>M6*P6/100</f>
        <v>6689.43</v>
      </c>
      <c r="R6" s="33" t="s">
        <v>17</v>
      </c>
    </row>
    <row r="7" spans="1:18" x14ac:dyDescent="0.25">
      <c r="A7" s="36"/>
      <c r="B7" s="40" t="s">
        <v>20</v>
      </c>
      <c r="C7" s="14">
        <v>3028</v>
      </c>
      <c r="D7" s="6">
        <v>2634</v>
      </c>
      <c r="E7" s="6">
        <f t="shared" si="3"/>
        <v>85.204755614266844</v>
      </c>
      <c r="F7" s="26">
        <v>1737</v>
      </c>
      <c r="G7" s="25">
        <v>1343</v>
      </c>
      <c r="H7" s="25">
        <f t="shared" si="1"/>
        <v>77.317213586643646</v>
      </c>
      <c r="I7" s="6">
        <v>4</v>
      </c>
      <c r="J7" s="6">
        <f>100*(1-I7/100)</f>
        <v>96</v>
      </c>
      <c r="K7" s="20">
        <f>D7*J7/100</f>
        <v>2528.64</v>
      </c>
      <c r="L7" s="14">
        <v>5624</v>
      </c>
      <c r="M7" s="6">
        <v>4312</v>
      </c>
      <c r="N7" s="11">
        <f t="shared" si="2"/>
        <v>76.671408250355626</v>
      </c>
      <c r="O7" s="6">
        <v>1</v>
      </c>
      <c r="P7" s="20">
        <f t="shared" si="0"/>
        <v>99</v>
      </c>
      <c r="Q7" s="15">
        <f>M7*P7/100</f>
        <v>4268.88</v>
      </c>
      <c r="R7" s="33"/>
    </row>
    <row r="8" spans="1:18" ht="15.75" thickBot="1" x14ac:dyDescent="0.3">
      <c r="A8" s="37"/>
      <c r="B8" s="41" t="s">
        <v>5</v>
      </c>
      <c r="C8" s="16">
        <v>968</v>
      </c>
      <c r="D8" s="7">
        <v>724</v>
      </c>
      <c r="E8" s="7">
        <f t="shared" si="3"/>
        <v>69.214876033057848</v>
      </c>
      <c r="F8" s="27">
        <v>706</v>
      </c>
      <c r="G8" s="35">
        <v>462</v>
      </c>
      <c r="H8" s="35">
        <f t="shared" si="1"/>
        <v>65.43909348441926</v>
      </c>
      <c r="I8" s="7">
        <v>1</v>
      </c>
      <c r="J8" s="7">
        <f>100*(1-I8/100)</f>
        <v>99</v>
      </c>
      <c r="K8" s="21">
        <f>D8*J8/100</f>
        <v>716.76</v>
      </c>
      <c r="L8" s="16">
        <v>3451</v>
      </c>
      <c r="M8" s="7">
        <v>3411</v>
      </c>
      <c r="N8" s="11">
        <f t="shared" si="2"/>
        <v>98.840915676615481</v>
      </c>
      <c r="O8" s="7">
        <v>2</v>
      </c>
      <c r="P8" s="21">
        <f t="shared" si="0"/>
        <v>98</v>
      </c>
      <c r="Q8" s="17">
        <f>M8*P8/100</f>
        <v>3342.78</v>
      </c>
      <c r="R8" s="34"/>
    </row>
    <row r="9" spans="1:18" ht="15.75" thickBot="1" x14ac:dyDescent="0.3">
      <c r="A9" s="24"/>
      <c r="B9" s="3" t="s">
        <v>8</v>
      </c>
      <c r="C9" s="18">
        <f>SUM(C3:C8)</f>
        <v>25148</v>
      </c>
      <c r="D9" s="9">
        <f>SUM(D3:D8)</f>
        <v>23626</v>
      </c>
      <c r="E9" s="9">
        <f>100*D9/C9</f>
        <v>93.947828853189122</v>
      </c>
      <c r="F9" s="9">
        <f>SUM(F3:F8)</f>
        <v>14093</v>
      </c>
      <c r="G9" s="9">
        <f>SUM(G3:G8)</f>
        <v>12571</v>
      </c>
      <c r="H9" s="9">
        <f>100*G9/F9</f>
        <v>89.200312211736318</v>
      </c>
      <c r="I9" s="9"/>
      <c r="J9" s="9">
        <f>100*K9/D9</f>
        <v>98.447261491577081</v>
      </c>
      <c r="K9" s="10">
        <f>SUM(K3:K8)</f>
        <v>23259.149999999998</v>
      </c>
      <c r="L9" s="31">
        <f>SUM(L3:L8)</f>
        <v>56270</v>
      </c>
      <c r="M9" s="9">
        <f>SUM(M3:M8)</f>
        <v>50286</v>
      </c>
      <c r="N9" s="29">
        <f>100*SUM(M3:M8)/SUM(L3:L8)</f>
        <v>89.365558912386703</v>
      </c>
      <c r="O9" s="9"/>
      <c r="P9" s="29">
        <f>100*Q9/M9</f>
        <v>97.718828302111916</v>
      </c>
      <c r="Q9" s="10">
        <f>SUM(Q3:Q8)</f>
        <v>49138.89</v>
      </c>
      <c r="R9" s="30"/>
    </row>
    <row r="10" spans="1:18" x14ac:dyDescent="0.25">
      <c r="A10" s="24"/>
      <c r="F10" s="2"/>
      <c r="G10" s="2"/>
      <c r="H10" s="2"/>
      <c r="J10" s="23" t="s">
        <v>24</v>
      </c>
      <c r="K10" s="23"/>
    </row>
    <row r="11" spans="1:18" x14ac:dyDescent="0.25">
      <c r="F11" s="2"/>
      <c r="G11" s="2"/>
      <c r="H11" s="2"/>
      <c r="J11" s="1"/>
      <c r="K11" s="1"/>
    </row>
    <row r="12" spans="1:18" x14ac:dyDescent="0.25">
      <c r="F12" s="2"/>
      <c r="G12" s="2"/>
      <c r="H12" s="2"/>
      <c r="J12" s="1"/>
      <c r="K12" s="1"/>
    </row>
    <row r="13" spans="1:18" x14ac:dyDescent="0.25">
      <c r="F13" s="2"/>
      <c r="G13" s="2"/>
      <c r="H13" s="2"/>
      <c r="J13" s="1"/>
      <c r="K13" s="1"/>
    </row>
    <row r="14" spans="1:18" x14ac:dyDescent="0.25">
      <c r="F14" s="2"/>
      <c r="G14" s="2"/>
      <c r="H14" s="2"/>
      <c r="J14" s="1"/>
      <c r="K14" s="1"/>
    </row>
    <row r="15" spans="1:18" x14ac:dyDescent="0.25">
      <c r="F15" s="2"/>
      <c r="G15" s="2"/>
      <c r="H15" s="2"/>
      <c r="J15" s="2"/>
      <c r="K15" s="2"/>
    </row>
    <row r="16" spans="1:18" x14ac:dyDescent="0.25">
      <c r="F16" s="2"/>
      <c r="G16" s="2"/>
      <c r="H16" s="2"/>
      <c r="J16" s="2"/>
      <c r="K16" s="2"/>
    </row>
    <row r="17" spans="6:11" x14ac:dyDescent="0.25">
      <c r="F17" s="2"/>
      <c r="G17" s="2"/>
      <c r="H17" s="2"/>
      <c r="J17" s="2"/>
      <c r="K17" s="2"/>
    </row>
  </sheetData>
  <mergeCells count="2">
    <mergeCell ref="J10:K14"/>
    <mergeCell ref="A1:A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Casey</dc:creator>
  <cp:lastModifiedBy>Stephen Casey</cp:lastModifiedBy>
  <dcterms:created xsi:type="dcterms:W3CDTF">2021-10-07T17:43:56Z</dcterms:created>
  <dcterms:modified xsi:type="dcterms:W3CDTF">2021-10-16T06:03:36Z</dcterms:modified>
</cp:coreProperties>
</file>