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09cd05ecdde910/Documents/Mes Documents/Texas Tech/Class/Spring 2023/CS 5363 Software Project Management/Project/"/>
    </mc:Choice>
  </mc:AlternateContent>
  <xr:revisionPtr revIDLastSave="0" documentId="8_{83109EC6-55E6-4CCC-A05A-2D636B5F9C6E}" xr6:coauthVersionLast="47" xr6:coauthVersionMax="47" xr10:uidLastSave="{00000000-0000-0000-0000-000000000000}"/>
  <bookViews>
    <workbookView xWindow="-108" yWindow="-108" windowWidth="23256" windowHeight="12576" xr2:uid="{660D6A9A-50C9-4BA9-A05C-EB57E1E7D902}"/>
  </bookViews>
  <sheets>
    <sheet name="Part 1 Q2a" sheetId="3" r:id="rId1"/>
    <sheet name="Part 1 Q2a Sources" sheetId="4" r:id="rId2"/>
    <sheet name="Part 1 Q2b" sheetId="5" r:id="rId3"/>
    <sheet name="Part 2 Q2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5" l="1"/>
  <c r="N16" i="5"/>
  <c r="M26" i="5" s="1"/>
  <c r="P16" i="5"/>
  <c r="L17" i="5"/>
  <c r="N17" i="5"/>
  <c r="P17" i="5"/>
  <c r="L18" i="5"/>
  <c r="N18" i="5"/>
  <c r="P18" i="5"/>
  <c r="L19" i="5"/>
  <c r="K26" i="5" s="1"/>
  <c r="N19" i="5"/>
  <c r="P19" i="5"/>
  <c r="L20" i="5"/>
  <c r="N20" i="5"/>
  <c r="P20" i="5"/>
  <c r="L21" i="5"/>
  <c r="N21" i="5"/>
  <c r="P21" i="5"/>
  <c r="L22" i="5"/>
  <c r="N22" i="5"/>
  <c r="P22" i="5"/>
  <c r="L23" i="5"/>
  <c r="N23" i="5"/>
  <c r="P23" i="5"/>
  <c r="L24" i="5"/>
  <c r="N24" i="5"/>
  <c r="P24" i="5"/>
  <c r="L25" i="5"/>
  <c r="N25" i="5"/>
  <c r="P25" i="5"/>
  <c r="J26" i="5"/>
  <c r="O26" i="5"/>
  <c r="E25" i="3"/>
  <c r="F18" i="3"/>
  <c r="F37" i="3" s="1"/>
</calcChain>
</file>

<file path=xl/sharedStrings.xml><?xml version="1.0" encoding="utf-8"?>
<sst xmlns="http://schemas.openxmlformats.org/spreadsheetml/2006/main" count="154" uniqueCount="128">
  <si>
    <t>Weights</t>
  </si>
  <si>
    <t>Criterion</t>
  </si>
  <si>
    <t>Alternative 1: do nothing</t>
  </si>
  <si>
    <t>Alternative 2: Shopify</t>
  </si>
  <si>
    <t>Alternative 3: Custom</t>
  </si>
  <si>
    <t>Financial</t>
  </si>
  <si>
    <t>ROI</t>
  </si>
  <si>
    <t>Payback</t>
  </si>
  <si>
    <t>Organizational</t>
  </si>
  <si>
    <t>Project</t>
  </si>
  <si>
    <t>Cost</t>
  </si>
  <si>
    <t xml:space="preserve">Time to launch </t>
  </si>
  <si>
    <t>Customization</t>
  </si>
  <si>
    <t>Risk</t>
  </si>
  <si>
    <t>External</t>
  </si>
  <si>
    <t>Increased Market Share</t>
  </si>
  <si>
    <t>Customer Satisfaction</t>
  </si>
  <si>
    <t>Alignement with Objectives</t>
  </si>
  <si>
    <t>Likelihood of achieving MOV</t>
  </si>
  <si>
    <t>TOTAL</t>
  </si>
  <si>
    <t>Score</t>
  </si>
  <si>
    <t>Weighted</t>
  </si>
  <si>
    <t>Alt. 1: score</t>
  </si>
  <si>
    <t>Alt. 2: score</t>
  </si>
  <si>
    <t>Alt. 3: score</t>
  </si>
  <si>
    <t>Justifications</t>
  </si>
  <si>
    <t>Increasing high-value work</t>
  </si>
  <si>
    <t xml:space="preserve">Both alternatives will result in the creation of multiple jobs. They will demand new skills, optimize current processes, and foster innovation and differentiation.  </t>
  </si>
  <si>
    <t>Improving Accuracy and Efficiency</t>
  </si>
  <si>
    <t>We won’t be able to connect the current database used in alternative 2. Thus, we will have to recreate a complete system. However, in alternative 3, we will just have to integrate our functioning database with our custom one.</t>
  </si>
  <si>
    <t>Improving Decision Making</t>
  </si>
  <si>
    <t>Having an online system will help us gather data in real time and thus have better forecasting as well as enhanced inventory management.</t>
  </si>
  <si>
    <t>Improving Customer Service</t>
  </si>
  <si>
    <t>While having an online system will provide customers with a wider range of products as they can see the entire inventory of the store online and be convenient. Alternative 3 also permits the supermarket to personalize the shopping experience of its client and adapt the website thanks to their feedback.</t>
  </si>
  <si>
    <t>Total Cost of Ownership</t>
  </si>
  <si>
    <t>Resource</t>
  </si>
  <si>
    <t>Description</t>
  </si>
  <si>
    <t>Alt 1: Maintain the Status Quo</t>
  </si>
  <si>
    <t>Alt 2: Purchase a Software Package</t>
  </si>
  <si>
    <t>Alt 3: Build a Custom System</t>
  </si>
  <si>
    <t>Direct or Upfront Costs</t>
  </si>
  <si>
    <t>Training (40 hours)</t>
  </si>
  <si>
    <t>Alt 2: Training for 2 employees to use Shopify System</t>
  </si>
  <si>
    <t>Alt 3:  Training for 1 employee to use the custom system</t>
  </si>
  <si>
    <t>Software</t>
  </si>
  <si>
    <t>Alt 2: Midlevel Initial Payment</t>
  </si>
  <si>
    <t xml:space="preserve">Alt 3: single payment Upfront cost </t>
  </si>
  <si>
    <t>Hardware</t>
  </si>
  <si>
    <t>Alt 2: 2 New System to support new operations.</t>
  </si>
  <si>
    <t>Alt 3: 2 New System to support new operations + laptops from development team</t>
  </si>
  <si>
    <t>Setup/Development Employee Wages</t>
  </si>
  <si>
    <t>Indirect Costs</t>
  </si>
  <si>
    <t>None</t>
  </si>
  <si>
    <t>No initial loss of productivity and loss from system down. Operations proceed as normal.</t>
  </si>
  <si>
    <t>Ongoing Support and Maintenance Costs</t>
  </si>
  <si>
    <t>Personnel Time</t>
  </si>
  <si>
    <t>Alt 2: Salary for 2 new employees for inventory management and stocking.</t>
  </si>
  <si>
    <t>Alt 3: Salary for 1 new employee to run system and ship items</t>
  </si>
  <si>
    <t xml:space="preserve">$29, 119 </t>
  </si>
  <si>
    <t>ISP</t>
  </si>
  <si>
    <t>Alt 2 and Alt 3: ISP cost to connect to online orders and inventory system</t>
  </si>
  <si>
    <t>Domain name</t>
  </si>
  <si>
    <t>Alt 2 and Alt 3: Domain name for the online store</t>
  </si>
  <si>
    <t>Alt 2: Midlevel Subscription</t>
  </si>
  <si>
    <t>Alt 3: Monthly payment: 1/2 day Active</t>
  </si>
  <si>
    <t>Alt 2: Wages for 2 employees to set up Shopify inventory (estimating setup time 1 month).</t>
  </si>
  <si>
    <t>minimum: 2GB , 1 vCPU</t>
  </si>
  <si>
    <t>TOTAL Estimated Cost</t>
  </si>
  <si>
    <t>Harware</t>
  </si>
  <si>
    <t>Desktop</t>
  </si>
  <si>
    <t>Monitor</t>
  </si>
  <si>
    <t>Keyboard and Mouse</t>
  </si>
  <si>
    <t xml:space="preserve">Direct </t>
  </si>
  <si>
    <t>Ongoing</t>
  </si>
  <si>
    <t>Domain Name</t>
  </si>
  <si>
    <t>https://domains.google.com/registrar/search?searchTerm=lubbock%20supermarket&amp;hl=en&amp;_ga=2.119222665.1839302870.1678224637-45861267.1678224637&amp;pli=1</t>
  </si>
  <si>
    <t>https://www.att.com/buy/broadband/offers.html?product_suite=NBB&amp;fiber_intent=true&amp;coupon_id=EXTRA100&amp;subid=1651775162.1651775162.1465368245&amp;cfsubid=1651775162.1651775162.1465368245&amp;a=101724&amp;c=110715&amp;s17=ecomClickout&amp;s20=104126&amp;s1=1651775162.1651775162.1465368245&amp;source=EPDxATFIB00C22CFP</t>
  </si>
  <si>
    <t xml:space="preserve">https://www.glassdoor.com/job-listing/stocker-united-supermarkets-JV_IC1140320_KO0,7_KE8,27.htm?jl=1008485871094&amp;pos=121&amp;ao=1136043&amp;s=58&amp;guid=00000186c3fe55bca58f728915db7972&amp;src=GD_JOB_AD&amp;t=SR&amp;vt=w&amp;uido=62AAD475AF70FF39E839DFA3857024F0&amp;cs=1_b6ab143c&amp;cb=1678325470888&amp;jobListingId=1008485871094&amp;jrtk=3-0-1gr1vsleukcm0801-1gr1vslfvgfoq800-322ff1951d460dcf-&amp;ctt=1678325507995 </t>
  </si>
  <si>
    <t xml:space="preserve">https://www.amazon.com/Dell-inch-Monitor-1920-1080/dp/B096MXR34N/ref=sr_1_1_sspa?crid=3BI9CCZ6WD58W&amp;keywords=dell+monitor&amp;qid=1678324036&amp;s=electronics&amp;sprefix=dellmonitor%2Celectronics%2C106&amp;sr=1-1-spons&amp;psc=1&amp;spLa=ZW5jcnlwdGVkUXVhbGlmaWVyPUFQQ0tLSEJaQzlSWk8mZW5jcnlwdGVkSWQ9QTA0Nzk1MDkyQUpaNEtMWUMwVURaJmVuY3J5cHRlZEFkSWQ9QTEwMDIxNDAyWlMzT1lINUZYSzZXJndpZGdldE5hbWU9c3BfYXRmJmFjdGlvbj1jbGlja1JlZGlyZWN0JmRvTm90TG9nQ2xpY2s9dHJ1ZQ== </t>
  </si>
  <si>
    <t>https://www.amazon.com/AmazonBasics-Wired-Computer-Keyboard-Bundle/dp/B00B7GV802/ref=sr_1_1_sspa?keywords=keyboard+and+mouse+wireless&amp;qid=1678324099&amp;s=electronics&amp;sprefix=key%2Celectronics%2C129&amp;sr=1-1-spons&amp;psc=1&amp;spLa=ZW5jcnlwdGVkUXVhbGlmaWVyPUEzRTA3TzFTMTdPRFNIJmVuY3J5cHRlZElkPUEwMjgyMzI3MjFVVUhYQkFHM0VUNiZlbmNyeXB0ZWRBZElkPUEwOTY4OTQzMTZUOENDU1VIRk5BMSZ3aWRnZXROYW1lPXNwX2F0ZiZhY3Rpb249Y2xpY2tSZWRpcmVjdCZkb05vdExvZ0NsaWNrPXRydWU=</t>
  </si>
  <si>
    <t xml:space="preserve">https://www.amazon.com/Dell-Desktop-i7-6700-Wireless-Keyboard/dp/B0B3H4YT7B/ref=pd_ybh_a_sccl_1/138-9233875-6856546?pd_rd_w=JMFRe&amp;content-id=amzn1.sym.67f8cf21-ade4-4299-b433-69e404eeecf1&amp;pf_rd_p=67f8cf21-ade4-4299-b433-69e404eeecf1&amp;pf_rd_r=5GK420M13W3NV752FSQ5&amp;pd_rd_wg=XWsw3&amp;pd_rd_r=88a2722e-5012-45d1-8260-d4131ec4e37d&amp;pd_rd_i=B0B3H4YT7B&amp;psc=1 </t>
  </si>
  <si>
    <t xml:space="preserve">https://www.shopify.com/pricing?term=how%20much%20is%20shopify%20per%20month&amp;adid=565799981491&amp;campaignid=15436644439&amp;branded_enterprise=1&amp;BOID=brand&amp;gclid=Cj0KCQiAgaGgBhC8ARIsAAAyLfFjcxm9VidOSKFLqPp5h4G96EhmyRotzOTTEzfVmky1YNbNZOB1WfkaAvazEALw_wcB&amp;cmadid=516586854;cmadvertiserid=10730501;cmcampaignid=26990768;cmplacementid=324494812;cmcreativeid=163722649;cmsiteid=5500011  </t>
  </si>
  <si>
    <t>Alternative 2: sources</t>
  </si>
  <si>
    <t>https://spdload.com/blog/grocery-delivery-app-development/#:~:text=grocery%20app%20development.-,How%20Much%20Would%20it%20Cost%20to%20Build%20an%20On%2Ddemand,that%20impact%20the%20development%20budget.</t>
  </si>
  <si>
    <t xml:space="preserve"> https://blogs.perficient.com/2021/06/17/aws-cost-analysis-comparing-lambda-ec2-fargate/</t>
  </si>
  <si>
    <t>same as Alt 2</t>
  </si>
  <si>
    <t>https://www.indeed.com/career/project-manager/salaries</t>
  </si>
  <si>
    <t>Alternative 3: sources</t>
  </si>
  <si>
    <t xml:space="preserve">521$ </t>
  </si>
  <si>
    <t>Senior Full Stack</t>
  </si>
  <si>
    <t>Junior Developer</t>
  </si>
  <si>
    <t>Graphic Designer</t>
  </si>
  <si>
    <t>Technology</t>
  </si>
  <si>
    <t>Web Dev framework</t>
  </si>
  <si>
    <t>React, SpringBoot</t>
  </si>
  <si>
    <t>Database Management</t>
  </si>
  <si>
    <t xml:space="preserve">MySQL </t>
  </si>
  <si>
    <t>Web Server</t>
  </si>
  <si>
    <t>Apache</t>
  </si>
  <si>
    <t>Security Tools</t>
  </si>
  <si>
    <t>Firewall, SSL</t>
  </si>
  <si>
    <t>Cloud Infrastructure</t>
  </si>
  <si>
    <t>AWS Lambda</t>
  </si>
  <si>
    <t>AWS S3</t>
  </si>
  <si>
    <t xml:space="preserve">Payment Gateway </t>
  </si>
  <si>
    <t>PayPal (commission 2.99% + $0.49/transaction)</t>
  </si>
  <si>
    <t xml:space="preserve">Facilities </t>
  </si>
  <si>
    <t>Office Space</t>
  </si>
  <si>
    <t>Workstation</t>
  </si>
  <si>
    <t>Meeting Rooms</t>
  </si>
  <si>
    <t>Others</t>
  </si>
  <si>
    <t>Travel</t>
  </si>
  <si>
    <t>1 trip for 2 people (plane)</t>
  </si>
  <si>
    <t>Training</t>
  </si>
  <si>
    <t>2 employees formed by PM (1week)</t>
  </si>
  <si>
    <t>Customer Support</t>
  </si>
  <si>
    <t>2 days/month by PM min</t>
  </si>
  <si>
    <t>Insurance</t>
  </si>
  <si>
    <t>TOTAL OVERALL</t>
  </si>
  <si>
    <t>1st year</t>
  </si>
  <si>
    <t>steady cost for year 2,3,4 and 5</t>
  </si>
  <si>
    <t>Human Resources</t>
  </si>
  <si>
    <t>Project Manager (also full stack)</t>
  </si>
  <si>
    <t xml:space="preserve">Training and Wages : </t>
  </si>
  <si>
    <t xml:space="preserve">Alt 3: Wages for 6 months of development 2 senior dvps </t>
  </si>
  <si>
    <t>Training and Wages : 2 senior dvps (one is a PM)</t>
  </si>
  <si>
    <t>Total Benefits of Ownership</t>
  </si>
  <si>
    <t>Scoring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</si>
</sst>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2">
    <xf numFmtId="0" fontId="0" fillId="0" borderId="0" xfId="0"/>
    <xf numFmtId="0" fontId="0" fillId="0" borderId="4" xfId="0" applyBorder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12" xfId="0" applyBorder="1"/>
    <xf numFmtId="0" fontId="0" fillId="0" borderId="6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0" xfId="0" applyBorder="1"/>
    <xf numFmtId="0" fontId="0" fillId="0" borderId="23" xfId="0" applyBorder="1"/>
    <xf numFmtId="10" fontId="0" fillId="0" borderId="27" xfId="0" applyNumberFormat="1" applyBorder="1"/>
    <xf numFmtId="10" fontId="0" fillId="0" borderId="28" xfId="0" applyNumberFormat="1" applyBorder="1"/>
    <xf numFmtId="10" fontId="0" fillId="0" borderId="25" xfId="0" applyNumberFormat="1" applyBorder="1"/>
    <xf numFmtId="10" fontId="0" fillId="0" borderId="26" xfId="0" applyNumberFormat="1" applyBorder="1"/>
    <xf numFmtId="10" fontId="0" fillId="0" borderId="29" xfId="0" applyNumberFormat="1" applyBorder="1"/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7" xfId="0" applyBorder="1"/>
    <xf numFmtId="0" fontId="0" fillId="0" borderId="1" xfId="0" applyBorder="1"/>
    <xf numFmtId="0" fontId="0" fillId="0" borderId="5" xfId="0" applyBorder="1"/>
    <xf numFmtId="0" fontId="0" fillId="0" borderId="3" xfId="0" applyBorder="1"/>
    <xf numFmtId="0" fontId="0" fillId="0" borderId="32" xfId="0" applyBorder="1"/>
    <xf numFmtId="10" fontId="0" fillId="0" borderId="33" xfId="0" applyNumberFormat="1" applyBorder="1"/>
    <xf numFmtId="0" fontId="0" fillId="0" borderId="34" xfId="0" applyBorder="1"/>
    <xf numFmtId="0" fontId="0" fillId="0" borderId="31" xfId="0" applyBorder="1"/>
    <xf numFmtId="0" fontId="0" fillId="0" borderId="35" xfId="0" applyBorder="1"/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1" fillId="0" borderId="46" xfId="1" applyBorder="1" applyAlignment="1">
      <alignment wrapText="1"/>
    </xf>
    <xf numFmtId="0" fontId="1" fillId="0" borderId="47" xfId="1" applyBorder="1" applyAlignment="1">
      <alignment vertical="center" wrapText="1"/>
    </xf>
    <xf numFmtId="0" fontId="0" fillId="0" borderId="4" xfId="0" applyBorder="1" applyAlignment="1">
      <alignment vertical="center"/>
    </xf>
    <xf numFmtId="164" fontId="0" fillId="0" borderId="30" xfId="0" applyNumberFormat="1" applyBorder="1" applyAlignment="1">
      <alignment horizontal="center" vertical="center" wrapText="1"/>
    </xf>
    <xf numFmtId="164" fontId="0" fillId="0" borderId="38" xfId="0" applyNumberFormat="1" applyBorder="1" applyAlignment="1">
      <alignment horizontal="center" vertical="center" wrapText="1"/>
    </xf>
    <xf numFmtId="164" fontId="0" fillId="0" borderId="39" xfId="0" applyNumberFormat="1" applyBorder="1" applyAlignment="1">
      <alignment horizontal="center" vertical="center" wrapText="1"/>
    </xf>
    <xf numFmtId="164" fontId="0" fillId="0" borderId="45" xfId="0" applyNumberFormat="1" applyBorder="1" applyAlignment="1">
      <alignment horizontal="center" vertical="center" wrapText="1"/>
    </xf>
    <xf numFmtId="164" fontId="0" fillId="0" borderId="44" xfId="0" applyNumberFormat="1" applyBorder="1" applyAlignment="1">
      <alignment horizontal="center" vertical="center" wrapText="1"/>
    </xf>
    <xf numFmtId="164" fontId="0" fillId="0" borderId="3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0" xfId="0" applyAlignment="1">
      <alignment wrapText="1"/>
    </xf>
    <xf numFmtId="6" fontId="2" fillId="0" borderId="62" xfId="0" applyNumberFormat="1" applyFont="1" applyBorder="1" applyAlignment="1">
      <alignment horizontal="center" vertical="center"/>
    </xf>
    <xf numFmtId="6" fontId="2" fillId="0" borderId="66" xfId="0" applyNumberFormat="1" applyFont="1" applyBorder="1" applyAlignment="1">
      <alignment horizontal="center" vertical="center"/>
    </xf>
    <xf numFmtId="6" fontId="2" fillId="0" borderId="69" xfId="0" applyNumberFormat="1" applyFont="1" applyBorder="1" applyAlignment="1">
      <alignment horizontal="center" vertical="center"/>
    </xf>
    <xf numFmtId="0" fontId="2" fillId="0" borderId="75" xfId="0" applyFont="1" applyBorder="1" applyAlignment="1">
      <alignment horizontal="left" vertical="center"/>
    </xf>
    <xf numFmtId="0" fontId="2" fillId="0" borderId="76" xfId="0" applyFont="1" applyBorder="1" applyAlignment="1">
      <alignment horizontal="left" vertical="center"/>
    </xf>
    <xf numFmtId="6" fontId="2" fillId="0" borderId="77" xfId="0" applyNumberFormat="1" applyFont="1" applyBorder="1" applyAlignment="1">
      <alignment horizontal="center" vertical="center"/>
    </xf>
    <xf numFmtId="0" fontId="2" fillId="0" borderId="63" xfId="0" applyFont="1" applyBorder="1" applyAlignment="1">
      <alignment horizontal="left" vertical="center"/>
    </xf>
    <xf numFmtId="0" fontId="2" fillId="0" borderId="78" xfId="0" applyFont="1" applyBorder="1" applyAlignment="1">
      <alignment horizontal="left" vertical="center"/>
    </xf>
    <xf numFmtId="0" fontId="2" fillId="0" borderId="78" xfId="0" applyFont="1" applyBorder="1" applyAlignment="1">
      <alignment horizontal="left" vertical="center" wrapText="1"/>
    </xf>
    <xf numFmtId="0" fontId="2" fillId="0" borderId="59" xfId="0" applyFont="1" applyBorder="1" applyAlignment="1">
      <alignment horizontal="left" vertical="center"/>
    </xf>
    <xf numFmtId="0" fontId="2" fillId="0" borderId="81" xfId="0" applyFont="1" applyBorder="1" applyAlignment="1">
      <alignment horizontal="left" vertical="center"/>
    </xf>
    <xf numFmtId="0" fontId="2" fillId="0" borderId="0" xfId="0" applyFont="1"/>
    <xf numFmtId="0" fontId="2" fillId="0" borderId="89" xfId="0" applyFont="1" applyBorder="1" applyAlignment="1">
      <alignment vertical="center"/>
    </xf>
    <xf numFmtId="0" fontId="2" fillId="0" borderId="90" xfId="0" applyFont="1" applyBorder="1" applyAlignment="1">
      <alignment vertical="center"/>
    </xf>
    <xf numFmtId="0" fontId="2" fillId="0" borderId="5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60" xfId="0" applyFont="1" applyBorder="1" applyAlignment="1">
      <alignment horizontal="left" vertical="center"/>
    </xf>
    <xf numFmtId="0" fontId="2" fillId="0" borderId="61" xfId="0" applyFont="1" applyBorder="1" applyAlignment="1">
      <alignment horizontal="left" vertical="center"/>
    </xf>
    <xf numFmtId="0" fontId="2" fillId="0" borderId="64" xfId="0" applyFont="1" applyBorder="1" applyAlignment="1">
      <alignment horizontal="left" vertical="center"/>
    </xf>
    <xf numFmtId="0" fontId="2" fillId="0" borderId="65" xfId="0" applyFont="1" applyBorder="1" applyAlignment="1">
      <alignment horizontal="left" vertical="center"/>
    </xf>
    <xf numFmtId="0" fontId="2" fillId="0" borderId="67" xfId="0" applyFont="1" applyBorder="1" applyAlignment="1">
      <alignment horizontal="left" vertical="center"/>
    </xf>
    <xf numFmtId="0" fontId="2" fillId="0" borderId="68" xfId="0" applyFont="1" applyBorder="1" applyAlignment="1">
      <alignment horizontal="left" vertical="center"/>
    </xf>
    <xf numFmtId="0" fontId="2" fillId="0" borderId="57" xfId="0" applyFont="1" applyBorder="1" applyAlignment="1">
      <alignment horizontal="left" vertical="center"/>
    </xf>
    <xf numFmtId="0" fontId="2" fillId="0" borderId="56" xfId="0" applyFont="1" applyBorder="1" applyAlignment="1">
      <alignment horizontal="left" vertical="center"/>
    </xf>
    <xf numFmtId="0" fontId="2" fillId="0" borderId="58" xfId="0" applyFont="1" applyBorder="1" applyAlignment="1">
      <alignment horizontal="left" vertical="center"/>
    </xf>
    <xf numFmtId="0" fontId="2" fillId="0" borderId="79" xfId="0" applyFont="1" applyBorder="1" applyAlignment="1">
      <alignment horizontal="left" vertical="center"/>
    </xf>
    <xf numFmtId="0" fontId="2" fillId="0" borderId="75" xfId="0" applyFont="1" applyBorder="1" applyAlignment="1">
      <alignment horizontal="left" vertical="center"/>
    </xf>
    <xf numFmtId="0" fontId="2" fillId="2" borderId="71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6" fontId="2" fillId="2" borderId="74" xfId="0" applyNumberFormat="1" applyFont="1" applyFill="1" applyBorder="1" applyAlignment="1">
      <alignment horizontal="center" vertical="center"/>
    </xf>
    <xf numFmtId="6" fontId="2" fillId="2" borderId="80" xfId="0" applyNumberFormat="1" applyFont="1" applyFill="1" applyBorder="1" applyAlignment="1">
      <alignment horizontal="center" vertical="center"/>
    </xf>
    <xf numFmtId="0" fontId="2" fillId="2" borderId="82" xfId="0" applyFont="1" applyFill="1" applyBorder="1" applyAlignment="1">
      <alignment horizontal="center" vertical="center"/>
    </xf>
    <xf numFmtId="0" fontId="2" fillId="2" borderId="83" xfId="0" applyFont="1" applyFill="1" applyBorder="1" applyAlignment="1">
      <alignment horizontal="center" vertical="center"/>
    </xf>
    <xf numFmtId="0" fontId="2" fillId="2" borderId="84" xfId="0" applyFont="1" applyFill="1" applyBorder="1" applyAlignment="1">
      <alignment horizontal="center" vertical="center"/>
    </xf>
    <xf numFmtId="6" fontId="2" fillId="2" borderId="85" xfId="0" applyNumberFormat="1" applyFont="1" applyFill="1" applyBorder="1" applyAlignment="1">
      <alignment horizontal="center" vertical="center"/>
    </xf>
    <xf numFmtId="0" fontId="2" fillId="3" borderId="92" xfId="0" applyFont="1" applyFill="1" applyBorder="1" applyAlignment="1">
      <alignment horizontal="center" vertical="center"/>
    </xf>
    <xf numFmtId="0" fontId="2" fillId="3" borderId="93" xfId="0" applyFont="1" applyFill="1" applyBorder="1" applyAlignment="1">
      <alignment horizontal="center" vertical="center"/>
    </xf>
    <xf numFmtId="0" fontId="2" fillId="3" borderId="94" xfId="0" applyFont="1" applyFill="1" applyBorder="1" applyAlignment="1">
      <alignment horizontal="center" vertical="center"/>
    </xf>
    <xf numFmtId="6" fontId="2" fillId="3" borderId="95" xfId="0" applyNumberFormat="1" applyFont="1" applyFill="1" applyBorder="1" applyAlignment="1">
      <alignment horizontal="center" vertical="center"/>
    </xf>
    <xf numFmtId="0" fontId="2" fillId="3" borderId="86" xfId="0" applyFont="1" applyFill="1" applyBorder="1" applyAlignment="1">
      <alignment horizontal="center" vertical="center"/>
    </xf>
    <xf numFmtId="0" fontId="2" fillId="3" borderId="87" xfId="0" applyFont="1" applyFill="1" applyBorder="1" applyAlignment="1">
      <alignment horizontal="center" vertical="center"/>
    </xf>
    <xf numFmtId="0" fontId="2" fillId="3" borderId="88" xfId="0" applyFont="1" applyFill="1" applyBorder="1" applyAlignment="1">
      <alignment horizontal="center" vertical="center"/>
    </xf>
    <xf numFmtId="6" fontId="2" fillId="3" borderId="76" xfId="0" applyNumberFormat="1" applyFont="1" applyFill="1" applyBorder="1" applyAlignment="1">
      <alignment horizontal="center" vertical="center"/>
    </xf>
    <xf numFmtId="0" fontId="2" fillId="3" borderId="70" xfId="0" applyFont="1" applyFill="1" applyBorder="1" applyAlignment="1">
      <alignment vertical="center"/>
    </xf>
    <xf numFmtId="6" fontId="2" fillId="3" borderId="91" xfId="0" applyNumberFormat="1" applyFont="1" applyFill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 wrapText="1"/>
    </xf>
    <xf numFmtId="164" fontId="0" fillId="0" borderId="96" xfId="0" applyNumberFormat="1" applyBorder="1" applyAlignment="1">
      <alignment horizontal="center" vertical="center" wrapText="1"/>
    </xf>
    <xf numFmtId="164" fontId="0" fillId="0" borderId="97" xfId="0" applyNumberFormat="1" applyBorder="1" applyAlignment="1">
      <alignment horizontal="center" vertical="center" wrapText="1"/>
    </xf>
    <xf numFmtId="0" fontId="2" fillId="4" borderId="42" xfId="0" applyFont="1" applyFill="1" applyBorder="1" applyAlignment="1">
      <alignment horizontal="center" vertical="center" wrapText="1"/>
    </xf>
    <xf numFmtId="0" fontId="2" fillId="4" borderId="43" xfId="0" applyFont="1" applyFill="1" applyBorder="1" applyAlignment="1">
      <alignment horizontal="center" vertical="center" wrapText="1"/>
    </xf>
    <xf numFmtId="0" fontId="2" fillId="4" borderId="37" xfId="0" applyFont="1" applyFill="1" applyBorder="1" applyAlignment="1">
      <alignment horizontal="center" vertical="center" wrapText="1"/>
    </xf>
    <xf numFmtId="164" fontId="2" fillId="4" borderId="42" xfId="0" applyNumberFormat="1" applyFont="1" applyFill="1" applyBorder="1" applyAlignment="1">
      <alignment horizontal="center" vertical="center" wrapText="1"/>
    </xf>
    <xf numFmtId="164" fontId="2" fillId="4" borderId="43" xfId="0" applyNumberFormat="1" applyFont="1" applyFill="1" applyBorder="1" applyAlignment="1">
      <alignment horizontal="center" vertical="center" wrapText="1"/>
    </xf>
    <xf numFmtId="164" fontId="2" fillId="4" borderId="37" xfId="0" applyNumberFormat="1" applyFont="1" applyFill="1" applyBorder="1" applyAlignment="1">
      <alignment horizontal="center" vertical="center" wrapText="1"/>
    </xf>
    <xf numFmtId="164" fontId="0" fillId="5" borderId="54" xfId="0" applyNumberFormat="1" applyFill="1" applyBorder="1" applyAlignment="1">
      <alignment horizontal="center" vertical="center" wrapText="1"/>
    </xf>
    <xf numFmtId="164" fontId="0" fillId="5" borderId="55" xfId="0" applyNumberFormat="1" applyFill="1" applyBorder="1" applyAlignment="1">
      <alignment horizontal="center" vertical="center" wrapText="1"/>
    </xf>
    <xf numFmtId="164" fontId="0" fillId="5" borderId="38" xfId="0" applyNumberFormat="1" applyFill="1" applyBorder="1" applyAlignment="1">
      <alignment horizontal="center" vertical="center" wrapText="1"/>
    </xf>
    <xf numFmtId="0" fontId="3" fillId="4" borderId="42" xfId="0" applyFont="1" applyFill="1" applyBorder="1" applyAlignment="1">
      <alignment horizontal="center" vertical="center" wrapText="1"/>
    </xf>
    <xf numFmtId="0" fontId="3" fillId="4" borderId="4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4" fillId="0" borderId="29" xfId="1" applyFont="1" applyBorder="1" applyAlignment="1">
      <alignment wrapText="1"/>
    </xf>
    <xf numFmtId="0" fontId="4" fillId="0" borderId="26" xfId="1" applyFont="1" applyBorder="1" applyAlignment="1">
      <alignment vertical="center" wrapText="1"/>
    </xf>
    <xf numFmtId="0" fontId="5" fillId="0" borderId="27" xfId="1" applyFont="1" applyBorder="1"/>
    <xf numFmtId="0" fontId="1" fillId="0" borderId="26" xfId="1" applyBorder="1" applyAlignment="1">
      <alignment vertical="center"/>
    </xf>
    <xf numFmtId="0" fontId="3" fillId="4" borderId="98" xfId="0" applyFont="1" applyFill="1" applyBorder="1" applyAlignment="1">
      <alignment horizontal="center" vertical="center" wrapText="1"/>
    </xf>
    <xf numFmtId="0" fontId="1" fillId="0" borderId="25" xfId="1" applyBorder="1" applyAlignment="1">
      <alignment wrapText="1"/>
    </xf>
    <xf numFmtId="0" fontId="1" fillId="0" borderId="53" xfId="1" applyBorder="1" applyAlignment="1">
      <alignment wrapText="1"/>
    </xf>
    <xf numFmtId="0" fontId="1" fillId="0" borderId="99" xfId="1" applyBorder="1" applyAlignment="1">
      <alignment wrapText="1"/>
    </xf>
    <xf numFmtId="0" fontId="1" fillId="0" borderId="47" xfId="1" applyBorder="1" applyAlignment="1">
      <alignment wrapText="1"/>
    </xf>
    <xf numFmtId="0" fontId="0" fillId="4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4" fillId="5" borderId="30" xfId="0" applyFont="1" applyFill="1" applyBorder="1" applyAlignment="1">
      <alignment horizontal="center" vertical="center" wrapText="1"/>
    </xf>
    <xf numFmtId="0" fontId="4" fillId="5" borderId="38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10" fontId="0" fillId="5" borderId="30" xfId="0" applyNumberFormat="1" applyFill="1" applyBorder="1"/>
    <xf numFmtId="0" fontId="0" fillId="5" borderId="24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14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9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1.xml"/><Relationship Id="rId5" Type="http://schemas.openxmlformats.org/officeDocument/2006/relationships/theme" Target="theme/theme1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pdload.com/blog/grocery-delivery-app-development/" TargetMode="External"/><Relationship Id="rId3" Type="http://schemas.openxmlformats.org/officeDocument/2006/relationships/hyperlink" Target="https://www.glassdoor.com/job-listing/stocker-united-supermarkets-JV_IC1140320_KO0,7_KE8,27.htm?jl=1008485871094&amp;pos=121&amp;ao=1136043&amp;s=58&amp;guid=00000186c3fe55bca58f728915db7972&amp;src=GD_JOB_AD&amp;t=SR&amp;vt=w&amp;uido=62AAD475AF70FF39E839DFA3857024F0&amp;cs=1_b6ab143c&amp;cb=1678325470888&amp;jobListingId=1008485871094&amp;jrtk=3-0-1gr1vsleukcm0801-1gr1vslfvgfoq800-322ff1951d460dcf-&amp;ctt=1678325507995" TargetMode="External"/><Relationship Id="rId7" Type="http://schemas.openxmlformats.org/officeDocument/2006/relationships/hyperlink" Target="https://www.shopify.com/pricing?term=how%20much%20is%20shopify%20per%20month&amp;adid=565799981491&amp;campaignid=15436644439&amp;branded_enterprise=1&amp;BOID=brand&amp;gclid=Cj0KCQiAgaGgBhC8ARIsAAAyLfFjcxm9VidOSKFLqPp5h4G96EhmyRotzOTTEzfVmky1YNbNZOB1WfkaAvazEALw_wcB&amp;cmadid=516586854;cmadvertiserid=10730501;cmcampaignid=26990768;cmplacementid=324494812;cmcreativeid=163722649;cmsiteid=5500011" TargetMode="External"/><Relationship Id="rId2" Type="http://schemas.openxmlformats.org/officeDocument/2006/relationships/hyperlink" Target="https://www.att.com/buy/broadband/offers.html?product_suite=NBB&amp;fiber_intent=true&amp;coupon_id=EXTRA100&amp;subid=1651775162.1651775162.1465368245&amp;cfsubid=1651775162.1651775162.1465368245&amp;a=101724&amp;c=110715&amp;s17=ecomClickout&amp;s20=104126&amp;s1=1651775162.1651775162.1465368245&amp;source=EPDxATFIB00C22CFP" TargetMode="External"/><Relationship Id="rId1" Type="http://schemas.openxmlformats.org/officeDocument/2006/relationships/hyperlink" Target="https://domains.google.com/registrar/search?searchTerm=lubbock%20supermarket&amp;hl=en&amp;_ga=2.119222665.1839302870.1678224637-45861267.1678224637&amp;pli=1" TargetMode="External"/><Relationship Id="rId6" Type="http://schemas.openxmlformats.org/officeDocument/2006/relationships/hyperlink" Target="https://www.amazon.com/Dell-Desktop-i7-6700-Wireless-Keyboard/dp/B0B3H4YT7B/ref=pd_ybh_a_sccl_1/138-9233875-6856546?pd_rd_w=JMFRe&amp;content-id=amzn1.sym.67f8cf21-ade4-4299-b433-69e404eeecf1&amp;pf_rd_p=67f8cf21-ade4-4299-b433-69e404eeecf1&amp;pf_rd_r=5GK420M13W3NV752FSQ5&amp;pd_rd_wg=XWsw3&amp;pd_rd_r=88a2722e-5012-45d1-8260-d4131ec4e37d&amp;pd_rd_i=B0B3H4YT7B&amp;psc=1" TargetMode="External"/><Relationship Id="rId5" Type="http://schemas.openxmlformats.org/officeDocument/2006/relationships/hyperlink" Target="https://www.amazon.com/Dell-inch-Monitor-1920-1080/dp/B096MXR34N/ref=sr_1_1_sspa?crid=3BI9CCZ6WD58W&amp;keywords=dell+monitor&amp;qid=1678324036&amp;s=electronics&amp;sprefix=dellmonitor%2Celectronics%2C106&amp;sr=1-1-spons&amp;psc=1&amp;spLa=ZW5jcnlwdGVkUXVhbGlmaWVyPUFQQ0tLSEJaQzlSWk8mZW5jcnlwdGVkSWQ9QTA0Nzk1MDkyQUpaNEtMWUMwVURaJmVuY3J5cHRlZEFkSWQ9QTEwMDIxNDAyWlMzT1lINUZYSzZXJndpZGdldE5hbWU9c3BfYXRmJmFjdGlvbj1jbGlja1JlZGlyZWN0JmRvTm90TG9nQ2xpY2s9dHJ1ZQ==" TargetMode="External"/><Relationship Id="rId10" Type="http://schemas.openxmlformats.org/officeDocument/2006/relationships/hyperlink" Target="https://www.indeed.com/career/project-manager/salaries" TargetMode="External"/><Relationship Id="rId4" Type="http://schemas.openxmlformats.org/officeDocument/2006/relationships/hyperlink" Target="https://www.amazon.com/AmazonBasics-Wired-Computer-Keyboard-Bundle/dp/B00B7GV802/ref=sr_1_1_sspa?keywords=keyboard+and+mouse+wireless&amp;qid=1678324099&amp;s=electronics&amp;sprefix=key%2Celectronics%2C129&amp;sr=1-1-spons&amp;psc=1&amp;spLa=ZW5jcnlwdGVkUXVhbGlmaWVyPUEzRTA3TzFTMTdPRFNIJmVuY3J5cHRlZElkPUEwMjgyMzI3MjFVVUhYQkFHM0VUNiZlbmNyeXB0ZWRBZElkPUEwOTY4OTQzMTZUOENDU1VIRk5BMSZ3aWRnZXROYW1lPXNwX2F0ZiZhY3Rpb249Y2xpY2tSZWRpcmVjdCZkb05vdExvZ0NsaWNrPXRydWU=" TargetMode="External"/><Relationship Id="rId9" Type="http://schemas.openxmlformats.org/officeDocument/2006/relationships/hyperlink" Target="https://blogs.perficient.com/2021/06/17/aws-cost-analysis-comparing-lambda-ec2-farg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98F9E-9169-4A5A-930D-A39E2B2D76AB}">
  <dimension ref="B3:F37"/>
  <sheetViews>
    <sheetView tabSelected="1" zoomScale="70" workbookViewId="0">
      <selection activeCell="C26" sqref="C26"/>
    </sheetView>
  </sheetViews>
  <sheetFormatPr defaultRowHeight="14.4" x14ac:dyDescent="0.3"/>
  <cols>
    <col min="2" max="2" width="22.77734375" customWidth="1"/>
    <col min="3" max="3" width="44.77734375" customWidth="1"/>
    <col min="4" max="5" width="11.6640625" customWidth="1"/>
    <col min="6" max="6" width="11.77734375" customWidth="1"/>
  </cols>
  <sheetData>
    <row r="3" spans="2:6" ht="15" thickBot="1" x14ac:dyDescent="0.35"/>
    <row r="4" spans="2:6" ht="15" thickBot="1" x14ac:dyDescent="0.35">
      <c r="B4" s="120" t="s">
        <v>34</v>
      </c>
      <c r="C4" s="121"/>
      <c r="D4" s="121"/>
      <c r="E4" s="121"/>
      <c r="F4" s="122"/>
    </row>
    <row r="5" spans="2:6" ht="58.2" thickBot="1" x14ac:dyDescent="0.35">
      <c r="B5" s="37" t="s">
        <v>35</v>
      </c>
      <c r="C5" s="38" t="s">
        <v>36</v>
      </c>
      <c r="D5" s="38" t="s">
        <v>37</v>
      </c>
      <c r="E5" s="38" t="s">
        <v>38</v>
      </c>
      <c r="F5" s="38" t="s">
        <v>39</v>
      </c>
    </row>
    <row r="6" spans="2:6" ht="15" thickBot="1" x14ac:dyDescent="0.35">
      <c r="B6" s="120" t="s">
        <v>40</v>
      </c>
      <c r="C6" s="121"/>
      <c r="D6" s="121"/>
      <c r="E6" s="121"/>
      <c r="F6" s="122"/>
    </row>
    <row r="7" spans="2:6" x14ac:dyDescent="0.3">
      <c r="B7" s="48" t="s">
        <v>41</v>
      </c>
      <c r="C7" s="48" t="s">
        <v>42</v>
      </c>
      <c r="D7" s="48">
        <v>0</v>
      </c>
      <c r="E7" s="48">
        <v>1119.97</v>
      </c>
      <c r="F7" s="48">
        <v>559.99</v>
      </c>
    </row>
    <row r="8" spans="2:6" x14ac:dyDescent="0.3">
      <c r="B8" s="49"/>
      <c r="C8" s="49"/>
      <c r="D8" s="49"/>
      <c r="E8" s="49"/>
      <c r="F8" s="49"/>
    </row>
    <row r="9" spans="2:6" ht="29.4" thickBot="1" x14ac:dyDescent="0.35">
      <c r="B9" s="50"/>
      <c r="C9" s="46" t="s">
        <v>43</v>
      </c>
      <c r="D9" s="50"/>
      <c r="E9" s="50"/>
      <c r="F9" s="50"/>
    </row>
    <row r="10" spans="2:6" x14ac:dyDescent="0.3">
      <c r="B10" s="48" t="s">
        <v>44</v>
      </c>
      <c r="C10" s="48" t="s">
        <v>45</v>
      </c>
      <c r="D10" s="48">
        <v>0</v>
      </c>
      <c r="E10" s="48">
        <v>79</v>
      </c>
      <c r="F10" s="48">
        <v>150000</v>
      </c>
    </row>
    <row r="11" spans="2:6" x14ac:dyDescent="0.3">
      <c r="B11" s="49"/>
      <c r="C11" s="49"/>
      <c r="D11" s="49"/>
      <c r="E11" s="49"/>
      <c r="F11" s="49"/>
    </row>
    <row r="12" spans="2:6" ht="15" thickBot="1" x14ac:dyDescent="0.35">
      <c r="B12" s="50"/>
      <c r="C12" s="46" t="s">
        <v>46</v>
      </c>
      <c r="D12" s="50"/>
      <c r="E12" s="50"/>
      <c r="F12" s="50"/>
    </row>
    <row r="13" spans="2:6" x14ac:dyDescent="0.3">
      <c r="B13" s="48" t="s">
        <v>47</v>
      </c>
      <c r="C13" s="48" t="s">
        <v>48</v>
      </c>
      <c r="D13" s="48">
        <v>0</v>
      </c>
      <c r="E13" s="48">
        <v>1216.92</v>
      </c>
      <c r="F13" s="48">
        <v>1216.92</v>
      </c>
    </row>
    <row r="14" spans="2:6" x14ac:dyDescent="0.3">
      <c r="B14" s="49"/>
      <c r="C14" s="49"/>
      <c r="D14" s="49"/>
      <c r="E14" s="49"/>
      <c r="F14" s="49"/>
    </row>
    <row r="15" spans="2:6" x14ac:dyDescent="0.3">
      <c r="B15" s="49"/>
      <c r="C15" s="49" t="s">
        <v>49</v>
      </c>
      <c r="D15" s="49"/>
      <c r="E15" s="49"/>
      <c r="F15" s="49"/>
    </row>
    <row r="16" spans="2:6" x14ac:dyDescent="0.3">
      <c r="B16" s="49"/>
      <c r="C16" s="49"/>
      <c r="D16" s="49"/>
      <c r="E16" s="49"/>
      <c r="F16" s="49"/>
    </row>
    <row r="17" spans="2:6" ht="15" thickBot="1" x14ac:dyDescent="0.35">
      <c r="B17" s="50"/>
      <c r="C17" s="50"/>
      <c r="D17" s="50"/>
      <c r="E17" s="50"/>
      <c r="F17" s="50"/>
    </row>
    <row r="18" spans="2:6" x14ac:dyDescent="0.3">
      <c r="B18" s="48" t="s">
        <v>50</v>
      </c>
      <c r="C18" s="48" t="s">
        <v>65</v>
      </c>
      <c r="D18" s="48">
        <v>0</v>
      </c>
      <c r="E18" s="48">
        <v>4479.8500000000004</v>
      </c>
      <c r="F18" s="48">
        <f>(9222.4+2194.4)*6</f>
        <v>68500.799999999988</v>
      </c>
    </row>
    <row r="19" spans="2:6" x14ac:dyDescent="0.3">
      <c r="B19" s="49"/>
      <c r="C19" s="49"/>
      <c r="D19" s="49"/>
      <c r="E19" s="49"/>
      <c r="F19" s="49"/>
    </row>
    <row r="20" spans="2:6" x14ac:dyDescent="0.3">
      <c r="B20" s="49"/>
      <c r="C20" s="49"/>
      <c r="D20" s="49"/>
      <c r="E20" s="49"/>
      <c r="F20" s="49"/>
    </row>
    <row r="21" spans="2:6" ht="29.4" thickBot="1" x14ac:dyDescent="0.35">
      <c r="B21" s="50"/>
      <c r="C21" s="46" t="s">
        <v>124</v>
      </c>
      <c r="D21" s="50"/>
      <c r="E21" s="50"/>
      <c r="F21" s="50"/>
    </row>
    <row r="22" spans="2:6" ht="15" thickBot="1" x14ac:dyDescent="0.35">
      <c r="B22" s="123" t="s">
        <v>51</v>
      </c>
      <c r="C22" s="124"/>
      <c r="D22" s="124"/>
      <c r="E22" s="124"/>
      <c r="F22" s="125"/>
    </row>
    <row r="23" spans="2:6" ht="29.4" thickBot="1" x14ac:dyDescent="0.35">
      <c r="B23" s="45" t="s">
        <v>52</v>
      </c>
      <c r="C23" s="46" t="s">
        <v>53</v>
      </c>
      <c r="D23" s="46">
        <v>0</v>
      </c>
      <c r="E23" s="46">
        <v>0</v>
      </c>
      <c r="F23" s="46">
        <v>0</v>
      </c>
    </row>
    <row r="24" spans="2:6" ht="15" thickBot="1" x14ac:dyDescent="0.35">
      <c r="B24" s="123" t="s">
        <v>54</v>
      </c>
      <c r="C24" s="124"/>
      <c r="D24" s="124"/>
      <c r="E24" s="124"/>
      <c r="F24" s="125"/>
    </row>
    <row r="25" spans="2:6" ht="28.8" x14ac:dyDescent="0.3">
      <c r="B25" s="48" t="s">
        <v>55</v>
      </c>
      <c r="C25" s="47" t="s">
        <v>56</v>
      </c>
      <c r="D25" s="48">
        <v>0</v>
      </c>
      <c r="E25" s="48">
        <f>37043+38471</f>
        <v>75514</v>
      </c>
      <c r="F25" s="48" t="s">
        <v>58</v>
      </c>
    </row>
    <row r="26" spans="2:6" ht="29.4" thickBot="1" x14ac:dyDescent="0.35">
      <c r="B26" s="50"/>
      <c r="C26" s="46" t="s">
        <v>57</v>
      </c>
      <c r="D26" s="50"/>
      <c r="E26" s="50"/>
      <c r="F26" s="50"/>
    </row>
    <row r="27" spans="2:6" x14ac:dyDescent="0.3">
      <c r="B27" s="48" t="s">
        <v>59</v>
      </c>
      <c r="C27" s="48" t="s">
        <v>60</v>
      </c>
      <c r="D27" s="48">
        <v>960</v>
      </c>
      <c r="E27" s="48">
        <v>960</v>
      </c>
      <c r="F27" s="48">
        <v>960</v>
      </c>
    </row>
    <row r="28" spans="2:6" x14ac:dyDescent="0.3">
      <c r="B28" s="49"/>
      <c r="C28" s="49"/>
      <c r="D28" s="49"/>
      <c r="E28" s="49"/>
      <c r="F28" s="49"/>
    </row>
    <row r="29" spans="2:6" x14ac:dyDescent="0.3">
      <c r="B29" s="49"/>
      <c r="C29" s="49"/>
      <c r="D29" s="49"/>
      <c r="E29" s="49"/>
      <c r="F29" s="49"/>
    </row>
    <row r="30" spans="2:6" ht="15" thickBot="1" x14ac:dyDescent="0.35">
      <c r="B30" s="50"/>
      <c r="C30" s="50"/>
      <c r="D30" s="50"/>
      <c r="E30" s="50"/>
      <c r="F30" s="50"/>
    </row>
    <row r="31" spans="2:6" x14ac:dyDescent="0.3">
      <c r="B31" s="48" t="s">
        <v>61</v>
      </c>
      <c r="C31" s="48" t="s">
        <v>62</v>
      </c>
      <c r="D31" s="48">
        <v>0</v>
      </c>
      <c r="E31" s="48">
        <v>12</v>
      </c>
      <c r="F31" s="48">
        <v>12</v>
      </c>
    </row>
    <row r="32" spans="2:6" x14ac:dyDescent="0.3">
      <c r="B32" s="49"/>
      <c r="C32" s="49"/>
      <c r="D32" s="49"/>
      <c r="E32" s="49"/>
      <c r="F32" s="49"/>
    </row>
    <row r="33" spans="2:6" x14ac:dyDescent="0.3">
      <c r="B33" s="117" t="s">
        <v>44</v>
      </c>
      <c r="C33" s="118" t="s">
        <v>63</v>
      </c>
      <c r="D33" s="117">
        <v>0</v>
      </c>
      <c r="E33" s="117">
        <v>948</v>
      </c>
      <c r="F33" s="117" t="s">
        <v>88</v>
      </c>
    </row>
    <row r="34" spans="2:6" x14ac:dyDescent="0.3">
      <c r="B34" s="49"/>
      <c r="C34" s="47" t="s">
        <v>64</v>
      </c>
      <c r="D34" s="49"/>
      <c r="E34" s="49"/>
      <c r="F34" s="49"/>
    </row>
    <row r="35" spans="2:6" x14ac:dyDescent="0.3">
      <c r="B35" s="49"/>
      <c r="C35" s="49" t="s">
        <v>66</v>
      </c>
      <c r="D35" s="49"/>
      <c r="E35" s="49"/>
      <c r="F35" s="49"/>
    </row>
    <row r="36" spans="2:6" ht="15" thickBot="1" x14ac:dyDescent="0.35">
      <c r="B36" s="119"/>
      <c r="C36" s="119"/>
      <c r="D36" s="119"/>
      <c r="E36" s="119"/>
      <c r="F36" s="119"/>
    </row>
    <row r="37" spans="2:6" ht="15.6" thickTop="1" thickBot="1" x14ac:dyDescent="0.35">
      <c r="B37" s="126" t="s">
        <v>67</v>
      </c>
      <c r="C37" s="127"/>
      <c r="D37" s="128">
        <v>960</v>
      </c>
      <c r="E37" s="128">
        <v>67053.78</v>
      </c>
      <c r="F37" s="128">
        <f>SUM(F7:F21,F23,F23,F25:F36)</f>
        <v>221249.71</v>
      </c>
    </row>
  </sheetData>
  <mergeCells count="45">
    <mergeCell ref="B37:C37"/>
    <mergeCell ref="B31:B32"/>
    <mergeCell ref="C31:C32"/>
    <mergeCell ref="D31:D32"/>
    <mergeCell ref="E31:E32"/>
    <mergeCell ref="F31:F32"/>
    <mergeCell ref="B33:B36"/>
    <mergeCell ref="D33:D36"/>
    <mergeCell ref="E33:E36"/>
    <mergeCell ref="F33:F36"/>
    <mergeCell ref="C35:C36"/>
    <mergeCell ref="B24:F24"/>
    <mergeCell ref="B25:B26"/>
    <mergeCell ref="D25:D26"/>
    <mergeCell ref="E25:E26"/>
    <mergeCell ref="F25:F26"/>
    <mergeCell ref="B27:B30"/>
    <mergeCell ref="C27:C30"/>
    <mergeCell ref="D27:D30"/>
    <mergeCell ref="E27:E30"/>
    <mergeCell ref="F27:F30"/>
    <mergeCell ref="B18:B21"/>
    <mergeCell ref="C18:C20"/>
    <mergeCell ref="D18:D21"/>
    <mergeCell ref="E18:E21"/>
    <mergeCell ref="F18:F21"/>
    <mergeCell ref="B22:F22"/>
    <mergeCell ref="B13:B17"/>
    <mergeCell ref="C13:C14"/>
    <mergeCell ref="D13:D17"/>
    <mergeCell ref="E13:E17"/>
    <mergeCell ref="F13:F17"/>
    <mergeCell ref="C15:C17"/>
    <mergeCell ref="B10:B12"/>
    <mergeCell ref="C10:C11"/>
    <mergeCell ref="D10:D12"/>
    <mergeCell ref="E10:E12"/>
    <mergeCell ref="F10:F12"/>
    <mergeCell ref="B4:F4"/>
    <mergeCell ref="B6:F6"/>
    <mergeCell ref="B7:B9"/>
    <mergeCell ref="C7:C8"/>
    <mergeCell ref="D7:D9"/>
    <mergeCell ref="E7:E9"/>
    <mergeCell ref="F7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EDB75-F3A2-4B33-8D6C-A369AB342ABF}">
  <dimension ref="B2:E21"/>
  <sheetViews>
    <sheetView topLeftCell="A6" zoomScale="55" workbookViewId="0">
      <selection activeCell="B14" sqref="B14:E21"/>
    </sheetView>
  </sheetViews>
  <sheetFormatPr defaultColWidth="22.77734375" defaultRowHeight="14.4" x14ac:dyDescent="0.3"/>
  <cols>
    <col min="2" max="2" width="9.5546875" bestFit="1" customWidth="1"/>
    <col min="3" max="3" width="9.33203125" bestFit="1" customWidth="1"/>
    <col min="4" max="4" width="22.33203125" bestFit="1" customWidth="1"/>
    <col min="5" max="5" width="100.77734375" customWidth="1"/>
  </cols>
  <sheetData>
    <row r="2" spans="2:5" ht="15" thickBot="1" x14ac:dyDescent="0.35"/>
    <row r="3" spans="2:5" ht="26.4" thickBot="1" x14ac:dyDescent="0.35">
      <c r="B3" s="129" t="s">
        <v>82</v>
      </c>
      <c r="C3" s="130"/>
      <c r="D3" s="130"/>
      <c r="E3" s="130"/>
    </row>
    <row r="4" spans="2:5" ht="57.6" x14ac:dyDescent="0.3">
      <c r="B4" s="67" t="s">
        <v>72</v>
      </c>
      <c r="C4" s="53" t="s">
        <v>44</v>
      </c>
      <c r="D4" s="66"/>
      <c r="E4" s="141" t="s">
        <v>81</v>
      </c>
    </row>
    <row r="5" spans="2:5" ht="72" x14ac:dyDescent="0.3">
      <c r="B5" s="68"/>
      <c r="C5" s="52" t="s">
        <v>68</v>
      </c>
      <c r="D5" s="44" t="s">
        <v>69</v>
      </c>
      <c r="E5" s="42" t="s">
        <v>80</v>
      </c>
    </row>
    <row r="6" spans="2:5" ht="86.4" x14ac:dyDescent="0.3">
      <c r="B6" s="68"/>
      <c r="C6" s="65"/>
      <c r="D6" s="44" t="s">
        <v>70</v>
      </c>
      <c r="E6" s="42" t="s">
        <v>78</v>
      </c>
    </row>
    <row r="7" spans="2:5" ht="86.4" x14ac:dyDescent="0.3">
      <c r="B7" s="68"/>
      <c r="C7" s="51"/>
      <c r="D7" s="44" t="s">
        <v>71</v>
      </c>
      <c r="E7" s="42" t="s">
        <v>79</v>
      </c>
    </row>
    <row r="8" spans="2:5" ht="72.599999999999994" thickBot="1" x14ac:dyDescent="0.35">
      <c r="B8" s="62"/>
      <c r="C8" s="54" t="s">
        <v>123</v>
      </c>
      <c r="D8" s="64"/>
      <c r="E8" s="142" t="s">
        <v>77</v>
      </c>
    </row>
    <row r="9" spans="2:5" ht="43.2" x14ac:dyDescent="0.3">
      <c r="B9" s="61" t="s">
        <v>73</v>
      </c>
      <c r="C9" s="51" t="s">
        <v>59</v>
      </c>
      <c r="D9" s="63"/>
      <c r="E9" s="140" t="s">
        <v>76</v>
      </c>
    </row>
    <row r="10" spans="2:5" ht="29.4" thickBot="1" x14ac:dyDescent="0.35">
      <c r="B10" s="62"/>
      <c r="C10" s="54" t="s">
        <v>74</v>
      </c>
      <c r="D10" s="64"/>
      <c r="E10" s="43" t="s">
        <v>75</v>
      </c>
    </row>
    <row r="13" spans="2:5" ht="15" thickBot="1" x14ac:dyDescent="0.35"/>
    <row r="14" spans="2:5" ht="26.4" thickBot="1" x14ac:dyDescent="0.35">
      <c r="B14" s="129" t="s">
        <v>87</v>
      </c>
      <c r="C14" s="130"/>
      <c r="D14" s="130"/>
      <c r="E14" s="138"/>
    </row>
    <row r="15" spans="2:5" ht="43.2" x14ac:dyDescent="0.3">
      <c r="B15" s="67" t="s">
        <v>72</v>
      </c>
      <c r="C15" s="53" t="s">
        <v>44</v>
      </c>
      <c r="D15" s="55"/>
      <c r="E15" s="139" t="s">
        <v>83</v>
      </c>
    </row>
    <row r="16" spans="2:5" x14ac:dyDescent="0.3">
      <c r="B16" s="68"/>
      <c r="C16" s="52" t="s">
        <v>68</v>
      </c>
      <c r="D16" s="132" t="s">
        <v>69</v>
      </c>
      <c r="E16" s="134" t="s">
        <v>85</v>
      </c>
    </row>
    <row r="17" spans="2:5" x14ac:dyDescent="0.3">
      <c r="B17" s="68"/>
      <c r="C17" s="65"/>
      <c r="D17" s="132" t="s">
        <v>70</v>
      </c>
      <c r="E17" s="134" t="s">
        <v>85</v>
      </c>
    </row>
    <row r="18" spans="2:5" x14ac:dyDescent="0.3">
      <c r="B18" s="68"/>
      <c r="C18" s="51"/>
      <c r="D18" s="132" t="s">
        <v>71</v>
      </c>
      <c r="E18" s="134" t="s">
        <v>85</v>
      </c>
    </row>
    <row r="19" spans="2:5" ht="28.8" customHeight="1" thickBot="1" x14ac:dyDescent="0.35">
      <c r="B19" s="62"/>
      <c r="C19" s="131" t="s">
        <v>125</v>
      </c>
      <c r="D19" s="56"/>
      <c r="E19" s="137" t="s">
        <v>86</v>
      </c>
    </row>
    <row r="20" spans="2:5" x14ac:dyDescent="0.3">
      <c r="B20" s="61" t="s">
        <v>73</v>
      </c>
      <c r="C20" s="51" t="s">
        <v>59</v>
      </c>
      <c r="D20" s="133"/>
      <c r="E20" s="136" t="s">
        <v>84</v>
      </c>
    </row>
    <row r="21" spans="2:5" ht="15" thickBot="1" x14ac:dyDescent="0.35">
      <c r="B21" s="62"/>
      <c r="C21" s="54" t="s">
        <v>74</v>
      </c>
      <c r="D21" s="56"/>
      <c r="E21" s="135" t="s">
        <v>85</v>
      </c>
    </row>
  </sheetData>
  <mergeCells count="16">
    <mergeCell ref="B14:E14"/>
    <mergeCell ref="B15:B19"/>
    <mergeCell ref="C15:D15"/>
    <mergeCell ref="C16:C18"/>
    <mergeCell ref="C19:D19"/>
    <mergeCell ref="B20:B21"/>
    <mergeCell ref="C20:D20"/>
    <mergeCell ref="C21:D21"/>
    <mergeCell ref="B3:E3"/>
    <mergeCell ref="B4:B8"/>
    <mergeCell ref="C4:D4"/>
    <mergeCell ref="C5:C7"/>
    <mergeCell ref="C8:D8"/>
    <mergeCell ref="B9:B10"/>
    <mergeCell ref="C9:D9"/>
    <mergeCell ref="C10:D10"/>
  </mergeCells>
  <hyperlinks>
    <hyperlink ref="E10" r:id="rId1" xr:uid="{3CA0022A-9C10-467B-8DCE-C2E85BB6E4EB}"/>
    <hyperlink ref="E9" r:id="rId2" display="https://www.att.com/buy/broadband/offers.html?product_suite=NBB&amp;fiber_intent=true&amp;coupon_id=EXTRA100&amp;subid=1651775162.1651775162.1465368245&amp;cfsubid=1651775162.1651775162.1465368245&amp;a=101724&amp;c=110715&amp;s17=ecomClickout&amp;s20=104126&amp;s1=1651775162.1651775162.1465368245&amp;source=EPDxATFIB00C22CFP" xr:uid="{E09DD101-4D77-4E60-99D7-1FCBC4E85B6E}"/>
    <hyperlink ref="E8" r:id="rId3" display="https://www.glassdoor.com/job-listing/stocker-united-supermarkets-JV_IC1140320_KO0,7_KE8,27.htm?jl=1008485871094&amp;pos=121&amp;ao=1136043&amp;s=58&amp;guid=00000186c3fe55bca58f728915db7972&amp;src=GD_JOB_AD&amp;t=SR&amp;vt=w&amp;uido=62AAD475AF70FF39E839DFA3857024F0&amp;cs=1_b6ab143c&amp;cb=1678325470888&amp;jobListingId=1008485871094&amp;jrtk=3-0-1gr1vsleukcm0801-1gr1vslfvgfoq800-322ff1951d460dcf-&amp;ctt=1678325507995 " xr:uid="{438538FD-B8C6-4FCD-8D00-78685E110C2D}"/>
    <hyperlink ref="E7" r:id="rId4" display="https://www.amazon.com/AmazonBasics-Wired-Computer-Keyboard-Bundle/dp/B00B7GV802/ref=sr_1_1_sspa?keywords=keyboard+and+mouse+wireless&amp;qid=1678324099&amp;s=electronics&amp;sprefix=key%2Celectronics%2C129&amp;sr=1-1-spons&amp;psc=1&amp;spLa=ZW5jcnlwdGVkUXVhbGlmaWVyPUEzRTA3TzFTMTdPRFNIJmVuY3J5cHRlZElkPUEwMjgyMzI3MjFVVUhYQkFHM0VUNiZlbmNyeXB0ZWRBZElkPUEwOTY4OTQzMTZUOENDU1VIRk5BMSZ3aWRnZXROYW1lPXNwX2F0ZiZhY3Rpb249Y2xpY2tSZWRpcmVjdCZkb05vdExvZ0NsaWNrPXRydWU=" xr:uid="{EEAED35E-F633-458D-8A2B-919F699B5293}"/>
    <hyperlink ref="E6" r:id="rId5" display="https://www.amazon.com/Dell-inch-Monitor-1920-1080/dp/B096MXR34N/ref=sr_1_1_sspa?crid=3BI9CCZ6WD58W&amp;keywords=dell+monitor&amp;qid=1678324036&amp;s=electronics&amp;sprefix=dellmonitor%2Celectronics%2C106&amp;sr=1-1-spons&amp;psc=1&amp;spLa=ZW5jcnlwdGVkUXVhbGlmaWVyPUFQQ0tLSEJaQzlSWk8mZW5jcnlwdGVkSWQ9QTA0Nzk1MDkyQUpaNEtMWUMwVURaJmVuY3J5cHRlZEFkSWQ9QTEwMDIxNDAyWlMzT1lINUZYSzZXJndpZGdldE5hbWU9c3BfYXRmJmFjdGlvbj1jbGlja1JlZGlyZWN0JmRvTm90TG9nQ2xpY2s9dHJ1ZQ== " xr:uid="{F4986E94-556A-45FC-BA81-8FA9E18CC8D1}"/>
    <hyperlink ref="E5" r:id="rId6" display="https://www.amazon.com/Dell-Desktop-i7-6700-Wireless-Keyboard/dp/B0B3H4YT7B/ref=pd_ybh_a_sccl_1/138-9233875-6856546?pd_rd_w=JMFRe&amp;content-id=amzn1.sym.67f8cf21-ade4-4299-b433-69e404eeecf1&amp;pf_rd_p=67f8cf21-ade4-4299-b433-69e404eeecf1&amp;pf_rd_r=5GK420M13W3NV752FSQ5&amp;pd_rd_wg=XWsw3&amp;pd_rd_r=88a2722e-5012-45d1-8260-d4131ec4e37d&amp;pd_rd_i=B0B3H4YT7B&amp;psc=1" xr:uid="{8072EE34-CD83-4132-AB29-D08376CCA188}"/>
    <hyperlink ref="E4" r:id="rId7" display="https://www.shopify.com/pricing?term=how%20much%20is%20shopify%20per%20month&amp;adid=565799981491&amp;campaignid=15436644439&amp;branded_enterprise=1&amp;BOID=brand&amp;gclid=Cj0KCQiAgaGgBhC8ARIsAAAyLfFjcxm9VidOSKFLqPp5h4G96EhmyRotzOTTEzfVmky1YNbNZOB1WfkaAvazEALw_wcB&amp;cmadid=516586854;cmadvertiserid=10730501;cmcampaignid=26990768;cmplacementid=324494812;cmcreativeid=163722649;cmsiteid=5500011" xr:uid="{3D9A683A-DC99-4F94-A6E4-57D04E94F4E3}"/>
    <hyperlink ref="E15" r:id="rId8" location=":~:text=grocery%20app%20development.-,How%20Much%20Would%20it%20Cost%20to%20Build%20an%20On%2Ddemand,that%20impact%20the%20development%20budget." xr:uid="{A4E020E8-5F3B-4F9F-B1C8-6B5ADE492E2B}"/>
    <hyperlink ref="E20" r:id="rId9" display="https://blogs.perficient.com/2021/06/17/aws-cost-analysis-comparing-lambda-ec2-fargate/" xr:uid="{3B3B29D0-D586-4674-8353-C94910929688}"/>
    <hyperlink ref="E19" r:id="rId10" xr:uid="{3CE06413-17C3-4031-ADB2-1351E156D05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80044-9C63-4CF5-B48A-1C7BDC1A973B}">
  <dimension ref="B3:P26"/>
  <sheetViews>
    <sheetView topLeftCell="A7" zoomScale="63" workbookViewId="0">
      <selection activeCell="H13" sqref="H13:P26"/>
    </sheetView>
  </sheetViews>
  <sheetFormatPr defaultRowHeight="14.4" x14ac:dyDescent="0.3"/>
  <cols>
    <col min="2" max="2" width="15.21875" bestFit="1" customWidth="1"/>
    <col min="3" max="5" width="6.44140625" bestFit="1" customWidth="1"/>
    <col min="6" max="6" width="50" bestFit="1" customWidth="1"/>
    <col min="8" max="8" width="15.6640625" bestFit="1" customWidth="1"/>
    <col min="9" max="9" width="23.77734375" customWidth="1"/>
    <col min="10" max="16" width="11" customWidth="1"/>
  </cols>
  <sheetData>
    <row r="3" spans="2:16" ht="15" thickBot="1" x14ac:dyDescent="0.35"/>
    <row r="4" spans="2:16" ht="15" thickBot="1" x14ac:dyDescent="0.35">
      <c r="C4" s="143" t="s">
        <v>126</v>
      </c>
      <c r="D4" s="144"/>
      <c r="E4" s="144"/>
      <c r="F4" s="145"/>
    </row>
    <row r="5" spans="2:16" ht="29.4" thickBot="1" x14ac:dyDescent="0.35">
      <c r="B5" s="39"/>
      <c r="C5" s="35" t="s">
        <v>22</v>
      </c>
      <c r="D5" s="36" t="s">
        <v>23</v>
      </c>
      <c r="E5" s="36" t="s">
        <v>24</v>
      </c>
      <c r="F5" s="36" t="s">
        <v>25</v>
      </c>
    </row>
    <row r="6" spans="2:16" ht="43.8" thickBot="1" x14ac:dyDescent="0.35">
      <c r="B6" s="35" t="s">
        <v>26</v>
      </c>
      <c r="C6" s="38">
        <v>1</v>
      </c>
      <c r="D6" s="38">
        <v>8</v>
      </c>
      <c r="E6" s="38">
        <v>8</v>
      </c>
      <c r="F6" s="38" t="s">
        <v>27</v>
      </c>
    </row>
    <row r="7" spans="2:16" ht="58.2" thickBot="1" x14ac:dyDescent="0.35">
      <c r="B7" s="37" t="s">
        <v>28</v>
      </c>
      <c r="C7" s="38">
        <v>1</v>
      </c>
      <c r="D7" s="38">
        <v>5</v>
      </c>
      <c r="E7" s="38">
        <v>9</v>
      </c>
      <c r="F7" s="38" t="s">
        <v>29</v>
      </c>
    </row>
    <row r="8" spans="2:16" ht="43.8" thickBot="1" x14ac:dyDescent="0.35">
      <c r="B8" s="37" t="s">
        <v>30</v>
      </c>
      <c r="C8" s="38">
        <v>1</v>
      </c>
      <c r="D8" s="38">
        <v>8</v>
      </c>
      <c r="E8" s="38">
        <v>8</v>
      </c>
      <c r="F8" s="38" t="s">
        <v>31</v>
      </c>
    </row>
    <row r="9" spans="2:16" ht="87" thickBot="1" x14ac:dyDescent="0.35">
      <c r="B9" s="40" t="s">
        <v>32</v>
      </c>
      <c r="C9" s="41">
        <v>1</v>
      </c>
      <c r="D9" s="41">
        <v>7</v>
      </c>
      <c r="E9" s="41">
        <v>9</v>
      </c>
      <c r="F9" s="35" t="s">
        <v>33</v>
      </c>
    </row>
    <row r="10" spans="2:16" ht="15.6" thickTop="1" thickBot="1" x14ac:dyDescent="0.35">
      <c r="B10" s="146" t="s">
        <v>19</v>
      </c>
      <c r="C10" s="147">
        <v>4</v>
      </c>
      <c r="D10" s="147">
        <v>28</v>
      </c>
      <c r="E10" s="146">
        <v>34</v>
      </c>
      <c r="F10" s="39"/>
    </row>
    <row r="12" spans="2:16" ht="15" thickBot="1" x14ac:dyDescent="0.35"/>
    <row r="13" spans="2:16" ht="15" thickBot="1" x14ac:dyDescent="0.35">
      <c r="H13" s="143" t="s">
        <v>127</v>
      </c>
      <c r="I13" s="144"/>
      <c r="J13" s="144"/>
      <c r="K13" s="144"/>
      <c r="L13" s="144"/>
      <c r="M13" s="144"/>
      <c r="N13" s="144"/>
      <c r="O13" s="144"/>
      <c r="P13" s="145"/>
    </row>
    <row r="14" spans="2:16" s="69" customFormat="1" ht="29.4" customHeight="1" x14ac:dyDescent="0.3">
      <c r="H14" s="53" t="s">
        <v>1</v>
      </c>
      <c r="I14" s="55"/>
      <c r="J14" s="57" t="s">
        <v>0</v>
      </c>
      <c r="K14" s="157" t="s">
        <v>2</v>
      </c>
      <c r="L14" s="158"/>
      <c r="M14" s="159" t="s">
        <v>3</v>
      </c>
      <c r="N14" s="160"/>
      <c r="O14" s="161" t="s">
        <v>4</v>
      </c>
      <c r="P14" s="160"/>
    </row>
    <row r="15" spans="2:16" ht="15" thickBot="1" x14ac:dyDescent="0.35">
      <c r="H15" s="54"/>
      <c r="I15" s="56"/>
      <c r="J15" s="58"/>
      <c r="K15" s="12" t="s">
        <v>20</v>
      </c>
      <c r="L15" s="23" t="s">
        <v>21</v>
      </c>
      <c r="M15" s="24" t="s">
        <v>20</v>
      </c>
      <c r="N15" s="6" t="s">
        <v>21</v>
      </c>
      <c r="O15" s="12" t="s">
        <v>20</v>
      </c>
      <c r="P15" s="6" t="s">
        <v>21</v>
      </c>
    </row>
    <row r="16" spans="2:16" x14ac:dyDescent="0.3">
      <c r="H16" s="51" t="s">
        <v>5</v>
      </c>
      <c r="I16" s="7" t="s">
        <v>6</v>
      </c>
      <c r="J16" s="18">
        <v>0.05</v>
      </c>
      <c r="K16" s="13">
        <v>1</v>
      </c>
      <c r="L16" s="7">
        <f>J16*K16</f>
        <v>0.05</v>
      </c>
      <c r="M16" s="25">
        <v>9</v>
      </c>
      <c r="N16" s="5">
        <f>J16*M16</f>
        <v>0.45</v>
      </c>
      <c r="O16" s="13">
        <v>7</v>
      </c>
      <c r="P16" s="5">
        <f>J16*O16</f>
        <v>0.35000000000000003</v>
      </c>
    </row>
    <row r="17" spans="8:16" ht="15" thickBot="1" x14ac:dyDescent="0.35">
      <c r="H17" s="52"/>
      <c r="I17" s="8" t="s">
        <v>7</v>
      </c>
      <c r="J17" s="19">
        <v>0.1</v>
      </c>
      <c r="K17" s="14">
        <v>1</v>
      </c>
      <c r="L17" s="8">
        <f>J17*K17</f>
        <v>0.1</v>
      </c>
      <c r="M17" s="26">
        <v>6</v>
      </c>
      <c r="N17" s="2">
        <f>J17*M17</f>
        <v>0.60000000000000009</v>
      </c>
      <c r="O17" s="14">
        <v>7</v>
      </c>
      <c r="P17" s="2">
        <f>J17*O17</f>
        <v>0.70000000000000007</v>
      </c>
    </row>
    <row r="18" spans="8:16" ht="28.2" customHeight="1" x14ac:dyDescent="0.3">
      <c r="H18" s="53" t="s">
        <v>8</v>
      </c>
      <c r="I18" s="156" t="s">
        <v>17</v>
      </c>
      <c r="J18" s="20">
        <v>0.15</v>
      </c>
      <c r="K18" s="15">
        <v>1</v>
      </c>
      <c r="L18" s="9">
        <f>J18*K18</f>
        <v>0.15</v>
      </c>
      <c r="M18" s="27">
        <v>6</v>
      </c>
      <c r="N18" s="3">
        <f>J18*M18</f>
        <v>0.89999999999999991</v>
      </c>
      <c r="O18" s="15">
        <v>8</v>
      </c>
      <c r="P18" s="3">
        <f>J18*O18</f>
        <v>1.2</v>
      </c>
    </row>
    <row r="19" spans="8:16" ht="30" customHeight="1" thickBot="1" x14ac:dyDescent="0.35">
      <c r="H19" s="54"/>
      <c r="I19" s="155" t="s">
        <v>18</v>
      </c>
      <c r="J19" s="21">
        <v>0.05</v>
      </c>
      <c r="K19" s="16">
        <v>1</v>
      </c>
      <c r="L19" s="10">
        <f>J19*K19</f>
        <v>0.05</v>
      </c>
      <c r="M19" s="28">
        <v>8</v>
      </c>
      <c r="N19" s="4">
        <f>J19*M19</f>
        <v>0.4</v>
      </c>
      <c r="O19" s="16">
        <v>8</v>
      </c>
      <c r="P19" s="4">
        <f>J19*O19</f>
        <v>0.4</v>
      </c>
    </row>
    <row r="20" spans="8:16" x14ac:dyDescent="0.3">
      <c r="H20" s="51" t="s">
        <v>9</v>
      </c>
      <c r="I20" s="7" t="s">
        <v>10</v>
      </c>
      <c r="J20" s="18">
        <v>0.1</v>
      </c>
      <c r="K20" s="13">
        <v>9</v>
      </c>
      <c r="L20" s="7">
        <f>J20*K20</f>
        <v>0.9</v>
      </c>
      <c r="M20" s="25">
        <v>7</v>
      </c>
      <c r="N20" s="5">
        <f>J20*M20</f>
        <v>0.70000000000000007</v>
      </c>
      <c r="O20" s="13">
        <v>5</v>
      </c>
      <c r="P20" s="5">
        <f>J20*O20</f>
        <v>0.5</v>
      </c>
    </row>
    <row r="21" spans="8:16" x14ac:dyDescent="0.3">
      <c r="H21" s="59"/>
      <c r="I21" s="11" t="s">
        <v>11</v>
      </c>
      <c r="J21" s="22">
        <v>0.05</v>
      </c>
      <c r="K21" s="17">
        <v>9</v>
      </c>
      <c r="L21" s="11">
        <f>J21*K21</f>
        <v>0.45</v>
      </c>
      <c r="M21" s="29">
        <v>7</v>
      </c>
      <c r="N21" s="1">
        <f>J21*M21</f>
        <v>0.35000000000000003</v>
      </c>
      <c r="O21" s="17">
        <v>5</v>
      </c>
      <c r="P21" s="1">
        <f>J21*O21</f>
        <v>0.25</v>
      </c>
    </row>
    <row r="22" spans="8:16" x14ac:dyDescent="0.3">
      <c r="H22" s="59"/>
      <c r="I22" s="11" t="s">
        <v>12</v>
      </c>
      <c r="J22" s="22">
        <v>0.2</v>
      </c>
      <c r="K22" s="17">
        <v>1</v>
      </c>
      <c r="L22" s="11">
        <f>J22*K22</f>
        <v>0.2</v>
      </c>
      <c r="M22" s="29">
        <v>5</v>
      </c>
      <c r="N22" s="1">
        <f>J22*M22</f>
        <v>1</v>
      </c>
      <c r="O22" s="17">
        <v>9</v>
      </c>
      <c r="P22" s="1">
        <f>J22*O22</f>
        <v>1.8</v>
      </c>
    </row>
    <row r="23" spans="8:16" ht="15" thickBot="1" x14ac:dyDescent="0.35">
      <c r="H23" s="52"/>
      <c r="I23" s="8" t="s">
        <v>13</v>
      </c>
      <c r="J23" s="19">
        <v>0.05</v>
      </c>
      <c r="K23" s="14">
        <v>9</v>
      </c>
      <c r="L23" s="8">
        <f>J23*K23</f>
        <v>0.45</v>
      </c>
      <c r="M23" s="26">
        <v>3</v>
      </c>
      <c r="N23" s="2">
        <f>J23*M23</f>
        <v>0.15000000000000002</v>
      </c>
      <c r="O23" s="14">
        <v>6</v>
      </c>
      <c r="P23" s="2">
        <f>J23*O23</f>
        <v>0.30000000000000004</v>
      </c>
    </row>
    <row r="24" spans="8:16" x14ac:dyDescent="0.3">
      <c r="H24" s="53" t="s">
        <v>14</v>
      </c>
      <c r="I24" s="9" t="s">
        <v>15</v>
      </c>
      <c r="J24" s="20">
        <v>0.15</v>
      </c>
      <c r="K24" s="15">
        <v>1</v>
      </c>
      <c r="L24" s="9">
        <f>J24*K24</f>
        <v>0.15</v>
      </c>
      <c r="M24" s="27">
        <v>7</v>
      </c>
      <c r="N24" s="3">
        <f>J24*M24</f>
        <v>1.05</v>
      </c>
      <c r="O24" s="15">
        <v>7</v>
      </c>
      <c r="P24" s="3">
        <f>J24*O24</f>
        <v>1.05</v>
      </c>
    </row>
    <row r="25" spans="8:16" ht="15" thickBot="1" x14ac:dyDescent="0.35">
      <c r="H25" s="60"/>
      <c r="I25" s="30" t="s">
        <v>16</v>
      </c>
      <c r="J25" s="31">
        <v>0.1</v>
      </c>
      <c r="K25" s="32">
        <v>1</v>
      </c>
      <c r="L25" s="30">
        <f>J25*K25</f>
        <v>0.1</v>
      </c>
      <c r="M25" s="33">
        <v>6</v>
      </c>
      <c r="N25" s="34">
        <f>J25*M25</f>
        <v>0.60000000000000009</v>
      </c>
      <c r="O25" s="32">
        <v>8</v>
      </c>
      <c r="P25" s="34">
        <f>J25*O25</f>
        <v>0.8</v>
      </c>
    </row>
    <row r="26" spans="8:16" ht="15.6" thickTop="1" thickBot="1" x14ac:dyDescent="0.35">
      <c r="H26" s="148" t="s">
        <v>19</v>
      </c>
      <c r="I26" s="149"/>
      <c r="J26" s="150">
        <f>SUM(J16:J25)</f>
        <v>1.0000000000000002</v>
      </c>
      <c r="K26" s="151">
        <f>SUM(L16:L25)</f>
        <v>2.6</v>
      </c>
      <c r="L26" s="152"/>
      <c r="M26" s="153">
        <f>SUM(N16:N25)</f>
        <v>6.2000000000000011</v>
      </c>
      <c r="N26" s="154"/>
      <c r="O26" s="151">
        <f>SUM(P16:P25)</f>
        <v>7.35</v>
      </c>
      <c r="P26" s="154"/>
    </row>
  </sheetData>
  <mergeCells count="15">
    <mergeCell ref="K26:L26"/>
    <mergeCell ref="K14:L14"/>
    <mergeCell ref="M14:N14"/>
    <mergeCell ref="M26:N26"/>
    <mergeCell ref="O26:P26"/>
    <mergeCell ref="H20:H23"/>
    <mergeCell ref="H24:H25"/>
    <mergeCell ref="H26:I26"/>
    <mergeCell ref="C4:F4"/>
    <mergeCell ref="H13:P13"/>
    <mergeCell ref="O14:P14"/>
    <mergeCell ref="H16:H17"/>
    <mergeCell ref="H18:H19"/>
    <mergeCell ref="H14:I15"/>
    <mergeCell ref="J14:J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86368-0EF8-40F6-B281-2A7001E16554}">
  <dimension ref="B3:E34"/>
  <sheetViews>
    <sheetView zoomScale="64" zoomScaleNormal="100" workbookViewId="0">
      <selection activeCell="B8" sqref="B8:D8"/>
    </sheetView>
  </sheetViews>
  <sheetFormatPr defaultRowHeight="14.4" x14ac:dyDescent="0.3"/>
  <cols>
    <col min="2" max="2" width="18.5546875" bestFit="1" customWidth="1"/>
    <col min="3" max="3" width="30.44140625" bestFit="1" customWidth="1"/>
    <col min="4" max="4" width="26" bestFit="1" customWidth="1"/>
    <col min="5" max="5" width="9.6640625" bestFit="1" customWidth="1"/>
  </cols>
  <sheetData>
    <row r="3" spans="2:5" ht="15" thickBot="1" x14ac:dyDescent="0.35"/>
    <row r="4" spans="2:5" x14ac:dyDescent="0.3">
      <c r="B4" s="84" t="s">
        <v>121</v>
      </c>
      <c r="C4" s="87" t="s">
        <v>122</v>
      </c>
      <c r="D4" s="88"/>
      <c r="E4" s="70">
        <v>62109</v>
      </c>
    </row>
    <row r="5" spans="2:5" x14ac:dyDescent="0.3">
      <c r="B5" s="85"/>
      <c r="C5" s="89" t="s">
        <v>89</v>
      </c>
      <c r="D5" s="90"/>
      <c r="E5" s="71">
        <v>59946</v>
      </c>
    </row>
    <row r="6" spans="2:5" x14ac:dyDescent="0.3">
      <c r="B6" s="85"/>
      <c r="C6" s="89" t="s">
        <v>90</v>
      </c>
      <c r="D6" s="90"/>
      <c r="E6" s="71">
        <v>42640</v>
      </c>
    </row>
    <row r="7" spans="2:5" ht="15" thickBot="1" x14ac:dyDescent="0.35">
      <c r="B7" s="86"/>
      <c r="C7" s="91" t="s">
        <v>91</v>
      </c>
      <c r="D7" s="92"/>
      <c r="E7" s="72">
        <v>3566</v>
      </c>
    </row>
    <row r="8" spans="2:5" ht="15.6" thickTop="1" thickBot="1" x14ac:dyDescent="0.35">
      <c r="B8" s="98" t="s">
        <v>19</v>
      </c>
      <c r="C8" s="99"/>
      <c r="D8" s="100"/>
      <c r="E8" s="101">
        <v>168260</v>
      </c>
    </row>
    <row r="9" spans="2:5" x14ac:dyDescent="0.3">
      <c r="B9" s="94" t="s">
        <v>92</v>
      </c>
      <c r="C9" s="73" t="s">
        <v>93</v>
      </c>
      <c r="D9" s="74" t="s">
        <v>94</v>
      </c>
      <c r="E9" s="75">
        <v>0</v>
      </c>
    </row>
    <row r="10" spans="2:5" x14ac:dyDescent="0.3">
      <c r="B10" s="93"/>
      <c r="C10" s="76" t="s">
        <v>95</v>
      </c>
      <c r="D10" s="77" t="s">
        <v>96</v>
      </c>
      <c r="E10" s="71">
        <v>3630</v>
      </c>
    </row>
    <row r="11" spans="2:5" x14ac:dyDescent="0.3">
      <c r="B11" s="93"/>
      <c r="C11" s="76" t="s">
        <v>97</v>
      </c>
      <c r="D11" s="77" t="s">
        <v>98</v>
      </c>
      <c r="E11" s="71">
        <v>0</v>
      </c>
    </row>
    <row r="12" spans="2:5" x14ac:dyDescent="0.3">
      <c r="B12" s="93"/>
      <c r="C12" s="76" t="s">
        <v>99</v>
      </c>
      <c r="D12" s="77" t="s">
        <v>100</v>
      </c>
      <c r="E12" s="71">
        <v>485</v>
      </c>
    </row>
    <row r="13" spans="2:5" x14ac:dyDescent="0.3">
      <c r="B13" s="93"/>
      <c r="C13" s="96" t="s">
        <v>101</v>
      </c>
      <c r="D13" s="77" t="s">
        <v>102</v>
      </c>
      <c r="E13" s="71">
        <v>6144</v>
      </c>
    </row>
    <row r="14" spans="2:5" x14ac:dyDescent="0.3">
      <c r="B14" s="93"/>
      <c r="C14" s="97"/>
      <c r="D14" s="77" t="s">
        <v>103</v>
      </c>
      <c r="E14" s="71">
        <v>552</v>
      </c>
    </row>
    <row r="15" spans="2:5" ht="28.8" x14ac:dyDescent="0.3">
      <c r="B15" s="93"/>
      <c r="C15" s="76" t="s">
        <v>104</v>
      </c>
      <c r="D15" s="78" t="s">
        <v>105</v>
      </c>
      <c r="E15" s="71">
        <v>0</v>
      </c>
    </row>
    <row r="16" spans="2:5" ht="15" thickBot="1" x14ac:dyDescent="0.35">
      <c r="B16" s="95"/>
      <c r="C16" s="91" t="s">
        <v>74</v>
      </c>
      <c r="D16" s="92"/>
      <c r="E16" s="72">
        <v>12</v>
      </c>
    </row>
    <row r="17" spans="2:5" ht="15.6" thickTop="1" thickBot="1" x14ac:dyDescent="0.35">
      <c r="B17" s="98" t="s">
        <v>19</v>
      </c>
      <c r="C17" s="99"/>
      <c r="D17" s="100"/>
      <c r="E17" s="102">
        <v>10823</v>
      </c>
    </row>
    <row r="18" spans="2:5" x14ac:dyDescent="0.3">
      <c r="B18" s="94" t="s">
        <v>106</v>
      </c>
      <c r="C18" s="87" t="s">
        <v>107</v>
      </c>
      <c r="D18" s="88"/>
      <c r="E18" s="70">
        <v>7500</v>
      </c>
    </row>
    <row r="19" spans="2:5" x14ac:dyDescent="0.3">
      <c r="B19" s="93"/>
      <c r="C19" s="89" t="s">
        <v>108</v>
      </c>
      <c r="D19" s="90"/>
      <c r="E19" s="71">
        <v>4830</v>
      </c>
    </row>
    <row r="20" spans="2:5" ht="15" thickBot="1" x14ac:dyDescent="0.35">
      <c r="B20" s="95"/>
      <c r="C20" s="91" t="s">
        <v>109</v>
      </c>
      <c r="D20" s="92"/>
      <c r="E20" s="72">
        <v>2550</v>
      </c>
    </row>
    <row r="21" spans="2:5" ht="15.6" thickTop="1" thickBot="1" x14ac:dyDescent="0.35">
      <c r="B21" s="98" t="s">
        <v>19</v>
      </c>
      <c r="C21" s="99"/>
      <c r="D21" s="100"/>
      <c r="E21" s="102">
        <v>14880</v>
      </c>
    </row>
    <row r="22" spans="2:5" ht="15" thickBot="1" x14ac:dyDescent="0.35">
      <c r="B22" s="84" t="s">
        <v>110</v>
      </c>
      <c r="C22" s="79" t="s">
        <v>111</v>
      </c>
      <c r="D22" s="80" t="s">
        <v>112</v>
      </c>
      <c r="E22" s="70">
        <v>1000</v>
      </c>
    </row>
    <row r="23" spans="2:5" ht="29.4" thickBot="1" x14ac:dyDescent="0.35">
      <c r="B23" s="85"/>
      <c r="C23" s="76" t="s">
        <v>113</v>
      </c>
      <c r="D23" s="78" t="s">
        <v>114</v>
      </c>
      <c r="E23" s="70">
        <v>4400</v>
      </c>
    </row>
    <row r="24" spans="2:5" x14ac:dyDescent="0.3">
      <c r="B24" s="85"/>
      <c r="C24" s="76" t="s">
        <v>115</v>
      </c>
      <c r="D24" s="77" t="s">
        <v>116</v>
      </c>
      <c r="E24" s="70">
        <v>10560</v>
      </c>
    </row>
    <row r="25" spans="2:5" ht="15" thickBot="1" x14ac:dyDescent="0.35">
      <c r="B25" s="85"/>
      <c r="C25" s="91" t="s">
        <v>117</v>
      </c>
      <c r="D25" s="92"/>
      <c r="E25" s="72">
        <v>1360</v>
      </c>
    </row>
    <row r="26" spans="2:5" ht="15.6" thickTop="1" thickBot="1" x14ac:dyDescent="0.35">
      <c r="B26" s="103" t="s">
        <v>19</v>
      </c>
      <c r="C26" s="104"/>
      <c r="D26" s="105"/>
      <c r="E26" s="106">
        <v>17320</v>
      </c>
    </row>
    <row r="27" spans="2:5" ht="15" thickTop="1" x14ac:dyDescent="0.3">
      <c r="B27" s="107" t="s">
        <v>118</v>
      </c>
      <c r="C27" s="108"/>
      <c r="D27" s="109"/>
      <c r="E27" s="110">
        <v>211283</v>
      </c>
    </row>
    <row r="28" spans="2:5" x14ac:dyDescent="0.3">
      <c r="B28" s="111"/>
      <c r="C28" s="112"/>
      <c r="D28" s="113"/>
      <c r="E28" s="114"/>
    </row>
    <row r="29" spans="2:5" x14ac:dyDescent="0.3">
      <c r="B29" s="81"/>
      <c r="C29" s="81"/>
      <c r="D29" s="81"/>
      <c r="E29" s="81"/>
    </row>
    <row r="30" spans="2:5" x14ac:dyDescent="0.3">
      <c r="B30" s="81"/>
      <c r="C30" s="81"/>
      <c r="D30" s="81"/>
      <c r="E30" s="81"/>
    </row>
    <row r="31" spans="2:5" ht="15" thickBot="1" x14ac:dyDescent="0.35">
      <c r="B31" s="81"/>
      <c r="C31" s="81"/>
      <c r="D31" s="81"/>
      <c r="E31" s="81"/>
    </row>
    <row r="32" spans="2:5" x14ac:dyDescent="0.3">
      <c r="B32" s="81"/>
      <c r="C32" s="82" t="s">
        <v>119</v>
      </c>
      <c r="D32" s="70">
        <v>211283</v>
      </c>
      <c r="E32" s="81"/>
    </row>
    <row r="33" spans="2:5" ht="15" thickBot="1" x14ac:dyDescent="0.35">
      <c r="B33" s="81"/>
      <c r="C33" s="83" t="s">
        <v>120</v>
      </c>
      <c r="D33" s="72">
        <v>27143</v>
      </c>
      <c r="E33" s="81"/>
    </row>
    <row r="34" spans="2:5" ht="15.6" thickTop="1" thickBot="1" x14ac:dyDescent="0.35">
      <c r="B34" s="81"/>
      <c r="C34" s="115" t="s">
        <v>19</v>
      </c>
      <c r="D34" s="116">
        <v>319855</v>
      </c>
      <c r="E34" s="81"/>
    </row>
  </sheetData>
  <mergeCells count="20">
    <mergeCell ref="C20:D20"/>
    <mergeCell ref="B21:D21"/>
    <mergeCell ref="B22:B25"/>
    <mergeCell ref="C25:D25"/>
    <mergeCell ref="B26:D26"/>
    <mergeCell ref="B27:D28"/>
    <mergeCell ref="B4:B7"/>
    <mergeCell ref="C4:D4"/>
    <mergeCell ref="C5:D5"/>
    <mergeCell ref="C6:D6"/>
    <mergeCell ref="C7:D7"/>
    <mergeCell ref="B8:D8"/>
    <mergeCell ref="E27:E28"/>
    <mergeCell ref="B18:B20"/>
    <mergeCell ref="C18:D18"/>
    <mergeCell ref="C19:D19"/>
    <mergeCell ref="B9:B16"/>
    <mergeCell ref="C13:C14"/>
    <mergeCell ref="C16:D16"/>
    <mergeCell ref="B17:D1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2E041C8419914F8186B752F3D301BE" ma:contentTypeVersion="10" ma:contentTypeDescription="Create a new document." ma:contentTypeScope="" ma:versionID="7aa7427c5d63b7790a574e997ec186db">
  <xsd:schema xmlns:xsd="http://www.w3.org/2001/XMLSchema" xmlns:xs="http://www.w3.org/2001/XMLSchema" xmlns:p="http://schemas.microsoft.com/office/2006/metadata/properties" xmlns:ns2="fb2ec1fc-69d6-44e2-a541-feb35187797f" xmlns:ns3="59cff106-db2f-473f-ba7e-5b0ceffb23b7" targetNamespace="http://schemas.microsoft.com/office/2006/metadata/properties" ma:root="true" ma:fieldsID="656fe7edadf275a8c246b3fcd0fea659" ns2:_="" ns3:_="">
    <xsd:import namespace="fb2ec1fc-69d6-44e2-a541-feb35187797f"/>
    <xsd:import namespace="59cff106-db2f-473f-ba7e-5b0ceffb23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2ec1fc-69d6-44e2-a541-feb351877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7c65ed7-e385-4001-9a0e-7979134055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cff106-db2f-473f-ba7e-5b0ceffb23b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94c8a41-3c79-4f34-9a87-c3ef63f49f09}" ma:internalName="TaxCatchAll" ma:showField="CatchAllData" ma:web="59cff106-db2f-473f-ba7e-5b0ceffb2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9cff106-db2f-473f-ba7e-5b0ceffb23b7" xsi:nil="true"/>
    <lcf76f155ced4ddcb4097134ff3c332f xmlns="fb2ec1fc-69d6-44e2-a541-feb35187797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F6B1A56-1F83-4239-A063-5C78FF1B4873}"/>
</file>

<file path=customXml/itemProps2.xml><?xml version="1.0" encoding="utf-8"?>
<ds:datastoreItem xmlns:ds="http://schemas.openxmlformats.org/officeDocument/2006/customXml" ds:itemID="{FDAF247F-5A6B-47DB-8939-56A319D4E87A}"/>
</file>

<file path=customXml/itemProps3.xml><?xml version="1.0" encoding="utf-8"?>
<ds:datastoreItem xmlns:ds="http://schemas.openxmlformats.org/officeDocument/2006/customXml" ds:itemID="{28A805DF-608F-435B-9828-685F827272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 1 Q2a</vt:lpstr>
      <vt:lpstr>Part 1 Q2a Sources</vt:lpstr>
      <vt:lpstr>Part 1 Q2b</vt:lpstr>
      <vt:lpstr>Part 2 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 Renard</dc:creator>
  <cp:lastModifiedBy>Diane Renard</cp:lastModifiedBy>
  <dcterms:created xsi:type="dcterms:W3CDTF">2023-03-21T04:25:11Z</dcterms:created>
  <dcterms:modified xsi:type="dcterms:W3CDTF">2023-04-26T01:35:51Z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0x010100882E041C8419914F8186B752F3D301BE</vt:lpwstr>
  </property>
</Properties>
</file>