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ara\Downloads\"/>
    </mc:Choice>
  </mc:AlternateContent>
  <xr:revisionPtr revIDLastSave="0" documentId="8_{4A53F7BE-96A5-449F-BE77-E733D93E9D7D}" xr6:coauthVersionLast="47" xr6:coauthVersionMax="47" xr10:uidLastSave="{00000000-0000-0000-0000-000000000000}"/>
  <bookViews>
    <workbookView xWindow="-98" yWindow="-98" windowWidth="22695" windowHeight="14476" activeTab="3" xr2:uid="{00000000-000D-0000-FFFF-FFFF00000000}"/>
  </bookViews>
  <sheets>
    <sheet name="HW 2-A" sheetId="2" r:id="rId1"/>
    <sheet name="HW 2-C" sheetId="3" r:id="rId2"/>
    <sheet name="HW 2-D Scenario 1" sheetId="4" r:id="rId3"/>
    <sheet name="HW 2-D Scenario 2" sheetId="7" r:id="rId4"/>
    <sheet name="Linearity Report 1" sheetId="8" r:id="rId5"/>
  </sheets>
  <definedNames>
    <definedName name="solver_adj" localSheetId="1" hidden="1">'HW 2-C'!$D$8:$K$15,'HW 2-C'!$Q$9,'HW 2-C'!$R$9,'HW 2-C'!$R$10</definedName>
    <definedName name="solver_adj" localSheetId="2" hidden="1">'HW 2-D Scenario 1'!$D$7:$K$14,'HW 2-D Scenario 1'!$R$9:$U$9,'HW 2-D Scenario 1'!$R$11:$U$11,'HW 2-D Scenario 1'!$R$13:$U$13</definedName>
    <definedName name="solver_adj" localSheetId="3" hidden="1">'HW 2-D Scenario 2'!$D$7:$K$14,'HW 2-D Scenario 2'!$R$9:$U$9,'HW 2-D Scenario 2'!$R$11:$U$11,'HW 2-D Scenario 2'!$R$13:$U$13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'HW 2-A'!$D$7</definedName>
    <definedName name="solver_lhs1" localSheetId="1" hidden="1">'HW 2-C'!$D$19:$K$26</definedName>
    <definedName name="solver_lhs1" localSheetId="2" hidden="1">'HW 2-D Scenario 1'!$D$17:$K$24</definedName>
    <definedName name="solver_lhs1" localSheetId="3" hidden="1">'HW 2-D Scenario 2'!$F$12</definedName>
    <definedName name="solver_lhs2" localSheetId="0" hidden="1">'HW 2-A'!$E$7</definedName>
    <definedName name="solver_lhs2" localSheetId="1" hidden="1">'HW 2-C'!$D$34:$D$36</definedName>
    <definedName name="solver_lhs2" localSheetId="2" hidden="1">'HW 2-D Scenario 1'!$D$7:$K$14</definedName>
    <definedName name="solver_lhs2" localSheetId="3" hidden="1">'HW 2-D Scenario 2'!$F$9:$I$13</definedName>
    <definedName name="solver_lhs3" localSheetId="0" hidden="1">'HW 2-A'!$E$7:$E$9</definedName>
    <definedName name="solver_lhs3" localSheetId="2" hidden="1">'HW 2-D Scenario 1'!$K$7:$K$14</definedName>
    <definedName name="solver_lhs3" localSheetId="3" hidden="1">'HW 2-D Scenario 2'!$G$11</definedName>
    <definedName name="solver_lhs4" localSheetId="0" hidden="1">'HW 2-A'!$J$17:$K$19</definedName>
    <definedName name="solver_lhs4" localSheetId="2" hidden="1">'HW 2-D Scenario 1'!$H$12</definedName>
    <definedName name="solver_lhs4" localSheetId="3" hidden="1">'HW 2-D Scenario 2'!$G$13</definedName>
    <definedName name="solver_lhs5" localSheetId="2" hidden="1">'HW 2-D Scenario 1'!$H$12</definedName>
    <definedName name="solver_lhs5" localSheetId="3" hidden="1">'HW 2-D Scenario 2'!$H$12</definedName>
    <definedName name="solver_lhs6" localSheetId="2" hidden="1">'HW 2-D Scenario 1'!$H$12</definedName>
    <definedName name="solver_lhs6" localSheetId="3" hidden="1">'HW 2-D Scenario 2'!$P$27:$W$34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4</definedName>
    <definedName name="solver_num" localSheetId="1" hidden="1">2</definedName>
    <definedName name="solver_num" localSheetId="2" hidden="1">3</definedName>
    <definedName name="solver_num" localSheetId="3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'HW 2-A'!$E$20</definedName>
    <definedName name="solver_opt" localSheetId="1" hidden="1">'HW 2-C'!$E$31</definedName>
    <definedName name="solver_opt" localSheetId="2" hidden="1">'HW 2-D Scenario 1'!$E$30</definedName>
    <definedName name="solver_opt" localSheetId="3" hidden="1">'HW 2-D Scenario 2'!$E$30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3</definedName>
    <definedName name="solver_rel2" localSheetId="0" hidden="1">2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0" hidden="1">3</definedName>
    <definedName name="solver_rel3" localSheetId="2" hidden="1">3</definedName>
    <definedName name="solver_rel3" localSheetId="3" hidden="1">3</definedName>
    <definedName name="solver_rel4" localSheetId="0" hidden="1">2</definedName>
    <definedName name="solver_rel4" localSheetId="2" hidden="1">3</definedName>
    <definedName name="solver_rel4" localSheetId="3" hidden="1">3</definedName>
    <definedName name="solver_rel5" localSheetId="2" hidden="1">3</definedName>
    <definedName name="solver_rel5" localSheetId="3" hidden="1">3</definedName>
    <definedName name="solver_rel6" localSheetId="2" hidden="1">3</definedName>
    <definedName name="solver_rel6" localSheetId="3" hidden="1">2</definedName>
    <definedName name="solver_rhs1" localSheetId="0" hidden="1">'HW 2-A'!$D$9</definedName>
    <definedName name="solver_rhs1" localSheetId="1" hidden="1">'HW 2-C'!$P$19:$W$26</definedName>
    <definedName name="solver_rhs1" localSheetId="2" hidden="1">'HW 2-D Scenario 1'!$P$17:$W$24</definedName>
    <definedName name="solver_rhs1" localSheetId="3" hidden="1">'HW 2-D Scenario 2'!$G$12</definedName>
    <definedName name="solver_rhs2" localSheetId="0" hidden="1">'HW 2-A'!$E$9</definedName>
    <definedName name="solver_rhs2" localSheetId="1" hidden="1">'HW 2-C'!$F$34:$F$36</definedName>
    <definedName name="solver_rhs2" localSheetId="2" hidden="1">23</definedName>
    <definedName name="solver_rhs2" localSheetId="3" hidden="1">'HW 2-D Scenario 2'!$D$4</definedName>
    <definedName name="solver_rhs3" localSheetId="0" hidden="1">'HW 2-A'!$F$8</definedName>
    <definedName name="solver_rhs3" localSheetId="2" hidden="1">'HW 2-D Scenario 1'!$L$7:$L$14</definedName>
    <definedName name="solver_rhs3" localSheetId="3" hidden="1">'HW 2-D Scenario 2'!$G$12</definedName>
    <definedName name="solver_rhs4" localSheetId="0" hidden="1">0</definedName>
    <definedName name="solver_rhs4" localSheetId="2" hidden="1">'HW 2-D Scenario 1'!$G$12</definedName>
    <definedName name="solver_rhs4" localSheetId="3" hidden="1">'HW 2-D Scenario 2'!$G$12</definedName>
    <definedName name="solver_rhs5" localSheetId="2" hidden="1">'HW 2-D Scenario 1'!$G$12</definedName>
    <definedName name="solver_rhs5" localSheetId="3" hidden="1">'HW 2-D Scenario 2'!$G$12</definedName>
    <definedName name="solver_rhs6" localSheetId="2" hidden="1">'HW 2-D Scenario 1'!$G$12</definedName>
    <definedName name="solver_rhs6" localSheetId="3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21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7" l="1"/>
  <c r="E30" i="7"/>
  <c r="D17" i="4"/>
  <c r="D36" i="3"/>
  <c r="D35" i="3"/>
  <c r="D34" i="3"/>
  <c r="E31" i="3"/>
  <c r="D17" i="7" l="1"/>
  <c r="P27" i="7" s="1"/>
  <c r="K17" i="7"/>
  <c r="K19" i="7"/>
  <c r="P20" i="7"/>
  <c r="R20" i="7"/>
  <c r="D18" i="7"/>
  <c r="F19" i="7"/>
  <c r="P18" i="7"/>
  <c r="Q18" i="7"/>
  <c r="R18" i="7"/>
  <c r="S18" i="7"/>
  <c r="T18" i="7"/>
  <c r="U18" i="7"/>
  <c r="V18" i="7"/>
  <c r="W18" i="7"/>
  <c r="P19" i="7"/>
  <c r="Q19" i="7"/>
  <c r="R19" i="7"/>
  <c r="S19" i="7"/>
  <c r="T19" i="7"/>
  <c r="U19" i="7"/>
  <c r="V19" i="7"/>
  <c r="W19" i="7"/>
  <c r="Q20" i="7"/>
  <c r="S20" i="7"/>
  <c r="T20" i="7"/>
  <c r="U20" i="7"/>
  <c r="V20" i="7"/>
  <c r="W20" i="7"/>
  <c r="P21" i="7"/>
  <c r="Q21" i="7"/>
  <c r="R21" i="7"/>
  <c r="S21" i="7"/>
  <c r="T21" i="7"/>
  <c r="U21" i="7"/>
  <c r="V21" i="7"/>
  <c r="W21" i="7"/>
  <c r="P22" i="7"/>
  <c r="Q22" i="7"/>
  <c r="R22" i="7"/>
  <c r="S22" i="7"/>
  <c r="T22" i="7"/>
  <c r="U22" i="7"/>
  <c r="V22" i="7"/>
  <c r="W22" i="7"/>
  <c r="P23" i="7"/>
  <c r="Q23" i="7"/>
  <c r="R23" i="7"/>
  <c r="S23" i="7"/>
  <c r="T23" i="7"/>
  <c r="U23" i="7"/>
  <c r="V23" i="7"/>
  <c r="W23" i="7"/>
  <c r="P24" i="7"/>
  <c r="Q24" i="7"/>
  <c r="R24" i="7"/>
  <c r="S24" i="7"/>
  <c r="T24" i="7"/>
  <c r="U24" i="7"/>
  <c r="V24" i="7"/>
  <c r="W24" i="7"/>
  <c r="Q17" i="7"/>
  <c r="R17" i="7"/>
  <c r="S17" i="7"/>
  <c r="T17" i="7"/>
  <c r="U17" i="7"/>
  <c r="V17" i="7"/>
  <c r="W17" i="7"/>
  <c r="P17" i="7"/>
  <c r="E30" i="4"/>
  <c r="E20" i="2"/>
  <c r="J13" i="2"/>
  <c r="K13" i="2"/>
  <c r="K24" i="7"/>
  <c r="J24" i="7"/>
  <c r="V34" i="7" s="1"/>
  <c r="I24" i="7"/>
  <c r="H24" i="7"/>
  <c r="T34" i="7" s="1"/>
  <c r="G24" i="7"/>
  <c r="F24" i="7"/>
  <c r="R34" i="7" s="1"/>
  <c r="E24" i="7"/>
  <c r="D24" i="7"/>
  <c r="P34" i="7" s="1"/>
  <c r="K23" i="7"/>
  <c r="J23" i="7"/>
  <c r="V33" i="7" s="1"/>
  <c r="I23" i="7"/>
  <c r="H23" i="7"/>
  <c r="G23" i="7"/>
  <c r="F23" i="7"/>
  <c r="E23" i="7"/>
  <c r="D23" i="7"/>
  <c r="P33" i="7" s="1"/>
  <c r="K22" i="7"/>
  <c r="J22" i="7"/>
  <c r="V32" i="7" s="1"/>
  <c r="I22" i="7"/>
  <c r="H22" i="7"/>
  <c r="T32" i="7" s="1"/>
  <c r="G22" i="7"/>
  <c r="F22" i="7"/>
  <c r="R32" i="7" s="1"/>
  <c r="E22" i="7"/>
  <c r="D22" i="7"/>
  <c r="P32" i="7" s="1"/>
  <c r="K21" i="7"/>
  <c r="J21" i="7"/>
  <c r="V31" i="7" s="1"/>
  <c r="I21" i="7"/>
  <c r="H21" i="7"/>
  <c r="G21" i="7"/>
  <c r="F21" i="7"/>
  <c r="E21" i="7"/>
  <c r="D21" i="7"/>
  <c r="P31" i="7" s="1"/>
  <c r="K20" i="7"/>
  <c r="J20" i="7"/>
  <c r="V30" i="7" s="1"/>
  <c r="I20" i="7"/>
  <c r="U30" i="7" s="1"/>
  <c r="H20" i="7"/>
  <c r="T30" i="7" s="1"/>
  <c r="G20" i="7"/>
  <c r="F20" i="7"/>
  <c r="R30" i="7" s="1"/>
  <c r="E20" i="7"/>
  <c r="Q30" i="7" s="1"/>
  <c r="D20" i="7"/>
  <c r="P30" i="7" s="1"/>
  <c r="J19" i="7"/>
  <c r="V29" i="7" s="1"/>
  <c r="I19" i="7"/>
  <c r="H19" i="7"/>
  <c r="G19" i="7"/>
  <c r="E19" i="7"/>
  <c r="D19" i="7"/>
  <c r="P29" i="7" s="1"/>
  <c r="K18" i="7"/>
  <c r="J18" i="7"/>
  <c r="V28" i="7" s="1"/>
  <c r="I18" i="7"/>
  <c r="H18" i="7"/>
  <c r="T28" i="7" s="1"/>
  <c r="G18" i="7"/>
  <c r="F18" i="7"/>
  <c r="R28" i="7" s="1"/>
  <c r="E18" i="7"/>
  <c r="J17" i="7"/>
  <c r="I17" i="7"/>
  <c r="H17" i="7"/>
  <c r="G17" i="7"/>
  <c r="S27" i="7" s="1"/>
  <c r="E17" i="7"/>
  <c r="D19" i="4"/>
  <c r="H19" i="4"/>
  <c r="E17" i="4"/>
  <c r="F17" i="4"/>
  <c r="G17" i="4"/>
  <c r="H17" i="4"/>
  <c r="I17" i="4"/>
  <c r="J17" i="4"/>
  <c r="V27" i="4" s="1"/>
  <c r="K17" i="4"/>
  <c r="P17" i="4"/>
  <c r="Q17" i="4"/>
  <c r="R17" i="4"/>
  <c r="S17" i="4"/>
  <c r="T17" i="4"/>
  <c r="U17" i="4"/>
  <c r="V17" i="4"/>
  <c r="W17" i="4"/>
  <c r="D18" i="4"/>
  <c r="E18" i="4"/>
  <c r="F18" i="4"/>
  <c r="G18" i="4"/>
  <c r="H18" i="4"/>
  <c r="I18" i="4"/>
  <c r="J18" i="4"/>
  <c r="K18" i="4"/>
  <c r="W28" i="4" s="1"/>
  <c r="P18" i="4"/>
  <c r="Q18" i="4"/>
  <c r="R18" i="4"/>
  <c r="S18" i="4"/>
  <c r="T18" i="4"/>
  <c r="U18" i="4"/>
  <c r="V18" i="4"/>
  <c r="W18" i="4"/>
  <c r="E19" i="4"/>
  <c r="F19" i="4"/>
  <c r="G19" i="4"/>
  <c r="I19" i="4"/>
  <c r="J19" i="4"/>
  <c r="K19" i="4"/>
  <c r="P19" i="4"/>
  <c r="Q19" i="4"/>
  <c r="R19" i="4"/>
  <c r="S19" i="4"/>
  <c r="T19" i="4"/>
  <c r="U19" i="4"/>
  <c r="V19" i="4"/>
  <c r="W19" i="4"/>
  <c r="D20" i="4"/>
  <c r="E20" i="4"/>
  <c r="F20" i="4"/>
  <c r="G20" i="4"/>
  <c r="H20" i="4"/>
  <c r="I20" i="4"/>
  <c r="J20" i="4"/>
  <c r="K20" i="4"/>
  <c r="P20" i="4"/>
  <c r="Q20" i="4"/>
  <c r="R20" i="4"/>
  <c r="S20" i="4"/>
  <c r="T20" i="4"/>
  <c r="U20" i="4"/>
  <c r="V20" i="4"/>
  <c r="W20" i="4"/>
  <c r="D21" i="4"/>
  <c r="E21" i="4"/>
  <c r="F21" i="4"/>
  <c r="G21" i="4"/>
  <c r="H21" i="4"/>
  <c r="I21" i="4"/>
  <c r="J21" i="4"/>
  <c r="K21" i="4"/>
  <c r="P21" i="4"/>
  <c r="Q21" i="4"/>
  <c r="R21" i="4"/>
  <c r="S21" i="4"/>
  <c r="T21" i="4"/>
  <c r="U21" i="4"/>
  <c r="V21" i="4"/>
  <c r="W21" i="4"/>
  <c r="D22" i="4"/>
  <c r="E22" i="4"/>
  <c r="F22" i="4"/>
  <c r="G22" i="4"/>
  <c r="H22" i="4"/>
  <c r="I22" i="4"/>
  <c r="J22" i="4"/>
  <c r="K22" i="4"/>
  <c r="P22" i="4"/>
  <c r="Q22" i="4"/>
  <c r="R22" i="4"/>
  <c r="S22" i="4"/>
  <c r="T22" i="4"/>
  <c r="U22" i="4"/>
  <c r="V22" i="4"/>
  <c r="W22" i="4"/>
  <c r="D23" i="4"/>
  <c r="E23" i="4"/>
  <c r="F23" i="4"/>
  <c r="G23" i="4"/>
  <c r="H23" i="4"/>
  <c r="I23" i="4"/>
  <c r="J23" i="4"/>
  <c r="K23" i="4"/>
  <c r="P23" i="4"/>
  <c r="Q23" i="4"/>
  <c r="R23" i="4"/>
  <c r="S23" i="4"/>
  <c r="T23" i="4"/>
  <c r="U23" i="4"/>
  <c r="V23" i="4"/>
  <c r="W23" i="4"/>
  <c r="D24" i="4"/>
  <c r="E24" i="4"/>
  <c r="F24" i="4"/>
  <c r="G24" i="4"/>
  <c r="H24" i="4"/>
  <c r="I24" i="4"/>
  <c r="J24" i="4"/>
  <c r="K24" i="4"/>
  <c r="P24" i="4"/>
  <c r="Q24" i="4"/>
  <c r="R24" i="4"/>
  <c r="S24" i="4"/>
  <c r="T24" i="4"/>
  <c r="U24" i="4"/>
  <c r="V24" i="4"/>
  <c r="W24" i="4"/>
  <c r="D19" i="3"/>
  <c r="E19" i="3"/>
  <c r="Q29" i="3" s="1"/>
  <c r="F19" i="3"/>
  <c r="R29" i="3" s="1"/>
  <c r="G19" i="3"/>
  <c r="S29" i="3" s="1"/>
  <c r="H19" i="3"/>
  <c r="T29" i="3" s="1"/>
  <c r="I19" i="3"/>
  <c r="U29" i="3" s="1"/>
  <c r="J19" i="3"/>
  <c r="V29" i="3" s="1"/>
  <c r="K19" i="3"/>
  <c r="P19" i="3"/>
  <c r="Q19" i="3"/>
  <c r="R19" i="3"/>
  <c r="S19" i="3"/>
  <c r="T19" i="3"/>
  <c r="U19" i="3"/>
  <c r="V19" i="3"/>
  <c r="W19" i="3"/>
  <c r="D20" i="3"/>
  <c r="E20" i="3"/>
  <c r="F20" i="3"/>
  <c r="G20" i="3"/>
  <c r="S30" i="3" s="1"/>
  <c r="H20" i="3"/>
  <c r="T30" i="3" s="1"/>
  <c r="I20" i="3"/>
  <c r="U30" i="3" s="1"/>
  <c r="J20" i="3"/>
  <c r="V30" i="3" s="1"/>
  <c r="K20" i="3"/>
  <c r="W30" i="3" s="1"/>
  <c r="P20" i="3"/>
  <c r="Q20" i="3"/>
  <c r="R20" i="3"/>
  <c r="S20" i="3"/>
  <c r="T20" i="3"/>
  <c r="U20" i="3"/>
  <c r="V20" i="3"/>
  <c r="W20" i="3"/>
  <c r="D21" i="3"/>
  <c r="P31" i="3" s="1"/>
  <c r="E21" i="3"/>
  <c r="F21" i="3"/>
  <c r="G21" i="3"/>
  <c r="S31" i="3" s="1"/>
  <c r="H21" i="3"/>
  <c r="T31" i="3" s="1"/>
  <c r="I21" i="3"/>
  <c r="U31" i="3" s="1"/>
  <c r="J21" i="3"/>
  <c r="V31" i="3" s="1"/>
  <c r="K21" i="3"/>
  <c r="W31" i="3" s="1"/>
  <c r="P21" i="3"/>
  <c r="Q21" i="3"/>
  <c r="R21" i="3"/>
  <c r="S21" i="3"/>
  <c r="T21" i="3"/>
  <c r="U21" i="3"/>
  <c r="V21" i="3"/>
  <c r="W21" i="3"/>
  <c r="D22" i="3"/>
  <c r="P32" i="3" s="1"/>
  <c r="E22" i="3"/>
  <c r="F22" i="3"/>
  <c r="G22" i="3"/>
  <c r="S32" i="3" s="1"/>
  <c r="H22" i="3"/>
  <c r="T32" i="3" s="1"/>
  <c r="I22" i="3"/>
  <c r="U32" i="3" s="1"/>
  <c r="J22" i="3"/>
  <c r="V32" i="3" s="1"/>
  <c r="K22" i="3"/>
  <c r="W32" i="3" s="1"/>
  <c r="P22" i="3"/>
  <c r="Q22" i="3"/>
  <c r="R22" i="3"/>
  <c r="S22" i="3"/>
  <c r="T22" i="3"/>
  <c r="U22" i="3"/>
  <c r="V22" i="3"/>
  <c r="W22" i="3"/>
  <c r="D23" i="3"/>
  <c r="P33" i="3" s="1"/>
  <c r="E23" i="3"/>
  <c r="Q33" i="3" s="1"/>
  <c r="F23" i="3"/>
  <c r="R33" i="3" s="1"/>
  <c r="G23" i="3"/>
  <c r="S33" i="3" s="1"/>
  <c r="H23" i="3"/>
  <c r="T33" i="3" s="1"/>
  <c r="I23" i="3"/>
  <c r="U33" i="3" s="1"/>
  <c r="J23" i="3"/>
  <c r="V33" i="3" s="1"/>
  <c r="K23" i="3"/>
  <c r="W33" i="3" s="1"/>
  <c r="P23" i="3"/>
  <c r="Q23" i="3"/>
  <c r="R23" i="3"/>
  <c r="S23" i="3"/>
  <c r="T23" i="3"/>
  <c r="U23" i="3"/>
  <c r="V23" i="3"/>
  <c r="W23" i="3"/>
  <c r="D24" i="3"/>
  <c r="P34" i="3" s="1"/>
  <c r="E24" i="3"/>
  <c r="Q34" i="3" s="1"/>
  <c r="F24" i="3"/>
  <c r="R34" i="3" s="1"/>
  <c r="G24" i="3"/>
  <c r="S34" i="3" s="1"/>
  <c r="H24" i="3"/>
  <c r="T34" i="3" s="1"/>
  <c r="I24" i="3"/>
  <c r="U34" i="3" s="1"/>
  <c r="J24" i="3"/>
  <c r="V34" i="3" s="1"/>
  <c r="K24" i="3"/>
  <c r="W34" i="3" s="1"/>
  <c r="P24" i="3"/>
  <c r="Q24" i="3"/>
  <c r="R24" i="3"/>
  <c r="S24" i="3"/>
  <c r="T24" i="3"/>
  <c r="U24" i="3"/>
  <c r="V24" i="3"/>
  <c r="W24" i="3"/>
  <c r="D25" i="3"/>
  <c r="P35" i="3" s="1"/>
  <c r="E25" i="3"/>
  <c r="Q35" i="3" s="1"/>
  <c r="F25" i="3"/>
  <c r="R35" i="3" s="1"/>
  <c r="G25" i="3"/>
  <c r="S35" i="3" s="1"/>
  <c r="H25" i="3"/>
  <c r="T35" i="3" s="1"/>
  <c r="I25" i="3"/>
  <c r="U35" i="3" s="1"/>
  <c r="J25" i="3"/>
  <c r="V35" i="3" s="1"/>
  <c r="K25" i="3"/>
  <c r="W35" i="3" s="1"/>
  <c r="P25" i="3"/>
  <c r="Q25" i="3"/>
  <c r="R25" i="3"/>
  <c r="S25" i="3"/>
  <c r="T25" i="3"/>
  <c r="U25" i="3"/>
  <c r="V25" i="3"/>
  <c r="W25" i="3"/>
  <c r="D26" i="3"/>
  <c r="P36" i="3" s="1"/>
  <c r="E26" i="3"/>
  <c r="Q36" i="3" s="1"/>
  <c r="F26" i="3"/>
  <c r="R36" i="3" s="1"/>
  <c r="G26" i="3"/>
  <c r="S36" i="3" s="1"/>
  <c r="H26" i="3"/>
  <c r="T36" i="3" s="1"/>
  <c r="I26" i="3"/>
  <c r="U36" i="3" s="1"/>
  <c r="J26" i="3"/>
  <c r="V36" i="3" s="1"/>
  <c r="K26" i="3"/>
  <c r="W36" i="3" s="1"/>
  <c r="P26" i="3"/>
  <c r="Q26" i="3"/>
  <c r="R26" i="3"/>
  <c r="S26" i="3"/>
  <c r="T26" i="3"/>
  <c r="U26" i="3"/>
  <c r="V26" i="3"/>
  <c r="W26" i="3"/>
  <c r="P29" i="3"/>
  <c r="W29" i="3"/>
  <c r="P30" i="3"/>
  <c r="D12" i="2"/>
  <c r="J17" i="2" s="1"/>
  <c r="E12" i="2"/>
  <c r="K17" i="2" s="1"/>
  <c r="D13" i="2"/>
  <c r="E13" i="2"/>
  <c r="K18" i="2" s="1"/>
  <c r="D14" i="2"/>
  <c r="J19" i="2" s="1"/>
  <c r="E14" i="2"/>
  <c r="K19" i="2" s="1"/>
  <c r="R32" i="3" l="1"/>
  <c r="Q32" i="3"/>
  <c r="Q31" i="3"/>
  <c r="R30" i="3"/>
  <c r="R31" i="3"/>
  <c r="Q30" i="3"/>
  <c r="P28" i="7"/>
  <c r="W27" i="7"/>
  <c r="Q32" i="7"/>
  <c r="U32" i="7"/>
  <c r="Q34" i="7"/>
  <c r="T27" i="7"/>
  <c r="S28" i="7"/>
  <c r="W28" i="7"/>
  <c r="W29" i="7"/>
  <c r="S30" i="7"/>
  <c r="W30" i="7"/>
  <c r="W31" i="7"/>
  <c r="S32" i="7"/>
  <c r="W32" i="7"/>
  <c r="S34" i="7"/>
  <c r="W34" i="7"/>
  <c r="U34" i="7"/>
  <c r="U28" i="7"/>
  <c r="Q29" i="7"/>
  <c r="U27" i="7"/>
  <c r="R27" i="7"/>
  <c r="V27" i="7"/>
  <c r="W33" i="7"/>
  <c r="Q28" i="7"/>
  <c r="Q31" i="7"/>
  <c r="Q27" i="7"/>
  <c r="J18" i="2"/>
  <c r="Q33" i="7"/>
  <c r="T33" i="7"/>
  <c r="R29" i="7"/>
  <c r="Q30" i="4"/>
  <c r="S28" i="4"/>
  <c r="W27" i="4"/>
  <c r="T34" i="4"/>
  <c r="P34" i="4"/>
  <c r="P33" i="4"/>
  <c r="T32" i="4"/>
  <c r="P32" i="4"/>
  <c r="P31" i="4"/>
  <c r="T30" i="4"/>
  <c r="P30" i="4"/>
  <c r="V28" i="4"/>
  <c r="R28" i="4"/>
  <c r="R27" i="4"/>
  <c r="U34" i="4"/>
  <c r="Q32" i="4"/>
  <c r="Q31" i="4"/>
  <c r="U30" i="4"/>
  <c r="S27" i="4"/>
  <c r="W34" i="4"/>
  <c r="S34" i="4"/>
  <c r="W33" i="4"/>
  <c r="W32" i="4"/>
  <c r="S32" i="4"/>
  <c r="W31" i="4"/>
  <c r="W30" i="4"/>
  <c r="S30" i="4"/>
  <c r="W29" i="4"/>
  <c r="U28" i="4"/>
  <c r="Q28" i="4"/>
  <c r="U27" i="4"/>
  <c r="Q27" i="4"/>
  <c r="P29" i="4"/>
  <c r="Q34" i="4"/>
  <c r="Q33" i="4"/>
  <c r="U32" i="4"/>
  <c r="V34" i="4"/>
  <c r="R34" i="4"/>
  <c r="V33" i="4"/>
  <c r="V32" i="4"/>
  <c r="R32" i="4"/>
  <c r="V31" i="4"/>
  <c r="V30" i="4"/>
  <c r="R30" i="4"/>
  <c r="V29" i="4"/>
  <c r="Q29" i="4"/>
  <c r="T28" i="4"/>
  <c r="P28" i="4"/>
  <c r="T27" i="4"/>
  <c r="P27" i="4"/>
  <c r="T31" i="7"/>
  <c r="S31" i="7"/>
  <c r="U29" i="7"/>
  <c r="S33" i="7"/>
  <c r="R31" i="7"/>
  <c r="T29" i="7"/>
  <c r="S29" i="7"/>
  <c r="U31" i="7"/>
  <c r="U33" i="7"/>
  <c r="R33" i="7"/>
  <c r="T29" i="4"/>
  <c r="S29" i="4"/>
  <c r="R31" i="4"/>
  <c r="R33" i="4"/>
  <c r="U33" i="4"/>
  <c r="U31" i="4"/>
  <c r="U29" i="4"/>
  <c r="T33" i="4"/>
  <c r="T31" i="4"/>
  <c r="S33" i="4"/>
  <c r="S31" i="4"/>
  <c r="R29" i="4"/>
</calcChain>
</file>

<file path=xl/sharedStrings.xml><?xml version="1.0" encoding="utf-8"?>
<sst xmlns="http://schemas.openxmlformats.org/spreadsheetml/2006/main" count="479" uniqueCount="264">
  <si>
    <t>Objectives:</t>
  </si>
  <si>
    <t>Constraints:</t>
  </si>
  <si>
    <t>Decision vars:</t>
  </si>
  <si>
    <t>LHS-RHS</t>
  </si>
  <si>
    <t>RHS</t>
  </si>
  <si>
    <t>LHS</t>
  </si>
  <si>
    <t>W</t>
  </si>
  <si>
    <t>h</t>
  </si>
  <si>
    <t>ft^2/day</t>
  </si>
  <si>
    <t>T</t>
  </si>
  <si>
    <t>ft</t>
  </si>
  <si>
    <t>Dx</t>
  </si>
  <si>
    <t>Clean</t>
  </si>
  <si>
    <t>&gt;=</t>
  </si>
  <si>
    <t>Microsoft Excel 16.0 Linearity Report</t>
  </si>
  <si>
    <t>Worksheet: [CE588 - HW2 - Kridel.xlsx]HW 2-D Scenario 2</t>
  </si>
  <si>
    <t>Report Created: 9/13/2023 1:03:27 PM</t>
  </si>
  <si>
    <t>Objective Cell (Max)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</si>
  <si>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</si>
  <si>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</si>
  <si>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</si>
  <si>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</si>
  <si>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</si>
  <si>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</si>
  <si>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</si>
  <si>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</si>
  <si>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</si>
  <si>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</si>
  <si>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$E$30</t>
  </si>
  <si>
    <t>Z= ft^2/day</t>
  </si>
  <si>
    <t>No</t>
  </si>
  <si>
    <t>$D$7</t>
  </si>
  <si>
    <t>$E$7</t>
  </si>
  <si>
    <t>$F$7</t>
  </si>
  <si>
    <t>$G$7</t>
  </si>
  <si>
    <t>$H$7</t>
  </si>
  <si>
    <t>$I$7</t>
  </si>
  <si>
    <t>$J$7</t>
  </si>
  <si>
    <t>$K$7</t>
  </si>
  <si>
    <t>$D$8</t>
  </si>
  <si>
    <t>$E$8</t>
  </si>
  <si>
    <t>$F$8</t>
  </si>
  <si>
    <t>$G$8</t>
  </si>
  <si>
    <t>$H$8</t>
  </si>
  <si>
    <t>$I$8</t>
  </si>
  <si>
    <t>$J$8</t>
  </si>
  <si>
    <t>$K$8</t>
  </si>
  <si>
    <t>$D$9</t>
  </si>
  <si>
    <t>$E$9</t>
  </si>
  <si>
    <t>$F$9</t>
  </si>
  <si>
    <t>$G$9</t>
  </si>
  <si>
    <t>$H$9</t>
  </si>
  <si>
    <t>$I$9</t>
  </si>
  <si>
    <t>$J$9</t>
  </si>
  <si>
    <t>$K$9</t>
  </si>
  <si>
    <t>$D$10</t>
  </si>
  <si>
    <t>$E$10</t>
  </si>
  <si>
    <t>$F$10</t>
  </si>
  <si>
    <t>$G$10</t>
  </si>
  <si>
    <t>$H$10</t>
  </si>
  <si>
    <t>$I$10</t>
  </si>
  <si>
    <t>$J$10</t>
  </si>
  <si>
    <t>$K$10</t>
  </si>
  <si>
    <t>$D$11</t>
  </si>
  <si>
    <t>$E$11</t>
  </si>
  <si>
    <t>$F$11</t>
  </si>
  <si>
    <t>$G$11</t>
  </si>
  <si>
    <t>$H$11</t>
  </si>
  <si>
    <t>$I$11</t>
  </si>
  <si>
    <t>$J$11</t>
  </si>
  <si>
    <t>$K$11</t>
  </si>
  <si>
    <t>$D$12</t>
  </si>
  <si>
    <t>$E$12</t>
  </si>
  <si>
    <t>$F$12</t>
  </si>
  <si>
    <t>$G$12</t>
  </si>
  <si>
    <t>$H$12</t>
  </si>
  <si>
    <t>$I$12</t>
  </si>
  <si>
    <t>$J$12</t>
  </si>
  <si>
    <t>$K$12</t>
  </si>
  <si>
    <t>$D$13</t>
  </si>
  <si>
    <t>$E$13</t>
  </si>
  <si>
    <t>$F$13</t>
  </si>
  <si>
    <t>$G$13</t>
  </si>
  <si>
    <t>$H$13</t>
  </si>
  <si>
    <t>$I$13</t>
  </si>
  <si>
    <t>$J$13</t>
  </si>
  <si>
    <t>$K$13</t>
  </si>
  <si>
    <t>$D$14</t>
  </si>
  <si>
    <t>$E$14</t>
  </si>
  <si>
    <t>$F$14</t>
  </si>
  <si>
    <t>$G$14</t>
  </si>
  <si>
    <t>$H$14</t>
  </si>
  <si>
    <t>$I$14</t>
  </si>
  <si>
    <t>$J$14</t>
  </si>
  <si>
    <t>$K$14</t>
  </si>
  <si>
    <t>$R$9</t>
  </si>
  <si>
    <t>$S$9</t>
  </si>
  <si>
    <t>$T$9</t>
  </si>
  <si>
    <t>$U$9</t>
  </si>
  <si>
    <t>$R$11</t>
  </si>
  <si>
    <t>$S$11</t>
  </si>
  <si>
    <t>$T$11</t>
  </si>
  <si>
    <t>$U$11</t>
  </si>
  <si>
    <t>$R$13</t>
  </si>
  <si>
    <t>$S$13</t>
  </si>
  <si>
    <t>$T$13</t>
  </si>
  <si>
    <t>$U$13</t>
  </si>
  <si>
    <t>$D$17</t>
  </si>
  <si>
    <t>$D$17=$P$17</t>
  </si>
  <si>
    <t>$E$17</t>
  </si>
  <si>
    <t>$E$17=$Q$17</t>
  </si>
  <si>
    <t>$F$17</t>
  </si>
  <si>
    <t>$F$17=$R$17</t>
  </si>
  <si>
    <t>$G$17</t>
  </si>
  <si>
    <t>$G$17=$S$17</t>
  </si>
  <si>
    <t>$H$17</t>
  </si>
  <si>
    <t>$H$17=$T$17</t>
  </si>
  <si>
    <t>$I$17</t>
  </si>
  <si>
    <t>$I$17=$U$17</t>
  </si>
  <si>
    <t>$J$17</t>
  </si>
  <si>
    <t>$J$17=$V$17</t>
  </si>
  <si>
    <t>$K$17</t>
  </si>
  <si>
    <t>$K$17=$W$17</t>
  </si>
  <si>
    <t>$D$18</t>
  </si>
  <si>
    <t>$D$18=$P$18</t>
  </si>
  <si>
    <t>$E$18</t>
  </si>
  <si>
    <t>$E$18=$Q$18</t>
  </si>
  <si>
    <t>$F$18</t>
  </si>
  <si>
    <t>$F$18=$R$18</t>
  </si>
  <si>
    <t>$G$18</t>
  </si>
  <si>
    <t>$G$18=$S$18</t>
  </si>
  <si>
    <t>$H$18</t>
  </si>
  <si>
    <t>$H$18=$T$18</t>
  </si>
  <si>
    <t>$I$18</t>
  </si>
  <si>
    <t>$I$18=$U$18</t>
  </si>
  <si>
    <t>$J$18</t>
  </si>
  <si>
    <t>$J$18=$V$18</t>
  </si>
  <si>
    <t>$K$18</t>
  </si>
  <si>
    <t>$K$18=$W$18</t>
  </si>
  <si>
    <t>$D$19</t>
  </si>
  <si>
    <t>$D$19=$P$19</t>
  </si>
  <si>
    <t>$E$19</t>
  </si>
  <si>
    <t>$E$19=$Q$19</t>
  </si>
  <si>
    <t>$F$19</t>
  </si>
  <si>
    <t>$F$19=$R$19</t>
  </si>
  <si>
    <t>$G$19</t>
  </si>
  <si>
    <t>$G$19=$S$19</t>
  </si>
  <si>
    <t>$H$19</t>
  </si>
  <si>
    <t>$H$19=$T$19</t>
  </si>
  <si>
    <t>$I$19</t>
  </si>
  <si>
    <t>$I$19=$U$19</t>
  </si>
  <si>
    <t>$J$19</t>
  </si>
  <si>
    <t>$J$19=$V$19</t>
  </si>
  <si>
    <t>$K$19</t>
  </si>
  <si>
    <t>$K$19=$W$19</t>
  </si>
  <si>
    <t>$D$20</t>
  </si>
  <si>
    <t>$D$20=$P$20</t>
  </si>
  <si>
    <t>$E$20</t>
  </si>
  <si>
    <t>$E$20=$Q$20</t>
  </si>
  <si>
    <t>$F$20</t>
  </si>
  <si>
    <t>$F$20=$R$20</t>
  </si>
  <si>
    <t>$G$20</t>
  </si>
  <si>
    <t>$G$20=$S$20</t>
  </si>
  <si>
    <t>$H$20</t>
  </si>
  <si>
    <t>$H$20=$T$20</t>
  </si>
  <si>
    <t>$I$20</t>
  </si>
  <si>
    <t>$I$20=$U$20</t>
  </si>
  <si>
    <t>$J$20</t>
  </si>
  <si>
    <t>$J$20=$V$20</t>
  </si>
  <si>
    <t>$K$20</t>
  </si>
  <si>
    <t>$K$20=$W$20</t>
  </si>
  <si>
    <t>$D$21</t>
  </si>
  <si>
    <t>$D$21=$P$21</t>
  </si>
  <si>
    <t>$E$21</t>
  </si>
  <si>
    <t>$E$21=$Q$21</t>
  </si>
  <si>
    <t>$F$21</t>
  </si>
  <si>
    <t>$F$21=$R$21</t>
  </si>
  <si>
    <t>$G$21</t>
  </si>
  <si>
    <t>$G$21=$S$21</t>
  </si>
  <si>
    <t>$H$21</t>
  </si>
  <si>
    <t>$H$21=$T$21</t>
  </si>
  <si>
    <t>$I$21</t>
  </si>
  <si>
    <t>$I$21=$U$21</t>
  </si>
  <si>
    <t>$J$21</t>
  </si>
  <si>
    <t>$J$21=$V$21</t>
  </si>
  <si>
    <t>$K$21</t>
  </si>
  <si>
    <t>$K$21=$W$21</t>
  </si>
  <si>
    <t>$D$22</t>
  </si>
  <si>
    <t>$D$22=$P$22</t>
  </si>
  <si>
    <t>$E$22</t>
  </si>
  <si>
    <t>$E$22=$Q$22</t>
  </si>
  <si>
    <t>$F$22</t>
  </si>
  <si>
    <t>$F$22=$R$22</t>
  </si>
  <si>
    <t>$G$22</t>
  </si>
  <si>
    <t>$G$22=$S$22</t>
  </si>
  <si>
    <t>$H$22</t>
  </si>
  <si>
    <t>$H$22=$T$22</t>
  </si>
  <si>
    <t>$I$22</t>
  </si>
  <si>
    <t>$I$22=$U$22</t>
  </si>
  <si>
    <t>$J$22</t>
  </si>
  <si>
    <t>$J$22=$V$22</t>
  </si>
  <si>
    <t>$K$22</t>
  </si>
  <si>
    <t>$K$22=$W$22</t>
  </si>
  <si>
    <t>$D$23</t>
  </si>
  <si>
    <t>$D$23=$P$23</t>
  </si>
  <si>
    <t>$E$23</t>
  </si>
  <si>
    <t>$E$23=$Q$23</t>
  </si>
  <si>
    <t>$F$23</t>
  </si>
  <si>
    <t>$F$23=$R$23</t>
  </si>
  <si>
    <t>$G$23</t>
  </si>
  <si>
    <t>$G$23=$S$23</t>
  </si>
  <si>
    <t>$H$23</t>
  </si>
  <si>
    <t>$H$23=$T$23</t>
  </si>
  <si>
    <t>$I$23</t>
  </si>
  <si>
    <t>$I$23=$U$23</t>
  </si>
  <si>
    <t>$J$23</t>
  </si>
  <si>
    <t>$J$23=$V$23</t>
  </si>
  <si>
    <t>$K$23</t>
  </si>
  <si>
    <t>$K$23=$W$23</t>
  </si>
  <si>
    <t>$D$24</t>
  </si>
  <si>
    <t>$D$24=$P$24</t>
  </si>
  <si>
    <t>$E$24</t>
  </si>
  <si>
    <t>$E$24=$Q$24</t>
  </si>
  <si>
    <t>$F$24</t>
  </si>
  <si>
    <t>$F$24=$R$24</t>
  </si>
  <si>
    <t>$G$24</t>
  </si>
  <si>
    <t>$G$24=$S$24</t>
  </si>
  <si>
    <t>$H$24</t>
  </si>
  <si>
    <t>$H$24=$T$24</t>
  </si>
  <si>
    <t>$I$24</t>
  </si>
  <si>
    <t>$I$24=$U$24</t>
  </si>
  <si>
    <t>$J$24</t>
  </si>
  <si>
    <t>$J$24=$V$24</t>
  </si>
  <si>
    <t>$K$24</t>
  </si>
  <si>
    <t>$K$24=$W$24</t>
  </si>
  <si>
    <t>$D$33</t>
  </si>
  <si>
    <t>$D$33&gt;=$F$33</t>
  </si>
  <si>
    <t>$D$34</t>
  </si>
  <si>
    <t>$D$34&gt;=$F$33</t>
  </si>
  <si>
    <t>$D$35</t>
  </si>
  <si>
    <t>$D$35&gt;=$F$33</t>
  </si>
  <si>
    <t>$D$36</t>
  </si>
  <si>
    <t>$D$36&gt;=$F$33</t>
  </si>
  <si>
    <t>$D$7:$K$14</t>
  </si>
  <si>
    <t>$R$9:$U$9</t>
  </si>
  <si>
    <t>$R$11:$U$11</t>
  </si>
  <si>
    <t>$R$13:$U$13</t>
  </si>
  <si>
    <t>$D$17:$K$24 = $P$17:$W$24</t>
  </si>
  <si>
    <t>$D$33:$D$36 &gt;= $F$33</t>
  </si>
  <si>
    <t>Wmin</t>
  </si>
  <si>
    <t>heads, pumping rate</t>
  </si>
  <si>
    <t>LHS = RHS, W &gt;= Wmin</t>
  </si>
  <si>
    <t>Z =</t>
  </si>
  <si>
    <t>Heads, W(2,2)</t>
  </si>
  <si>
    <t>Heads, pumping rate</t>
  </si>
  <si>
    <t>LHS = RHS, no flow at top &amp; bottom,</t>
  </si>
  <si>
    <t>Hleft = 30, Hright = 21</t>
  </si>
  <si>
    <t>9/10/2023     Stephen Kridel      HW2     Sheet 1/4</t>
  </si>
  <si>
    <t>9/10/2023     Stephen Kridel     HW2     Sheet 2/4</t>
  </si>
  <si>
    <t>9/11/2023     Stephen Kridel     HW2     Sheet 3/4</t>
  </si>
  <si>
    <t xml:space="preserve">LHS = RHS, h &gt;= 23ft, no flow right boundary, </t>
  </si>
  <si>
    <t>41ft at left boundary, 28.6ft at right boundary</t>
  </si>
  <si>
    <t xml:space="preserve">LHS = RHS, h &gt;= 23ft, no flow around cell (4, 6) </t>
  </si>
  <si>
    <t>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</si>
</sst>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0" borderId="0" xfId="0" applyNumberFormat="1"/>
    <xf numFmtId="0" fontId="0" fillId="2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2" xfId="0" applyBorder="1"/>
    <xf numFmtId="0" fontId="3" fillId="0" borderId="1" xfId="0" applyFont="1" applyBorder="1" applyAlignment="1">
      <alignment horizontal="center"/>
    </xf>
    <xf numFmtId="0" fontId="0" fillId="0" borderId="3" xfId="0" applyBorder="1"/>
    <xf numFmtId="0" fontId="2" fillId="0" borderId="2" xfId="0" applyFont="1" applyBorder="1"/>
    <xf numFmtId="0" fontId="2" fillId="0" borderId="3" xfId="0" applyFont="1" applyBorder="1"/>
    <xf numFmtId="1" fontId="0" fillId="0" borderId="3" xfId="0" applyNumberFormat="1" applyBorder="1"/>
    <xf numFmtId="2" fontId="0" fillId="0" borderId="3" xfId="0" applyNumberFormat="1" applyBorder="1"/>
    <xf numFmtId="2" fontId="0" fillId="0" borderId="2" xfId="0" applyNumberForma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2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46AE-4E19-4E95-A657-EE2370312F5C}">
  <dimension ref="A1:K20"/>
  <sheetViews>
    <sheetView zoomScaleNormal="100" workbookViewId="0">
      <selection activeCell="L22" sqref="L22"/>
    </sheetView>
  </sheetViews>
  <sheetFormatPr defaultColWidth="7.33203125" defaultRowHeight="17.45" customHeight="1" x14ac:dyDescent="0.45"/>
  <cols>
    <col min="1" max="1" width="9.53125" bestFit="1" customWidth="1"/>
  </cols>
  <sheetData>
    <row r="1" spans="1:11" ht="17.45" customHeight="1" x14ac:dyDescent="0.45">
      <c r="A1" s="27" t="s">
        <v>257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7.45" customHeight="1" x14ac:dyDescent="0.45">
      <c r="B2" t="s">
        <v>11</v>
      </c>
      <c r="C2">
        <v>500</v>
      </c>
      <c r="D2" t="s">
        <v>10</v>
      </c>
    </row>
    <row r="3" spans="1:11" ht="17.45" customHeight="1" x14ac:dyDescent="0.45">
      <c r="B3" t="s">
        <v>9</v>
      </c>
      <c r="C3">
        <v>7000</v>
      </c>
      <c r="D3" t="s">
        <v>8</v>
      </c>
    </row>
    <row r="6" spans="1:11" ht="17.45" customHeight="1" x14ac:dyDescent="0.45">
      <c r="B6" t="s">
        <v>7</v>
      </c>
      <c r="D6">
        <v>1</v>
      </c>
      <c r="E6">
        <v>2</v>
      </c>
      <c r="I6" t="s">
        <v>6</v>
      </c>
      <c r="J6">
        <v>1</v>
      </c>
      <c r="K6">
        <v>2</v>
      </c>
    </row>
    <row r="7" spans="1:11" ht="17.45" customHeight="1" x14ac:dyDescent="0.45">
      <c r="B7">
        <v>1</v>
      </c>
      <c r="C7" s="5">
        <v>30</v>
      </c>
      <c r="D7" s="6">
        <v>25.368131868131883</v>
      </c>
      <c r="E7" s="6">
        <v>22.45604395604396</v>
      </c>
      <c r="F7" s="5">
        <v>21</v>
      </c>
      <c r="I7">
        <v>1</v>
      </c>
      <c r="J7" s="4"/>
      <c r="K7" s="4"/>
    </row>
    <row r="8" spans="1:11" ht="17.45" customHeight="1" x14ac:dyDescent="0.45">
      <c r="B8">
        <v>2</v>
      </c>
      <c r="C8" s="5">
        <v>30</v>
      </c>
      <c r="D8" s="6">
        <v>23.648351648351657</v>
      </c>
      <c r="E8" s="6">
        <v>21</v>
      </c>
      <c r="F8" s="5">
        <v>21</v>
      </c>
      <c r="I8">
        <v>2</v>
      </c>
      <c r="J8" s="7">
        <v>0.2</v>
      </c>
      <c r="K8" s="24">
        <v>0.15569230769230824</v>
      </c>
    </row>
    <row r="9" spans="1:11" ht="17.45" customHeight="1" x14ac:dyDescent="0.45">
      <c r="B9">
        <v>3</v>
      </c>
      <c r="C9" s="5">
        <v>30</v>
      </c>
      <c r="D9" s="6">
        <v>25.368131868131883</v>
      </c>
      <c r="E9" s="6">
        <v>22.45604395604396</v>
      </c>
      <c r="F9" s="5">
        <v>21</v>
      </c>
      <c r="I9">
        <v>3</v>
      </c>
      <c r="J9" s="4"/>
      <c r="K9" s="4"/>
    </row>
    <row r="11" spans="1:11" ht="17.45" customHeight="1" x14ac:dyDescent="0.45">
      <c r="B11" t="s">
        <v>5</v>
      </c>
      <c r="D11">
        <v>1</v>
      </c>
      <c r="E11">
        <v>2</v>
      </c>
      <c r="I11" t="s">
        <v>4</v>
      </c>
      <c r="J11">
        <v>1</v>
      </c>
      <c r="K11">
        <v>2</v>
      </c>
    </row>
    <row r="12" spans="1:11" ht="17.45" customHeight="1" x14ac:dyDescent="0.45">
      <c r="B12">
        <v>1</v>
      </c>
      <c r="D12" s="3">
        <f>C7+D8+E7-3*D7</f>
        <v>0</v>
      </c>
      <c r="E12" s="3">
        <f>D7+E8+F7-3*E7</f>
        <v>0</v>
      </c>
      <c r="I12">
        <v>1</v>
      </c>
      <c r="J12" s="2">
        <v>0</v>
      </c>
      <c r="K12" s="2">
        <v>0</v>
      </c>
    </row>
    <row r="13" spans="1:11" ht="17.45" customHeight="1" x14ac:dyDescent="0.45">
      <c r="B13">
        <v>2</v>
      </c>
      <c r="D13" s="3">
        <f>C8+D9+E8+D7-4*D8</f>
        <v>7.1428571428571388</v>
      </c>
      <c r="E13" s="3">
        <f>D8+E9+F8+E7-4*E8</f>
        <v>5.5604395604395762</v>
      </c>
      <c r="I13">
        <v>2</v>
      </c>
      <c r="J13" s="2">
        <f>(J8*$C$2^2)/$C$3</f>
        <v>7.1428571428571432</v>
      </c>
      <c r="K13" s="2">
        <f>(K8*$C$2^2)/$C$3</f>
        <v>5.5604395604395798</v>
      </c>
    </row>
    <row r="14" spans="1:11" ht="17.45" customHeight="1" x14ac:dyDescent="0.45">
      <c r="B14">
        <v>3</v>
      </c>
      <c r="D14" s="3">
        <f>C9+D8+E9-3*D9</f>
        <v>0</v>
      </c>
      <c r="E14" s="3">
        <f>D9+E8+F9-3*E9</f>
        <v>0</v>
      </c>
      <c r="I14">
        <v>3</v>
      </c>
      <c r="J14" s="2">
        <v>0</v>
      </c>
      <c r="K14" s="2">
        <v>0</v>
      </c>
    </row>
    <row r="16" spans="1:11" ht="17.45" customHeight="1" x14ac:dyDescent="0.45">
      <c r="I16" t="s">
        <v>3</v>
      </c>
      <c r="J16">
        <v>1</v>
      </c>
      <c r="K16">
        <v>2</v>
      </c>
    </row>
    <row r="17" spans="2:11" ht="17.45" customHeight="1" x14ac:dyDescent="0.45">
      <c r="B17" s="26" t="s">
        <v>2</v>
      </c>
      <c r="C17" s="26"/>
      <c r="D17" t="s">
        <v>253</v>
      </c>
      <c r="I17">
        <v>1</v>
      </c>
      <c r="J17" s="1">
        <f>D12-J12</f>
        <v>0</v>
      </c>
      <c r="K17" s="1">
        <f t="shared" ref="J17:K19" si="0">E12-K12</f>
        <v>0</v>
      </c>
    </row>
    <row r="18" spans="2:11" ht="17.45" customHeight="1" x14ac:dyDescent="0.45">
      <c r="B18" s="26" t="s">
        <v>1</v>
      </c>
      <c r="C18" s="26"/>
      <c r="D18" t="s">
        <v>255</v>
      </c>
      <c r="I18">
        <v>2</v>
      </c>
      <c r="J18" s="1">
        <f t="shared" si="0"/>
        <v>0</v>
      </c>
      <c r="K18" s="1">
        <f>E13-K13</f>
        <v>0</v>
      </c>
    </row>
    <row r="19" spans="2:11" ht="17.45" customHeight="1" x14ac:dyDescent="0.45">
      <c r="D19" t="s">
        <v>256</v>
      </c>
      <c r="I19">
        <v>3</v>
      </c>
      <c r="J19" s="1">
        <f t="shared" si="0"/>
        <v>0</v>
      </c>
      <c r="K19" s="1">
        <f t="shared" si="0"/>
        <v>0</v>
      </c>
    </row>
    <row r="20" spans="2:11" ht="17.45" customHeight="1" x14ac:dyDescent="0.45">
      <c r="B20" s="26" t="s">
        <v>0</v>
      </c>
      <c r="C20" s="26"/>
      <c r="D20" t="s">
        <v>252</v>
      </c>
      <c r="E20" s="10">
        <f>SUM(J8:K8)</f>
        <v>0.35569230769230825</v>
      </c>
    </row>
  </sheetData>
  <mergeCells count="4">
    <mergeCell ref="B17:C17"/>
    <mergeCell ref="B18:C18"/>
    <mergeCell ref="B20:C20"/>
    <mergeCell ref="A1:K1"/>
  </mergeCells>
  <conditionalFormatting sqref="D7:E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51DD-CAD3-4884-BB33-05D4FFCA9F00}">
  <dimension ref="A1:W36"/>
  <sheetViews>
    <sheetView zoomScale="85" zoomScaleNormal="85" workbookViewId="0">
      <selection activeCell="AB25" sqref="AB25"/>
    </sheetView>
  </sheetViews>
  <sheetFormatPr defaultColWidth="7.33203125" defaultRowHeight="17.45" customHeight="1" x14ac:dyDescent="0.45"/>
  <cols>
    <col min="7" max="7" width="7.6640625" bestFit="1" customWidth="1"/>
    <col min="10" max="10" width="7.6640625" bestFit="1" customWidth="1"/>
  </cols>
  <sheetData>
    <row r="1" spans="1:23" ht="17.45" customHeight="1" x14ac:dyDescent="0.45">
      <c r="A1" s="28" t="s">
        <v>258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23" ht="17.45" customHeight="1" x14ac:dyDescent="0.45">
      <c r="B2" t="s">
        <v>11</v>
      </c>
      <c r="D2">
        <v>100</v>
      </c>
      <c r="E2" t="s">
        <v>10</v>
      </c>
    </row>
    <row r="3" spans="1:23" ht="17.45" customHeight="1" x14ac:dyDescent="0.45">
      <c r="B3" t="s">
        <v>9</v>
      </c>
      <c r="D3">
        <v>10000</v>
      </c>
      <c r="E3" t="s">
        <v>8</v>
      </c>
    </row>
    <row r="6" spans="1:23" ht="17.45" customHeight="1" x14ac:dyDescent="0.45">
      <c r="B6" t="s">
        <v>7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O6" t="s">
        <v>6</v>
      </c>
      <c r="P6">
        <v>1</v>
      </c>
      <c r="Q6">
        <v>2</v>
      </c>
      <c r="R6">
        <v>3</v>
      </c>
      <c r="S6">
        <v>4</v>
      </c>
      <c r="T6">
        <v>5</v>
      </c>
      <c r="U6">
        <v>6</v>
      </c>
      <c r="V6">
        <v>7</v>
      </c>
      <c r="W6">
        <v>8</v>
      </c>
    </row>
    <row r="7" spans="1:23" ht="17.45" customHeight="1" x14ac:dyDescent="0.45"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23" ht="17.45" customHeight="1" x14ac:dyDescent="0.45">
      <c r="B8">
        <v>1</v>
      </c>
      <c r="C8" s="5">
        <v>20</v>
      </c>
      <c r="D8" s="6">
        <v>19.699681235879542</v>
      </c>
      <c r="E8" s="6">
        <v>19.375276860674159</v>
      </c>
      <c r="F8" s="6">
        <v>19.299521499359702</v>
      </c>
      <c r="G8" s="6">
        <v>19.520175688957963</v>
      </c>
      <c r="H8" s="6">
        <v>19.702805054768255</v>
      </c>
      <c r="I8" s="6">
        <v>19.822862177499204</v>
      </c>
      <c r="J8" s="6">
        <v>19.900786748668878</v>
      </c>
      <c r="K8" s="6">
        <v>19.95544023286908</v>
      </c>
      <c r="L8" s="5">
        <v>20</v>
      </c>
      <c r="O8">
        <v>1</v>
      </c>
      <c r="P8" s="4"/>
      <c r="Q8" s="4"/>
      <c r="R8" s="4"/>
      <c r="S8" s="4"/>
      <c r="T8" s="4"/>
      <c r="U8" s="4"/>
      <c r="V8" s="4"/>
      <c r="W8" s="4"/>
    </row>
    <row r="9" spans="1:23" ht="17.45" customHeight="1" x14ac:dyDescent="0.45">
      <c r="B9">
        <v>2</v>
      </c>
      <c r="C9" s="5">
        <v>20</v>
      </c>
      <c r="D9" s="6">
        <v>19.423448082844022</v>
      </c>
      <c r="E9" s="6">
        <v>18.501904707457335</v>
      </c>
      <c r="F9" s="6">
        <v>18.302633447806699</v>
      </c>
      <c r="G9" s="6">
        <v>19.0783762017039</v>
      </c>
      <c r="H9" s="6">
        <v>19.468182352615841</v>
      </c>
      <c r="I9" s="6">
        <v>19.687856906559713</v>
      </c>
      <c r="J9" s="6">
        <v>19.824844584307204</v>
      </c>
      <c r="K9" s="6">
        <v>19.920974182807438</v>
      </c>
      <c r="L9" s="5">
        <v>20</v>
      </c>
      <c r="O9">
        <v>2</v>
      </c>
      <c r="P9" s="4"/>
      <c r="Q9" s="4">
        <v>2</v>
      </c>
      <c r="R9" s="4">
        <v>2</v>
      </c>
      <c r="S9" s="4"/>
      <c r="T9" s="4"/>
      <c r="U9" s="4"/>
      <c r="V9" s="4"/>
      <c r="W9" s="4"/>
    </row>
    <row r="10" spans="1:23" ht="17.45" customHeight="1" x14ac:dyDescent="0.45">
      <c r="B10">
        <v>3</v>
      </c>
      <c r="C10" s="5">
        <v>20</v>
      </c>
      <c r="D10" s="6">
        <v>19.492206388039186</v>
      </c>
      <c r="E10" s="6">
        <v>18.906260438504464</v>
      </c>
      <c r="F10" s="6">
        <v>18.330731382705846</v>
      </c>
      <c r="G10" s="6">
        <v>19.022513317435081</v>
      </c>
      <c r="H10" s="6">
        <v>19.40369124743151</v>
      </c>
      <c r="I10" s="6">
        <v>19.635538511816609</v>
      </c>
      <c r="J10" s="6">
        <v>19.789760499192795</v>
      </c>
      <c r="K10" s="6">
        <v>19.903611914053474</v>
      </c>
      <c r="L10" s="5">
        <v>20</v>
      </c>
      <c r="O10">
        <v>3</v>
      </c>
      <c r="P10" s="4"/>
      <c r="Q10" s="4"/>
      <c r="R10" s="4">
        <v>1.9999999999999998</v>
      </c>
      <c r="S10" s="4"/>
      <c r="T10" s="4"/>
      <c r="U10" s="4"/>
      <c r="V10" s="4"/>
      <c r="W10" s="4"/>
    </row>
    <row r="11" spans="1:23" ht="17.45" customHeight="1" x14ac:dyDescent="0.45">
      <c r="B11">
        <v>4</v>
      </c>
      <c r="C11" s="5">
        <v>20</v>
      </c>
      <c r="D11" s="6">
        <v>19.639117030808247</v>
      </c>
      <c r="E11" s="6">
        <v>19.300199275815483</v>
      </c>
      <c r="F11" s="6">
        <v>19.091518327077118</v>
      </c>
      <c r="G11" s="6">
        <v>19.277254437899124</v>
      </c>
      <c r="H11" s="6">
        <v>19.488530807858492</v>
      </c>
      <c r="I11" s="6">
        <v>19.660845394082479</v>
      </c>
      <c r="J11" s="6">
        <v>19.795046986594148</v>
      </c>
      <c r="K11" s="6">
        <v>19.903712974212688</v>
      </c>
      <c r="L11" s="5">
        <v>20</v>
      </c>
      <c r="O11">
        <v>4</v>
      </c>
      <c r="P11" s="4"/>
      <c r="Q11" s="4"/>
      <c r="R11" s="4"/>
      <c r="S11" s="8"/>
      <c r="T11" s="4"/>
      <c r="U11" s="4"/>
      <c r="V11" s="8"/>
      <c r="W11" s="4"/>
    </row>
    <row r="12" spans="1:23" ht="17.45" customHeight="1" x14ac:dyDescent="0.45">
      <c r="B12">
        <v>5</v>
      </c>
      <c r="C12" s="5">
        <v>20</v>
      </c>
      <c r="D12" s="6">
        <v>19.764062459379151</v>
      </c>
      <c r="E12" s="6">
        <v>19.563901306872086</v>
      </c>
      <c r="F12" s="6">
        <v>19.457888211888068</v>
      </c>
      <c r="G12" s="6">
        <v>19.506455299225699</v>
      </c>
      <c r="H12" s="6">
        <v>19.61233215202088</v>
      </c>
      <c r="I12" s="6">
        <v>19.724265270060794</v>
      </c>
      <c r="J12" s="6">
        <v>19.825869078887862</v>
      </c>
      <c r="K12" s="6">
        <v>19.916192996199687</v>
      </c>
      <c r="L12" s="5">
        <v>20</v>
      </c>
      <c r="O12">
        <v>5</v>
      </c>
      <c r="P12" s="4"/>
      <c r="Q12" s="4"/>
      <c r="R12" s="4"/>
      <c r="S12" s="4"/>
      <c r="T12" s="4"/>
      <c r="U12" s="4"/>
      <c r="V12" s="4"/>
      <c r="W12" s="4"/>
    </row>
    <row r="13" spans="1:23" ht="17.45" customHeight="1" x14ac:dyDescent="0.45">
      <c r="B13">
        <v>6</v>
      </c>
      <c r="C13" s="5">
        <v>20</v>
      </c>
      <c r="D13" s="6">
        <v>19.853231499839172</v>
      </c>
      <c r="E13" s="6">
        <v>19.733455280405309</v>
      </c>
      <c r="F13" s="6">
        <v>19.669677914377232</v>
      </c>
      <c r="G13" s="6">
        <v>19.678346395094842</v>
      </c>
      <c r="H13" s="6">
        <v>19.730077230938232</v>
      </c>
      <c r="I13" s="6">
        <v>19.798014455252012</v>
      </c>
      <c r="J13" s="6">
        <v>19.867971062697055</v>
      </c>
      <c r="K13" s="6">
        <v>19.935189931699028</v>
      </c>
      <c r="L13" s="5">
        <v>20</v>
      </c>
      <c r="O13">
        <v>6</v>
      </c>
      <c r="P13" s="4"/>
      <c r="Q13" s="4"/>
      <c r="R13" s="4"/>
      <c r="S13" s="4"/>
      <c r="T13" s="4"/>
      <c r="U13" s="4"/>
      <c r="V13" s="4"/>
      <c r="W13" s="4"/>
    </row>
    <row r="14" spans="1:23" ht="17.45" customHeight="1" x14ac:dyDescent="0.45">
      <c r="B14">
        <v>7</v>
      </c>
      <c r="C14" s="5">
        <v>20</v>
      </c>
      <c r="D14" s="6">
        <v>19.915408259568583</v>
      </c>
      <c r="E14" s="6">
        <v>19.847010400534142</v>
      </c>
      <c r="F14" s="6">
        <v>19.809021770119635</v>
      </c>
      <c r="G14" s="6">
        <v>19.807175135838836</v>
      </c>
      <c r="H14" s="6">
        <v>19.831615921384895</v>
      </c>
      <c r="I14" s="6">
        <v>19.86974425731275</v>
      </c>
      <c r="J14" s="6">
        <v>19.9128107849495</v>
      </c>
      <c r="K14" s="6">
        <v>19.956595667899144</v>
      </c>
      <c r="L14" s="5">
        <v>20</v>
      </c>
      <c r="O14">
        <v>7</v>
      </c>
      <c r="P14" s="4"/>
      <c r="Q14" s="4"/>
      <c r="R14" s="4"/>
      <c r="S14" s="8"/>
      <c r="T14" s="4"/>
      <c r="U14" s="4"/>
      <c r="V14" s="8"/>
      <c r="W14" s="4"/>
    </row>
    <row r="15" spans="1:23" ht="17.45" customHeight="1" x14ac:dyDescent="0.45">
      <c r="B15">
        <v>8</v>
      </c>
      <c r="C15" s="5">
        <v>20</v>
      </c>
      <c r="D15" s="6">
        <v>19.961391137902481</v>
      </c>
      <c r="E15" s="6">
        <v>19.930156292041339</v>
      </c>
      <c r="F15" s="6">
        <v>19.91222362972934</v>
      </c>
      <c r="G15" s="6">
        <v>19.909716456757028</v>
      </c>
      <c r="H15" s="6">
        <v>19.919467061448888</v>
      </c>
      <c r="I15" s="6">
        <v>19.936535867663377</v>
      </c>
      <c r="J15" s="6">
        <v>19.956932151889912</v>
      </c>
      <c r="K15" s="6">
        <v>19.978381954947093</v>
      </c>
      <c r="L15" s="5">
        <v>20</v>
      </c>
      <c r="O15">
        <v>8</v>
      </c>
      <c r="P15" s="4"/>
      <c r="Q15" s="4"/>
      <c r="R15" s="4"/>
      <c r="S15" s="4"/>
      <c r="T15" s="4"/>
      <c r="U15" s="4"/>
      <c r="V15" s="4"/>
      <c r="W15" s="4"/>
    </row>
    <row r="16" spans="1:23" ht="17.45" customHeight="1" x14ac:dyDescent="0.45">
      <c r="C16" s="5"/>
      <c r="D16" s="5">
        <v>20</v>
      </c>
      <c r="E16" s="5">
        <v>20</v>
      </c>
      <c r="F16" s="5">
        <v>20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/>
      <c r="P16" s="5"/>
      <c r="Q16" s="5"/>
      <c r="R16" s="5"/>
      <c r="S16" s="5"/>
      <c r="T16" s="5"/>
      <c r="U16" s="5"/>
      <c r="V16" s="5"/>
      <c r="W16" s="5"/>
    </row>
    <row r="18" spans="2:23" ht="17.45" customHeight="1" x14ac:dyDescent="0.45">
      <c r="B18" t="s">
        <v>5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O18" t="s">
        <v>4</v>
      </c>
      <c r="P18">
        <v>1</v>
      </c>
      <c r="Q18">
        <v>2</v>
      </c>
      <c r="R18">
        <v>3</v>
      </c>
      <c r="S18">
        <v>4</v>
      </c>
      <c r="T18">
        <v>5</v>
      </c>
      <c r="U18">
        <v>6</v>
      </c>
      <c r="V18">
        <v>7</v>
      </c>
      <c r="W18">
        <v>8</v>
      </c>
    </row>
    <row r="19" spans="2:23" ht="17.45" customHeight="1" x14ac:dyDescent="0.45">
      <c r="B19">
        <v>1</v>
      </c>
      <c r="D19" s="3">
        <f t="shared" ref="D19:K26" si="0">C8+D9+E8+D7-4*D8</f>
        <v>0</v>
      </c>
      <c r="E19" s="3">
        <f t="shared" si="0"/>
        <v>0</v>
      </c>
      <c r="F19" s="3">
        <f t="shared" si="0"/>
        <v>0</v>
      </c>
      <c r="G19" s="3">
        <f t="shared" si="0"/>
        <v>0</v>
      </c>
      <c r="H19" s="3">
        <f t="shared" si="0"/>
        <v>0</v>
      </c>
      <c r="I19" s="3">
        <f t="shared" si="0"/>
        <v>0</v>
      </c>
      <c r="J19" s="3">
        <f t="shared" si="0"/>
        <v>0</v>
      </c>
      <c r="K19" s="3">
        <f t="shared" si="0"/>
        <v>0</v>
      </c>
      <c r="O19">
        <v>1</v>
      </c>
      <c r="P19" s="2">
        <f t="shared" ref="P19:W26" si="1">($D$2^2*P8)/$D$3</f>
        <v>0</v>
      </c>
      <c r="Q19" s="2">
        <f t="shared" si="1"/>
        <v>0</v>
      </c>
      <c r="R19" s="2">
        <f t="shared" si="1"/>
        <v>0</v>
      </c>
      <c r="S19" s="2">
        <f t="shared" si="1"/>
        <v>0</v>
      </c>
      <c r="T19" s="2">
        <f t="shared" si="1"/>
        <v>0</v>
      </c>
      <c r="U19" s="2">
        <f t="shared" si="1"/>
        <v>0</v>
      </c>
      <c r="V19" s="2">
        <f t="shared" si="1"/>
        <v>0</v>
      </c>
      <c r="W19" s="2">
        <f t="shared" si="1"/>
        <v>0</v>
      </c>
    </row>
    <row r="20" spans="2:23" ht="17.45" customHeight="1" x14ac:dyDescent="0.45">
      <c r="B20">
        <v>2</v>
      </c>
      <c r="D20" s="3">
        <f t="shared" si="0"/>
        <v>0</v>
      </c>
      <c r="E20" s="3">
        <f t="shared" si="0"/>
        <v>2</v>
      </c>
      <c r="F20" s="3">
        <f t="shared" si="0"/>
        <v>1.9999999999999858</v>
      </c>
      <c r="G20" s="3">
        <f t="shared" si="0"/>
        <v>0</v>
      </c>
      <c r="H20" s="3">
        <f t="shared" si="0"/>
        <v>0</v>
      </c>
      <c r="I20" s="3">
        <f t="shared" si="0"/>
        <v>0</v>
      </c>
      <c r="J20" s="3">
        <f t="shared" si="0"/>
        <v>0</v>
      </c>
      <c r="K20" s="3">
        <f t="shared" si="0"/>
        <v>0</v>
      </c>
      <c r="O20">
        <v>2</v>
      </c>
      <c r="P20" s="2">
        <f t="shared" si="1"/>
        <v>0</v>
      </c>
      <c r="Q20" s="2">
        <f t="shared" si="1"/>
        <v>2</v>
      </c>
      <c r="R20" s="2">
        <f t="shared" si="1"/>
        <v>2</v>
      </c>
      <c r="S20" s="2">
        <f t="shared" si="1"/>
        <v>0</v>
      </c>
      <c r="T20" s="2">
        <f t="shared" si="1"/>
        <v>0</v>
      </c>
      <c r="U20" s="2">
        <f t="shared" si="1"/>
        <v>0</v>
      </c>
      <c r="V20" s="2">
        <f t="shared" si="1"/>
        <v>0</v>
      </c>
      <c r="W20" s="2">
        <f t="shared" si="1"/>
        <v>0</v>
      </c>
    </row>
    <row r="21" spans="2:23" ht="17.45" customHeight="1" x14ac:dyDescent="0.45">
      <c r="B21">
        <v>3</v>
      </c>
      <c r="D21" s="3">
        <f t="shared" si="0"/>
        <v>0</v>
      </c>
      <c r="E21" s="3">
        <f t="shared" si="0"/>
        <v>0</v>
      </c>
      <c r="F21" s="3">
        <f t="shared" si="0"/>
        <v>1.9999999999999858</v>
      </c>
      <c r="G21" s="3">
        <f t="shared" si="0"/>
        <v>0</v>
      </c>
      <c r="H21" s="3">
        <f t="shared" si="0"/>
        <v>0</v>
      </c>
      <c r="I21" s="3">
        <f t="shared" si="0"/>
        <v>0</v>
      </c>
      <c r="J21" s="3">
        <f t="shared" si="0"/>
        <v>2.5579538487363607E-13</v>
      </c>
      <c r="K21" s="3">
        <f t="shared" si="0"/>
        <v>-9.8054897534893826E-13</v>
      </c>
      <c r="O21">
        <v>3</v>
      </c>
      <c r="P21" s="2">
        <f t="shared" si="1"/>
        <v>0</v>
      </c>
      <c r="Q21" s="2">
        <f t="shared" si="1"/>
        <v>0</v>
      </c>
      <c r="R21" s="2">
        <f t="shared" si="1"/>
        <v>1.9999999999999996</v>
      </c>
      <c r="S21" s="2">
        <f t="shared" si="1"/>
        <v>0</v>
      </c>
      <c r="T21" s="2">
        <f t="shared" si="1"/>
        <v>0</v>
      </c>
      <c r="U21" s="2">
        <f t="shared" si="1"/>
        <v>0</v>
      </c>
      <c r="V21" s="2">
        <f t="shared" si="1"/>
        <v>0</v>
      </c>
      <c r="W21" s="2">
        <f t="shared" si="1"/>
        <v>0</v>
      </c>
    </row>
    <row r="22" spans="2:23" ht="17.45" customHeight="1" x14ac:dyDescent="0.45">
      <c r="B22">
        <v>4</v>
      </c>
      <c r="D22" s="3">
        <f t="shared" si="0"/>
        <v>8.3844042819691822E-13</v>
      </c>
      <c r="E22" s="3">
        <f t="shared" si="0"/>
        <v>0</v>
      </c>
      <c r="F22" s="3">
        <f t="shared" si="0"/>
        <v>0</v>
      </c>
      <c r="G22" s="3">
        <f t="shared" si="0"/>
        <v>0</v>
      </c>
      <c r="H22" s="3">
        <f t="shared" si="0"/>
        <v>0</v>
      </c>
      <c r="I22" s="3">
        <f t="shared" si="0"/>
        <v>1.2789769243681803E-13</v>
      </c>
      <c r="J22" s="3">
        <f t="shared" si="0"/>
        <v>-7.673861546209082E-13</v>
      </c>
      <c r="K22" s="3">
        <f t="shared" si="0"/>
        <v>-3.4390268410788849E-12</v>
      </c>
      <c r="O22">
        <v>4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U22" s="2">
        <f t="shared" si="1"/>
        <v>0</v>
      </c>
      <c r="V22" s="2">
        <f t="shared" si="1"/>
        <v>0</v>
      </c>
      <c r="W22" s="2">
        <f t="shared" si="1"/>
        <v>0</v>
      </c>
    </row>
    <row r="23" spans="2:23" ht="17.45" customHeight="1" x14ac:dyDescent="0.45">
      <c r="B23">
        <v>5</v>
      </c>
      <c r="D23" s="3">
        <f t="shared" si="0"/>
        <v>2.8990143619012088E-12</v>
      </c>
      <c r="E23" s="3">
        <f t="shared" si="0"/>
        <v>-3.4106051316484809E-13</v>
      </c>
      <c r="F23" s="3">
        <f t="shared" si="0"/>
        <v>-1.4210854715202004E-13</v>
      </c>
      <c r="G23" s="3">
        <f t="shared" si="0"/>
        <v>1.1368683772161603E-13</v>
      </c>
      <c r="H23" s="3">
        <f t="shared" si="0"/>
        <v>-2.9842794901924208E-13</v>
      </c>
      <c r="I23" s="3">
        <f t="shared" si="0"/>
        <v>0</v>
      </c>
      <c r="J23" s="3">
        <f t="shared" si="0"/>
        <v>2.2737367544323206E-13</v>
      </c>
      <c r="K23" s="3">
        <f t="shared" si="0"/>
        <v>8.3844042819691822E-13</v>
      </c>
      <c r="O23">
        <v>5</v>
      </c>
      <c r="P23" s="2">
        <f t="shared" si="1"/>
        <v>0</v>
      </c>
      <c r="Q23" s="2">
        <f t="shared" si="1"/>
        <v>0</v>
      </c>
      <c r="R23" s="2">
        <f t="shared" si="1"/>
        <v>0</v>
      </c>
      <c r="S23" s="2">
        <f t="shared" si="1"/>
        <v>0</v>
      </c>
      <c r="T23" s="2">
        <f t="shared" si="1"/>
        <v>0</v>
      </c>
      <c r="U23" s="2">
        <f t="shared" si="1"/>
        <v>0</v>
      </c>
      <c r="V23" s="2">
        <f t="shared" si="1"/>
        <v>0</v>
      </c>
      <c r="W23" s="2">
        <f t="shared" si="1"/>
        <v>0</v>
      </c>
    </row>
    <row r="24" spans="2:23" ht="17.45" customHeight="1" x14ac:dyDescent="0.45">
      <c r="B24">
        <v>6</v>
      </c>
      <c r="D24" s="3">
        <f t="shared" si="0"/>
        <v>-3.652189661806915E-12</v>
      </c>
      <c r="E24" s="3">
        <f t="shared" si="0"/>
        <v>1.3926637620897964E-12</v>
      </c>
      <c r="F24" s="3">
        <f t="shared" si="0"/>
        <v>-1.0800249583553523E-12</v>
      </c>
      <c r="G24" s="3">
        <f t="shared" si="0"/>
        <v>6.2527760746888816E-13</v>
      </c>
      <c r="H24" s="3">
        <f t="shared" si="0"/>
        <v>-2.9842794901924208E-13</v>
      </c>
      <c r="I24" s="3">
        <f t="shared" si="0"/>
        <v>7.815970093361102E-13</v>
      </c>
      <c r="J24" s="3">
        <f t="shared" si="0"/>
        <v>1.8474111129762605E-13</v>
      </c>
      <c r="K24" s="3">
        <f t="shared" si="0"/>
        <v>-2.2737367544323206E-13</v>
      </c>
      <c r="O24">
        <v>6</v>
      </c>
      <c r="P24" s="2">
        <f t="shared" si="1"/>
        <v>0</v>
      </c>
      <c r="Q24" s="2">
        <f t="shared" si="1"/>
        <v>0</v>
      </c>
      <c r="R24" s="2">
        <f t="shared" si="1"/>
        <v>0</v>
      </c>
      <c r="S24" s="2">
        <f t="shared" si="1"/>
        <v>0</v>
      </c>
      <c r="T24" s="2">
        <f t="shared" si="1"/>
        <v>0</v>
      </c>
      <c r="U24" s="2">
        <f t="shared" si="1"/>
        <v>0</v>
      </c>
      <c r="V24" s="2">
        <f t="shared" si="1"/>
        <v>0</v>
      </c>
      <c r="W24" s="2">
        <f t="shared" si="1"/>
        <v>0</v>
      </c>
    </row>
    <row r="25" spans="2:23" ht="17.45" customHeight="1" x14ac:dyDescent="0.45">
      <c r="B25">
        <v>7</v>
      </c>
      <c r="D25" s="3">
        <f t="shared" si="0"/>
        <v>1.4637180356658064E-12</v>
      </c>
      <c r="E25" s="3">
        <f t="shared" si="0"/>
        <v>-1.6910917111090384E-12</v>
      </c>
      <c r="F25" s="3">
        <f t="shared" si="0"/>
        <v>1.0089706847793423E-12</v>
      </c>
      <c r="G25" s="3">
        <f t="shared" si="0"/>
        <v>1.0658141036401503E-12</v>
      </c>
      <c r="H25" s="3">
        <f t="shared" si="0"/>
        <v>-8.6686213762732223E-13</v>
      </c>
      <c r="I25" s="3">
        <f t="shared" si="0"/>
        <v>-1.2079226507921703E-12</v>
      </c>
      <c r="J25" s="3">
        <f t="shared" si="0"/>
        <v>8.6686213762732223E-13</v>
      </c>
      <c r="K25" s="3">
        <f t="shared" si="0"/>
        <v>-9.5212726591853425E-13</v>
      </c>
      <c r="O25">
        <v>7</v>
      </c>
      <c r="P25" s="2">
        <f t="shared" si="1"/>
        <v>0</v>
      </c>
      <c r="Q25" s="2">
        <f t="shared" si="1"/>
        <v>0</v>
      </c>
      <c r="R25" s="2">
        <f t="shared" si="1"/>
        <v>0</v>
      </c>
      <c r="S25" s="2">
        <f t="shared" si="1"/>
        <v>0</v>
      </c>
      <c r="T25" s="2">
        <f t="shared" si="1"/>
        <v>0</v>
      </c>
      <c r="U25" s="2">
        <f t="shared" si="1"/>
        <v>0</v>
      </c>
      <c r="V25" s="2">
        <f t="shared" si="1"/>
        <v>0</v>
      </c>
      <c r="W25" s="2">
        <f t="shared" si="1"/>
        <v>0</v>
      </c>
    </row>
    <row r="26" spans="2:23" ht="17.45" customHeight="1" x14ac:dyDescent="0.45">
      <c r="B26">
        <v>8</v>
      </c>
      <c r="D26" s="3">
        <f t="shared" si="0"/>
        <v>0</v>
      </c>
      <c r="E26" s="3">
        <f t="shared" si="0"/>
        <v>6.1106675275368616E-13</v>
      </c>
      <c r="F26" s="3">
        <f t="shared" si="0"/>
        <v>6.5369931689929217E-13</v>
      </c>
      <c r="G26" s="3">
        <f t="shared" si="0"/>
        <v>-1.1056044968427159E-11</v>
      </c>
      <c r="H26" s="3">
        <f t="shared" si="0"/>
        <v>9.7486463346285746E-12</v>
      </c>
      <c r="I26" s="3">
        <f t="shared" si="0"/>
        <v>-1.9610979506978765E-12</v>
      </c>
      <c r="J26" s="3">
        <f t="shared" si="0"/>
        <v>3.2684965844964609E-13</v>
      </c>
      <c r="K26" s="3">
        <f t="shared" si="0"/>
        <v>6.9633188104489818E-13</v>
      </c>
      <c r="O26">
        <v>8</v>
      </c>
      <c r="P26" s="2">
        <f t="shared" si="1"/>
        <v>0</v>
      </c>
      <c r="Q26" s="2">
        <f t="shared" si="1"/>
        <v>0</v>
      </c>
      <c r="R26" s="2">
        <f t="shared" si="1"/>
        <v>0</v>
      </c>
      <c r="S26" s="2">
        <f t="shared" si="1"/>
        <v>0</v>
      </c>
      <c r="T26" s="2">
        <f t="shared" si="1"/>
        <v>0</v>
      </c>
      <c r="U26" s="2">
        <f t="shared" si="1"/>
        <v>0</v>
      </c>
      <c r="V26" s="2">
        <f t="shared" si="1"/>
        <v>0</v>
      </c>
      <c r="W26" s="2">
        <f t="shared" si="1"/>
        <v>0</v>
      </c>
    </row>
    <row r="28" spans="2:23" ht="17.45" customHeight="1" x14ac:dyDescent="0.45">
      <c r="O28" t="s">
        <v>3</v>
      </c>
      <c r="P28">
        <v>1</v>
      </c>
      <c r="Q28">
        <v>2</v>
      </c>
      <c r="R28">
        <v>3</v>
      </c>
      <c r="S28">
        <v>4</v>
      </c>
      <c r="T28">
        <v>5</v>
      </c>
      <c r="U28">
        <v>6</v>
      </c>
      <c r="V28">
        <v>7</v>
      </c>
      <c r="W28">
        <v>8</v>
      </c>
    </row>
    <row r="29" spans="2:23" ht="17.45" customHeight="1" x14ac:dyDescent="0.45">
      <c r="B29" s="26" t="s">
        <v>2</v>
      </c>
      <c r="C29" s="26"/>
      <c r="D29" t="s">
        <v>250</v>
      </c>
      <c r="O29">
        <v>1</v>
      </c>
      <c r="P29" s="1">
        <f t="shared" ref="P29:W36" si="2">D19-P19</f>
        <v>0</v>
      </c>
      <c r="Q29" s="1">
        <f t="shared" si="2"/>
        <v>0</v>
      </c>
      <c r="R29" s="1">
        <f t="shared" si="2"/>
        <v>0</v>
      </c>
      <c r="S29" s="1">
        <f t="shared" si="2"/>
        <v>0</v>
      </c>
      <c r="T29" s="1">
        <f t="shared" si="2"/>
        <v>0</v>
      </c>
      <c r="U29" s="1">
        <f t="shared" si="2"/>
        <v>0</v>
      </c>
      <c r="V29" s="1">
        <f t="shared" si="2"/>
        <v>0</v>
      </c>
      <c r="W29" s="1">
        <f t="shared" si="2"/>
        <v>0</v>
      </c>
    </row>
    <row r="30" spans="2:23" ht="17.45" customHeight="1" x14ac:dyDescent="0.45">
      <c r="B30" s="26" t="s">
        <v>1</v>
      </c>
      <c r="C30" s="26"/>
      <c r="D30" t="s">
        <v>251</v>
      </c>
      <c r="O30">
        <v>2</v>
      </c>
      <c r="P30" s="1">
        <f t="shared" si="2"/>
        <v>0</v>
      </c>
      <c r="Q30" s="1">
        <f t="shared" si="2"/>
        <v>0</v>
      </c>
      <c r="R30" s="1">
        <f t="shared" si="2"/>
        <v>-1.4210854715202004E-14</v>
      </c>
      <c r="S30" s="1">
        <f t="shared" si="2"/>
        <v>0</v>
      </c>
      <c r="T30" s="1">
        <f t="shared" si="2"/>
        <v>0</v>
      </c>
      <c r="U30" s="1">
        <f t="shared" si="2"/>
        <v>0</v>
      </c>
      <c r="V30" s="1">
        <f t="shared" si="2"/>
        <v>0</v>
      </c>
      <c r="W30" s="1">
        <f t="shared" si="2"/>
        <v>0</v>
      </c>
    </row>
    <row r="31" spans="2:23" ht="17.45" customHeight="1" x14ac:dyDescent="0.45">
      <c r="B31" s="26" t="s">
        <v>0</v>
      </c>
      <c r="C31" s="26"/>
      <c r="D31" t="s">
        <v>252</v>
      </c>
      <c r="E31">
        <f>SUM(D8:K15)</f>
        <v>1256.2164261931296</v>
      </c>
      <c r="O31">
        <v>3</v>
      </c>
      <c r="P31" s="1">
        <f t="shared" si="2"/>
        <v>0</v>
      </c>
      <c r="Q31" s="1">
        <f t="shared" si="2"/>
        <v>0</v>
      </c>
      <c r="R31" s="1">
        <f t="shared" si="2"/>
        <v>-1.3766765505351941E-14</v>
      </c>
      <c r="S31" s="1">
        <f t="shared" si="2"/>
        <v>0</v>
      </c>
      <c r="T31" s="1">
        <f t="shared" si="2"/>
        <v>0</v>
      </c>
      <c r="U31" s="1">
        <f t="shared" si="2"/>
        <v>0</v>
      </c>
      <c r="V31" s="1">
        <f t="shared" si="2"/>
        <v>2.5579538487363607E-13</v>
      </c>
      <c r="W31" s="1">
        <f t="shared" si="2"/>
        <v>-9.8054897534893826E-13</v>
      </c>
    </row>
    <row r="32" spans="2:23" ht="17.45" customHeight="1" x14ac:dyDescent="0.45">
      <c r="O32">
        <v>4</v>
      </c>
      <c r="P32" s="1">
        <f t="shared" si="2"/>
        <v>8.3844042819691822E-13</v>
      </c>
      <c r="Q32" s="1">
        <f t="shared" si="2"/>
        <v>0</v>
      </c>
      <c r="R32" s="1">
        <f t="shared" si="2"/>
        <v>0</v>
      </c>
      <c r="S32" s="1">
        <f t="shared" si="2"/>
        <v>0</v>
      </c>
      <c r="T32" s="1">
        <f t="shared" si="2"/>
        <v>0</v>
      </c>
      <c r="U32" s="1">
        <f t="shared" si="2"/>
        <v>1.2789769243681803E-13</v>
      </c>
      <c r="V32" s="1">
        <f t="shared" si="2"/>
        <v>-7.673861546209082E-13</v>
      </c>
      <c r="W32" s="1">
        <f t="shared" si="2"/>
        <v>-3.4390268410788849E-12</v>
      </c>
    </row>
    <row r="33" spans="4:23" ht="17.45" customHeight="1" x14ac:dyDescent="0.45">
      <c r="D33" t="s">
        <v>6</v>
      </c>
      <c r="F33" t="s">
        <v>249</v>
      </c>
      <c r="O33">
        <v>5</v>
      </c>
      <c r="P33" s="1">
        <f t="shared" si="2"/>
        <v>2.8990143619012088E-12</v>
      </c>
      <c r="Q33" s="1">
        <f t="shared" si="2"/>
        <v>-3.4106051316484809E-13</v>
      </c>
      <c r="R33" s="1">
        <f t="shared" si="2"/>
        <v>-1.4210854715202004E-13</v>
      </c>
      <c r="S33" s="1">
        <f t="shared" si="2"/>
        <v>1.1368683772161603E-13</v>
      </c>
      <c r="T33" s="1">
        <f t="shared" si="2"/>
        <v>-2.9842794901924208E-13</v>
      </c>
      <c r="U33" s="1">
        <f t="shared" si="2"/>
        <v>0</v>
      </c>
      <c r="V33" s="1">
        <f t="shared" si="2"/>
        <v>2.2737367544323206E-13</v>
      </c>
      <c r="W33" s="1">
        <f t="shared" si="2"/>
        <v>8.3844042819691822E-13</v>
      </c>
    </row>
    <row r="34" spans="4:23" ht="17.45" customHeight="1" x14ac:dyDescent="0.45">
      <c r="D34">
        <f>Q9</f>
        <v>2</v>
      </c>
      <c r="E34" s="25" t="s">
        <v>13</v>
      </c>
      <c r="F34">
        <v>2</v>
      </c>
      <c r="O34">
        <v>6</v>
      </c>
      <c r="P34" s="1">
        <f t="shared" si="2"/>
        <v>-3.652189661806915E-12</v>
      </c>
      <c r="Q34" s="1">
        <f t="shared" si="2"/>
        <v>1.3926637620897964E-12</v>
      </c>
      <c r="R34" s="1">
        <f t="shared" si="2"/>
        <v>-1.0800249583553523E-12</v>
      </c>
      <c r="S34" s="1">
        <f t="shared" si="2"/>
        <v>6.2527760746888816E-13</v>
      </c>
      <c r="T34" s="1">
        <f t="shared" si="2"/>
        <v>-2.9842794901924208E-13</v>
      </c>
      <c r="U34" s="1">
        <f t="shared" si="2"/>
        <v>7.815970093361102E-13</v>
      </c>
      <c r="V34" s="1">
        <f t="shared" si="2"/>
        <v>1.8474111129762605E-13</v>
      </c>
      <c r="W34" s="1">
        <f t="shared" si="2"/>
        <v>-2.2737367544323206E-13</v>
      </c>
    </row>
    <row r="35" spans="4:23" ht="17.45" customHeight="1" x14ac:dyDescent="0.45">
      <c r="D35">
        <f>R9</f>
        <v>2</v>
      </c>
      <c r="E35" s="25" t="s">
        <v>13</v>
      </c>
      <c r="F35">
        <v>2</v>
      </c>
      <c r="O35">
        <v>7</v>
      </c>
      <c r="P35" s="1">
        <f t="shared" si="2"/>
        <v>1.4637180356658064E-12</v>
      </c>
      <c r="Q35" s="1">
        <f t="shared" si="2"/>
        <v>-1.6910917111090384E-12</v>
      </c>
      <c r="R35" s="1">
        <f t="shared" si="2"/>
        <v>1.0089706847793423E-12</v>
      </c>
      <c r="S35" s="1">
        <f t="shared" si="2"/>
        <v>1.0658141036401503E-12</v>
      </c>
      <c r="T35" s="1">
        <f t="shared" si="2"/>
        <v>-8.6686213762732223E-13</v>
      </c>
      <c r="U35" s="1">
        <f t="shared" si="2"/>
        <v>-1.2079226507921703E-12</v>
      </c>
      <c r="V35" s="1">
        <f t="shared" si="2"/>
        <v>8.6686213762732223E-13</v>
      </c>
      <c r="W35" s="1">
        <f t="shared" si="2"/>
        <v>-9.5212726591853425E-13</v>
      </c>
    </row>
    <row r="36" spans="4:23" ht="17.45" customHeight="1" x14ac:dyDescent="0.45">
      <c r="D36">
        <f>R10</f>
        <v>1.9999999999999998</v>
      </c>
      <c r="E36" s="25" t="s">
        <v>13</v>
      </c>
      <c r="F36">
        <v>2</v>
      </c>
      <c r="O36">
        <v>8</v>
      </c>
      <c r="P36" s="1">
        <f t="shared" si="2"/>
        <v>0</v>
      </c>
      <c r="Q36" s="1">
        <f t="shared" si="2"/>
        <v>6.1106675275368616E-13</v>
      </c>
      <c r="R36" s="1">
        <f t="shared" si="2"/>
        <v>6.5369931689929217E-13</v>
      </c>
      <c r="S36" s="1">
        <f t="shared" si="2"/>
        <v>-1.1056044968427159E-11</v>
      </c>
      <c r="T36" s="1">
        <f t="shared" si="2"/>
        <v>9.7486463346285746E-12</v>
      </c>
      <c r="U36" s="1">
        <f t="shared" si="2"/>
        <v>-1.9610979506978765E-12</v>
      </c>
      <c r="V36" s="1">
        <f t="shared" si="2"/>
        <v>3.2684965844964609E-13</v>
      </c>
      <c r="W36" s="1">
        <f t="shared" si="2"/>
        <v>6.9633188104489818E-13</v>
      </c>
    </row>
  </sheetData>
  <mergeCells count="4">
    <mergeCell ref="B29:C29"/>
    <mergeCell ref="B30:C30"/>
    <mergeCell ref="B31:C31"/>
    <mergeCell ref="A1:L1"/>
  </mergeCells>
  <conditionalFormatting sqref="D8:K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9A34-11A2-4855-96CB-AFBCE80ED635}">
  <dimension ref="A1:W34"/>
  <sheetViews>
    <sheetView zoomScale="85" zoomScaleNormal="85" workbookViewId="0">
      <selection activeCell="AB14" sqref="AB14"/>
    </sheetView>
  </sheetViews>
  <sheetFormatPr defaultColWidth="7.33203125" defaultRowHeight="17.45" customHeight="1" x14ac:dyDescent="0.45"/>
  <cols>
    <col min="7" max="7" width="7.6640625" bestFit="1" customWidth="1"/>
    <col min="10" max="10" width="7.6640625" bestFit="1" customWidth="1"/>
  </cols>
  <sheetData>
    <row r="1" spans="1:23" ht="17.45" customHeight="1" x14ac:dyDescent="0.45">
      <c r="A1" s="28" t="s">
        <v>259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23" ht="17.45" customHeight="1" x14ac:dyDescent="0.45">
      <c r="B2" t="s">
        <v>11</v>
      </c>
      <c r="D2">
        <v>500</v>
      </c>
      <c r="E2" t="s">
        <v>10</v>
      </c>
    </row>
    <row r="3" spans="1:23" ht="17.45" customHeight="1" x14ac:dyDescent="0.45">
      <c r="B3" t="s">
        <v>9</v>
      </c>
      <c r="D3">
        <v>13000</v>
      </c>
      <c r="E3" t="s">
        <v>8</v>
      </c>
    </row>
    <row r="6" spans="1:23" ht="17.45" customHeight="1" x14ac:dyDescent="0.45">
      <c r="B6" t="s">
        <v>7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O6" t="s">
        <v>6</v>
      </c>
      <c r="P6">
        <v>1</v>
      </c>
      <c r="Q6">
        <v>2</v>
      </c>
      <c r="R6">
        <v>3</v>
      </c>
      <c r="S6">
        <v>4</v>
      </c>
      <c r="T6">
        <v>5</v>
      </c>
      <c r="U6">
        <v>6</v>
      </c>
      <c r="V6">
        <v>7</v>
      </c>
      <c r="W6">
        <v>8</v>
      </c>
    </row>
    <row r="7" spans="1:23" ht="17.45" customHeight="1" x14ac:dyDescent="0.45">
      <c r="B7">
        <v>1</v>
      </c>
      <c r="C7" s="5">
        <v>41</v>
      </c>
      <c r="D7" s="6">
        <v>36.61101345475133</v>
      </c>
      <c r="E7" s="6">
        <v>32.580650484319051</v>
      </c>
      <c r="F7" s="6">
        <v>29.465489504553808</v>
      </c>
      <c r="G7" s="6">
        <v>28.109998572684354</v>
      </c>
      <c r="H7" s="6">
        <v>28.17216638507848</v>
      </c>
      <c r="I7" s="6">
        <v>28.452959298205354</v>
      </c>
      <c r="J7" s="6">
        <v>28.570259647384418</v>
      </c>
      <c r="K7" s="6">
        <v>28.6</v>
      </c>
      <c r="L7" s="5">
        <v>28.6</v>
      </c>
      <c r="O7">
        <v>1</v>
      </c>
      <c r="P7" s="4"/>
      <c r="Q7" s="4"/>
      <c r="R7" s="4"/>
      <c r="S7" s="4"/>
      <c r="T7" s="4"/>
      <c r="U7" s="4"/>
      <c r="V7" s="4"/>
      <c r="W7" s="4"/>
    </row>
    <row r="8" spans="1:23" ht="17.45" customHeight="1" x14ac:dyDescent="0.45">
      <c r="B8">
        <v>2</v>
      </c>
      <c r="C8" s="5">
        <v>41</v>
      </c>
      <c r="D8" s="6">
        <v>36.252389879935507</v>
      </c>
      <c r="E8" s="6">
        <v>31.665448493653024</v>
      </c>
      <c r="F8" s="6">
        <v>27.705819456656339</v>
      </c>
      <c r="G8" s="6">
        <v>26.692339828421787</v>
      </c>
      <c r="H8" s="6">
        <v>27.95354128434483</v>
      </c>
      <c r="I8" s="6">
        <v>28.616451862153703</v>
      </c>
      <c r="J8" s="6">
        <v>28.657819643947914</v>
      </c>
      <c r="K8" s="6">
        <v>28.629740352615631</v>
      </c>
      <c r="L8" s="5">
        <v>28.6</v>
      </c>
      <c r="O8">
        <v>2</v>
      </c>
      <c r="P8" s="4"/>
      <c r="Q8" s="4"/>
      <c r="R8" s="4"/>
      <c r="S8" s="4"/>
      <c r="T8" s="4"/>
      <c r="U8" s="4"/>
      <c r="V8" s="4"/>
      <c r="W8" s="4"/>
    </row>
    <row r="9" spans="1:23" ht="17.45" customHeight="1" x14ac:dyDescent="0.45">
      <c r="B9">
        <v>3</v>
      </c>
      <c r="C9" s="5">
        <v>41</v>
      </c>
      <c r="D9" s="6">
        <v>35.733097571337161</v>
      </c>
      <c r="E9" s="6">
        <v>30.12293415370015</v>
      </c>
      <c r="F9" s="6">
        <v>23</v>
      </c>
      <c r="G9" s="6">
        <v>23</v>
      </c>
      <c r="H9" s="6">
        <v>28.333207061726842</v>
      </c>
      <c r="I9" s="6">
        <v>29.401487222116067</v>
      </c>
      <c r="J9" s="6">
        <v>28.81482671353578</v>
      </c>
      <c r="K9" s="6">
        <v>28.661141766514572</v>
      </c>
      <c r="L9" s="5">
        <v>28.6</v>
      </c>
      <c r="O9">
        <v>3</v>
      </c>
      <c r="P9" s="4"/>
      <c r="Q9" s="4"/>
      <c r="R9" s="9">
        <v>0.72362390693434864</v>
      </c>
      <c r="S9" s="9">
        <v>0.53459740648344667</v>
      </c>
      <c r="T9" s="9">
        <v>-0.36629843291553144</v>
      </c>
      <c r="U9" s="9">
        <v>-0.19216321015575799</v>
      </c>
      <c r="V9" s="4"/>
      <c r="W9" s="4"/>
    </row>
    <row r="10" spans="1:23" ht="17.45" customHeight="1" x14ac:dyDescent="0.45">
      <c r="B10">
        <v>4</v>
      </c>
      <c r="C10" s="5">
        <v>41</v>
      </c>
      <c r="D10" s="6">
        <v>35.557066251713877</v>
      </c>
      <c r="E10" s="6">
        <v>30.093190549808384</v>
      </c>
      <c r="F10" s="6">
        <v>25.087090753764937</v>
      </c>
      <c r="G10" s="6">
        <v>24.255172465276942</v>
      </c>
      <c r="H10" s="6">
        <v>25.933599107289446</v>
      </c>
      <c r="I10" s="6">
        <v>28.146016902626638</v>
      </c>
      <c r="J10" s="6">
        <v>28.538858227525004</v>
      </c>
      <c r="K10" s="6">
        <v>28.6</v>
      </c>
      <c r="L10" s="5">
        <v>28.6</v>
      </c>
      <c r="O10">
        <v>4</v>
      </c>
      <c r="P10" s="4"/>
      <c r="Q10" s="4"/>
      <c r="R10" s="4"/>
      <c r="S10" s="4"/>
      <c r="T10" s="4"/>
      <c r="U10" s="4"/>
      <c r="V10" s="8"/>
      <c r="W10" s="4"/>
    </row>
    <row r="11" spans="1:23" ht="17.45" customHeight="1" x14ac:dyDescent="0.45">
      <c r="B11">
        <v>5</v>
      </c>
      <c r="C11" s="5">
        <v>41</v>
      </c>
      <c r="D11" s="6">
        <v>35.401976885710447</v>
      </c>
      <c r="E11" s="6">
        <v>29.605671040059207</v>
      </c>
      <c r="F11" s="6">
        <v>23</v>
      </c>
      <c r="G11" s="6">
        <v>23</v>
      </c>
      <c r="H11" s="6">
        <v>23</v>
      </c>
      <c r="I11" s="6">
        <v>28.710123049695596</v>
      </c>
      <c r="J11" s="6">
        <v>28.594589271312948</v>
      </c>
      <c r="K11" s="6">
        <v>28.6</v>
      </c>
      <c r="L11" s="5">
        <v>28.6</v>
      </c>
      <c r="O11">
        <v>5</v>
      </c>
      <c r="P11" s="4"/>
      <c r="Q11" s="4"/>
      <c r="R11" s="9">
        <v>0.55311402427186274</v>
      </c>
      <c r="S11" s="9">
        <v>0.10939974247713045</v>
      </c>
      <c r="T11" s="9">
        <v>0.5249062383015507</v>
      </c>
      <c r="U11" s="9">
        <v>-0.37159410308982999</v>
      </c>
      <c r="V11" s="4"/>
      <c r="W11" s="4"/>
    </row>
    <row r="12" spans="1:23" ht="17.45" customHeight="1" x14ac:dyDescent="0.45">
      <c r="B12">
        <v>6</v>
      </c>
      <c r="C12" s="5">
        <v>41</v>
      </c>
      <c r="D12" s="6">
        <v>35.445170251068447</v>
      </c>
      <c r="E12" s="6">
        <v>29.92751672471773</v>
      </c>
      <c r="F12" s="6">
        <v>24.944046365221126</v>
      </c>
      <c r="G12" s="6">
        <v>23.8486687361655</v>
      </c>
      <c r="H12" s="6">
        <v>24.450628579447471</v>
      </c>
      <c r="I12" s="6">
        <v>27.953845581626368</v>
      </c>
      <c r="J12" s="6">
        <v>28.529375813991596</v>
      </c>
      <c r="K12" s="6">
        <v>28.60541072868704</v>
      </c>
      <c r="L12" s="5">
        <v>28.6</v>
      </c>
      <c r="O12">
        <v>6</v>
      </c>
      <c r="P12" s="4"/>
      <c r="Q12" s="4"/>
      <c r="R12" s="4"/>
      <c r="S12" s="4"/>
      <c r="T12" s="4"/>
      <c r="U12" s="4"/>
      <c r="V12" s="4"/>
      <c r="W12" s="4"/>
    </row>
    <row r="13" spans="1:23" ht="17.45" customHeight="1" x14ac:dyDescent="0.45">
      <c r="B13">
        <v>7</v>
      </c>
      <c r="C13" s="5">
        <v>41</v>
      </c>
      <c r="D13" s="6">
        <v>35.451187393845345</v>
      </c>
      <c r="E13" s="6">
        <v>29.71517924252225</v>
      </c>
      <c r="F13" s="6">
        <v>23</v>
      </c>
      <c r="G13" s="6">
        <v>23</v>
      </c>
      <c r="H13" s="6">
        <v>23</v>
      </c>
      <c r="I13" s="6">
        <v>30.12525488336961</v>
      </c>
      <c r="J13" s="6">
        <v>28.963657674340197</v>
      </c>
      <c r="K13" s="6">
        <v>28.692267100756858</v>
      </c>
      <c r="L13" s="5">
        <v>28.6</v>
      </c>
      <c r="O13">
        <v>7</v>
      </c>
      <c r="P13" s="4"/>
      <c r="Q13" s="4"/>
      <c r="R13" s="9">
        <v>0.61077561157592386</v>
      </c>
      <c r="S13" s="9">
        <v>0.13655374592443612</v>
      </c>
      <c r="T13" s="9">
        <v>0.56271897501942703</v>
      </c>
      <c r="U13" s="9">
        <v>-0.65644671321441894</v>
      </c>
      <c r="V13" s="8"/>
      <c r="W13" s="4"/>
    </row>
    <row r="14" spans="1:23" ht="17.45" customHeight="1" x14ac:dyDescent="0.45">
      <c r="B14">
        <v>8</v>
      </c>
      <c r="C14" s="5">
        <v>41</v>
      </c>
      <c r="D14" s="6">
        <v>35.644400081790693</v>
      </c>
      <c r="E14" s="6">
        <v>30.482012851526314</v>
      </c>
      <c r="F14" s="6">
        <v>26.08645923026511</v>
      </c>
      <c r="G14" s="6">
        <v>24.777364839268785</v>
      </c>
      <c r="H14" s="6">
        <v>25.245635287550819</v>
      </c>
      <c r="I14" s="6">
        <v>27.959541023388461</v>
      </c>
      <c r="J14" s="6">
        <v>28.507732899242846</v>
      </c>
      <c r="K14" s="6">
        <v>28.6</v>
      </c>
      <c r="L14" s="5">
        <v>28.6</v>
      </c>
      <c r="O14">
        <v>8</v>
      </c>
      <c r="P14" s="4"/>
      <c r="Q14" s="4"/>
      <c r="R14" s="4"/>
      <c r="S14" s="4"/>
      <c r="T14" s="4"/>
      <c r="U14" s="4"/>
      <c r="V14" s="4"/>
      <c r="W14" s="4"/>
    </row>
    <row r="16" spans="1:23" ht="17.45" customHeight="1" x14ac:dyDescent="0.45">
      <c r="B16" t="s">
        <v>5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O16" t="s">
        <v>4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</row>
    <row r="17" spans="2:23" ht="17.45" customHeight="1" x14ac:dyDescent="0.45">
      <c r="B17">
        <v>1</v>
      </c>
      <c r="D17" s="3">
        <f>C7+D8+E7-3*D7</f>
        <v>5.6843418860808015E-13</v>
      </c>
      <c r="E17" s="3">
        <f t="shared" ref="E17:K17" si="0">D7+E8+F7-3*E7</f>
        <v>9.9475983006414026E-13</v>
      </c>
      <c r="F17" s="3">
        <f t="shared" si="0"/>
        <v>-1.6768808563938364E-12</v>
      </c>
      <c r="G17" s="3">
        <f t="shared" si="0"/>
        <v>1.0231815394945443E-12</v>
      </c>
      <c r="H17" s="3">
        <f t="shared" si="0"/>
        <v>-8.9528384705772623E-13</v>
      </c>
      <c r="I17" s="3">
        <f t="shared" si="0"/>
        <v>5.4001247917767614E-13</v>
      </c>
      <c r="J17" s="3">
        <f t="shared" si="0"/>
        <v>0</v>
      </c>
      <c r="K17" s="3">
        <f t="shared" si="0"/>
        <v>0</v>
      </c>
      <c r="O17">
        <v>1</v>
      </c>
      <c r="P17" s="2">
        <f t="shared" ref="P17:W24" si="1">($D$2^2*P7)/$D$3</f>
        <v>0</v>
      </c>
      <c r="Q17" s="2">
        <f t="shared" si="1"/>
        <v>0</v>
      </c>
      <c r="R17" s="2">
        <f t="shared" si="1"/>
        <v>0</v>
      </c>
      <c r="S17" s="2">
        <f t="shared" si="1"/>
        <v>0</v>
      </c>
      <c r="T17" s="2">
        <f t="shared" si="1"/>
        <v>0</v>
      </c>
      <c r="U17" s="2">
        <f t="shared" si="1"/>
        <v>0</v>
      </c>
      <c r="V17" s="2">
        <f t="shared" si="1"/>
        <v>0</v>
      </c>
      <c r="W17" s="2">
        <f t="shared" si="1"/>
        <v>0</v>
      </c>
    </row>
    <row r="18" spans="2:23" ht="17.45" customHeight="1" x14ac:dyDescent="0.45">
      <c r="B18">
        <v>2</v>
      </c>
      <c r="D18" s="3">
        <f t="shared" ref="D18:K23" si="2">C8+D9+E8+D7-4*D8</f>
        <v>-5.1159076974727213E-13</v>
      </c>
      <c r="E18" s="3">
        <f t="shared" si="2"/>
        <v>-1.0516032489249483E-12</v>
      </c>
      <c r="F18" s="3">
        <f t="shared" si="2"/>
        <v>3.2542857297812589E-12</v>
      </c>
      <c r="G18" s="3">
        <f t="shared" si="2"/>
        <v>-1.6200374375330284E-12</v>
      </c>
      <c r="H18" s="3">
        <f t="shared" si="2"/>
        <v>1.4921397450962104E-12</v>
      </c>
      <c r="I18" s="3">
        <f t="shared" si="2"/>
        <v>-6.3948846218409017E-13</v>
      </c>
      <c r="J18" s="3">
        <f t="shared" si="2"/>
        <v>-1.021192019834416E-10</v>
      </c>
      <c r="K18" s="3">
        <f t="shared" si="2"/>
        <v>0</v>
      </c>
      <c r="O18">
        <v>2</v>
      </c>
      <c r="P18" s="2">
        <f t="shared" si="1"/>
        <v>0</v>
      </c>
      <c r="Q18" s="2">
        <f t="shared" si="1"/>
        <v>0</v>
      </c>
      <c r="R18" s="2">
        <f t="shared" si="1"/>
        <v>0</v>
      </c>
      <c r="S18" s="2">
        <f t="shared" si="1"/>
        <v>0</v>
      </c>
      <c r="T18" s="2">
        <f t="shared" si="1"/>
        <v>0</v>
      </c>
      <c r="U18" s="2">
        <f t="shared" si="1"/>
        <v>0</v>
      </c>
      <c r="V18" s="2">
        <f t="shared" si="1"/>
        <v>0</v>
      </c>
      <c r="W18" s="2">
        <f t="shared" si="1"/>
        <v>0</v>
      </c>
    </row>
    <row r="19" spans="2:23" ht="17.45" customHeight="1" x14ac:dyDescent="0.45">
      <c r="B19">
        <v>3</v>
      </c>
      <c r="D19" s="3">
        <f>C9+D10+E9+D8-4*D9</f>
        <v>8.8107299234252423E-13</v>
      </c>
      <c r="E19" s="3">
        <f t="shared" si="2"/>
        <v>-2.0179413695586845E-12</v>
      </c>
      <c r="F19" s="3">
        <f t="shared" si="2"/>
        <v>13.915844364121426</v>
      </c>
      <c r="G19" s="3">
        <f t="shared" si="2"/>
        <v>10.28071935542556</v>
      </c>
      <c r="H19" s="3">
        <f>G9+H10+I9+H8-4*H9</f>
        <v>-7.0442006331570184</v>
      </c>
      <c r="I19" s="3">
        <f t="shared" si="2"/>
        <v>-3.6954463484213136</v>
      </c>
      <c r="J19" s="3">
        <f t="shared" si="2"/>
        <v>5.9604445823424612E-9</v>
      </c>
      <c r="K19" s="3">
        <f t="shared" si="2"/>
        <v>9.312373094871873E-11</v>
      </c>
      <c r="O19">
        <v>3</v>
      </c>
      <c r="P19" s="2">
        <f t="shared" si="1"/>
        <v>0</v>
      </c>
      <c r="Q19" s="2">
        <f t="shared" si="1"/>
        <v>0</v>
      </c>
      <c r="R19" s="2">
        <f t="shared" si="1"/>
        <v>13.915844364122089</v>
      </c>
      <c r="S19" s="2">
        <f t="shared" si="1"/>
        <v>10.280719355450898</v>
      </c>
      <c r="T19" s="2">
        <f t="shared" si="1"/>
        <v>-7.0442006329909894</v>
      </c>
      <c r="U19" s="2">
        <f t="shared" si="1"/>
        <v>-3.6954463491491922</v>
      </c>
      <c r="V19" s="2">
        <f t="shared" si="1"/>
        <v>0</v>
      </c>
      <c r="W19" s="2">
        <f t="shared" si="1"/>
        <v>0</v>
      </c>
    </row>
    <row r="20" spans="2:23" ht="17.45" customHeight="1" x14ac:dyDescent="0.45">
      <c r="B20">
        <v>4</v>
      </c>
      <c r="D20" s="3">
        <f t="shared" si="2"/>
        <v>4.8316906031686813E-13</v>
      </c>
      <c r="E20" s="3">
        <f t="shared" si="2"/>
        <v>4.6327386371558532E-12</v>
      </c>
      <c r="F20" s="3">
        <f t="shared" si="2"/>
        <v>2.5579538487363607E-11</v>
      </c>
      <c r="G20" s="3">
        <f t="shared" si="2"/>
        <v>-5.3375970310298726E-11</v>
      </c>
      <c r="H20" s="3">
        <f t="shared" si="2"/>
        <v>4.7263881697290344E-10</v>
      </c>
      <c r="I20" s="3">
        <f t="shared" si="2"/>
        <v>-3.8804301993877743E-9</v>
      </c>
      <c r="J20" s="3">
        <f t="shared" si="2"/>
        <v>-2.2624647044722224E-8</v>
      </c>
      <c r="K20" s="3">
        <f t="shared" si="2"/>
        <v>-5.9604161606330308E-9</v>
      </c>
      <c r="O20">
        <v>4</v>
      </c>
      <c r="P20" s="2">
        <f t="shared" si="1"/>
        <v>0</v>
      </c>
      <c r="Q20" s="2">
        <f t="shared" si="1"/>
        <v>0</v>
      </c>
      <c r="R20" s="2">
        <f t="shared" si="1"/>
        <v>0</v>
      </c>
      <c r="S20" s="2">
        <f t="shared" si="1"/>
        <v>0</v>
      </c>
      <c r="T20" s="2">
        <f t="shared" si="1"/>
        <v>0</v>
      </c>
      <c r="U20" s="2">
        <f t="shared" si="1"/>
        <v>0</v>
      </c>
      <c r="V20" s="2">
        <f t="shared" si="1"/>
        <v>0</v>
      </c>
      <c r="W20" s="2">
        <f t="shared" si="1"/>
        <v>0</v>
      </c>
    </row>
    <row r="21" spans="2:23" ht="17.45" customHeight="1" x14ac:dyDescent="0.45">
      <c r="B21">
        <v>5</v>
      </c>
      <c r="D21" s="3">
        <f t="shared" si="2"/>
        <v>-2.5579538487363607E-13</v>
      </c>
      <c r="E21" s="3">
        <f t="shared" si="2"/>
        <v>-2.7000623958883807E-13</v>
      </c>
      <c r="F21" s="3">
        <f t="shared" si="2"/>
        <v>10.636808159045273</v>
      </c>
      <c r="G21" s="3">
        <f t="shared" si="2"/>
        <v>2.1038412014424495</v>
      </c>
      <c r="H21" s="3">
        <f t="shared" si="2"/>
        <v>10.094350736432517</v>
      </c>
      <c r="I21" s="3">
        <f t="shared" si="2"/>
        <v>-7.1460404432164211</v>
      </c>
      <c r="J21" s="3">
        <f t="shared" si="2"/>
        <v>5.9604019497783156E-9</v>
      </c>
      <c r="K21" s="3">
        <f t="shared" si="2"/>
        <v>0</v>
      </c>
      <c r="O21">
        <v>5</v>
      </c>
      <c r="P21" s="2">
        <f t="shared" si="1"/>
        <v>0</v>
      </c>
      <c r="Q21" s="2">
        <f t="shared" si="1"/>
        <v>0</v>
      </c>
      <c r="R21" s="2">
        <f t="shared" si="1"/>
        <v>10.636808159074283</v>
      </c>
      <c r="S21" s="2">
        <f t="shared" si="1"/>
        <v>2.1038412014832777</v>
      </c>
      <c r="T21" s="2">
        <f t="shared" si="1"/>
        <v>10.094350736568284</v>
      </c>
      <c r="U21" s="2">
        <f t="shared" si="1"/>
        <v>-7.1460404440351919</v>
      </c>
      <c r="V21" s="2">
        <f t="shared" si="1"/>
        <v>0</v>
      </c>
      <c r="W21" s="2">
        <f t="shared" si="1"/>
        <v>0</v>
      </c>
    </row>
    <row r="22" spans="2:23" ht="17.45" customHeight="1" x14ac:dyDescent="0.45">
      <c r="B22">
        <v>6</v>
      </c>
      <c r="D22" s="3">
        <f t="shared" si="2"/>
        <v>-2.5579538487363607E-13</v>
      </c>
      <c r="E22" s="3">
        <f t="shared" si="2"/>
        <v>1.1368683772161603E-13</v>
      </c>
      <c r="F22" s="3">
        <f t="shared" si="2"/>
        <v>-1.2789769243681803E-12</v>
      </c>
      <c r="G22" s="3">
        <f t="shared" si="2"/>
        <v>6.5938365878537297E-12</v>
      </c>
      <c r="H22" s="3">
        <f t="shared" si="2"/>
        <v>1.9753088054130785E-12</v>
      </c>
      <c r="I22" s="3">
        <f t="shared" si="2"/>
        <v>-1.1937117960769683E-12</v>
      </c>
      <c r="J22" s="3">
        <f t="shared" si="2"/>
        <v>1.5631940186722204E-13</v>
      </c>
      <c r="K22" s="3">
        <f t="shared" si="2"/>
        <v>2.8421709430404007E-13</v>
      </c>
      <c r="O22">
        <v>6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U22" s="2">
        <f t="shared" si="1"/>
        <v>0</v>
      </c>
      <c r="V22" s="2">
        <f t="shared" si="1"/>
        <v>0</v>
      </c>
      <c r="W22" s="2">
        <f t="shared" si="1"/>
        <v>0</v>
      </c>
    </row>
    <row r="23" spans="2:23" ht="17.45" customHeight="1" x14ac:dyDescent="0.45">
      <c r="B23">
        <v>7</v>
      </c>
      <c r="D23" s="3">
        <f t="shared" si="2"/>
        <v>0</v>
      </c>
      <c r="E23" s="3">
        <f t="shared" si="2"/>
        <v>3.979039320256561E-13</v>
      </c>
      <c r="F23" s="3">
        <f t="shared" si="2"/>
        <v>11.745684838008486</v>
      </c>
      <c r="G23" s="3">
        <f t="shared" si="2"/>
        <v>2.6260335754342918</v>
      </c>
      <c r="H23" s="3">
        <f t="shared" si="2"/>
        <v>10.8215187503679</v>
      </c>
      <c r="I23" s="3">
        <f t="shared" si="2"/>
        <v>-12.623975254123422</v>
      </c>
      <c r="J23" s="3">
        <f t="shared" si="2"/>
        <v>1.2789769243681803E-13</v>
      </c>
      <c r="K23" s="3">
        <f t="shared" si="2"/>
        <v>-1.9895196601282805E-13</v>
      </c>
      <c r="O23">
        <v>7</v>
      </c>
      <c r="P23" s="2">
        <f t="shared" si="1"/>
        <v>0</v>
      </c>
      <c r="Q23" s="2">
        <f t="shared" si="1"/>
        <v>0</v>
      </c>
      <c r="R23" s="2">
        <f t="shared" si="1"/>
        <v>11.745684837998535</v>
      </c>
      <c r="S23" s="2">
        <f t="shared" si="1"/>
        <v>2.6260335754699251</v>
      </c>
      <c r="T23" s="2">
        <f t="shared" si="1"/>
        <v>10.821518750373597</v>
      </c>
      <c r="U23" s="2">
        <f t="shared" si="1"/>
        <v>-12.623975254123442</v>
      </c>
      <c r="V23" s="2">
        <f t="shared" si="1"/>
        <v>0</v>
      </c>
      <c r="W23" s="2">
        <f t="shared" si="1"/>
        <v>0</v>
      </c>
    </row>
    <row r="24" spans="2:23" ht="17.45" customHeight="1" x14ac:dyDescent="0.45">
      <c r="B24">
        <v>8</v>
      </c>
      <c r="D24" s="3">
        <f t="shared" ref="D24:K24" si="3">C14+E14+D13-3*D14</f>
        <v>-4.1211478674085811E-13</v>
      </c>
      <c r="E24" s="3">
        <f t="shared" si="3"/>
        <v>-8.8107299234252423E-13</v>
      </c>
      <c r="F24" s="3">
        <f t="shared" si="3"/>
        <v>-2.2737367544323206E-13</v>
      </c>
      <c r="G24" s="3">
        <f t="shared" si="3"/>
        <v>9.5781160780461505E-12</v>
      </c>
      <c r="H24" s="3">
        <f t="shared" si="3"/>
        <v>4.7748471843078732E-12</v>
      </c>
      <c r="I24" s="3">
        <f t="shared" si="3"/>
        <v>-2.1174173525650986E-12</v>
      </c>
      <c r="J24" s="3">
        <f t="shared" si="3"/>
        <v>1.2789769243681803E-13</v>
      </c>
      <c r="K24" s="3">
        <f t="shared" si="3"/>
        <v>-3.1263880373444408E-13</v>
      </c>
      <c r="O24">
        <v>8</v>
      </c>
      <c r="P24" s="2">
        <f t="shared" si="1"/>
        <v>0</v>
      </c>
      <c r="Q24" s="2">
        <f t="shared" si="1"/>
        <v>0</v>
      </c>
      <c r="R24" s="2">
        <f t="shared" si="1"/>
        <v>0</v>
      </c>
      <c r="S24" s="2">
        <f t="shared" si="1"/>
        <v>0</v>
      </c>
      <c r="T24" s="2">
        <f t="shared" si="1"/>
        <v>0</v>
      </c>
      <c r="U24" s="2">
        <f t="shared" si="1"/>
        <v>0</v>
      </c>
      <c r="V24" s="2">
        <f t="shared" si="1"/>
        <v>0</v>
      </c>
      <c r="W24" s="2">
        <f t="shared" si="1"/>
        <v>0</v>
      </c>
    </row>
    <row r="26" spans="2:23" ht="17.45" customHeight="1" x14ac:dyDescent="0.45">
      <c r="O26" t="s">
        <v>3</v>
      </c>
      <c r="P26">
        <v>1</v>
      </c>
      <c r="Q26">
        <v>2</v>
      </c>
      <c r="R26">
        <v>3</v>
      </c>
      <c r="S26">
        <v>4</v>
      </c>
      <c r="T26">
        <v>5</v>
      </c>
      <c r="U26">
        <v>6</v>
      </c>
      <c r="V26">
        <v>7</v>
      </c>
      <c r="W26">
        <v>8</v>
      </c>
    </row>
    <row r="27" spans="2:23" ht="17.45" customHeight="1" x14ac:dyDescent="0.45">
      <c r="B27" s="26" t="s">
        <v>2</v>
      </c>
      <c r="C27" s="26"/>
      <c r="D27" t="s">
        <v>254</v>
      </c>
      <c r="O27">
        <v>1</v>
      </c>
      <c r="P27" s="1">
        <f t="shared" ref="P27:W34" si="4">D17-P17</f>
        <v>5.6843418860808015E-13</v>
      </c>
      <c r="Q27" s="1">
        <f t="shared" si="4"/>
        <v>9.9475983006414026E-13</v>
      </c>
      <c r="R27" s="1">
        <f t="shared" si="4"/>
        <v>-1.6768808563938364E-12</v>
      </c>
      <c r="S27" s="1">
        <f t="shared" si="4"/>
        <v>1.0231815394945443E-12</v>
      </c>
      <c r="T27" s="1">
        <f t="shared" si="4"/>
        <v>-8.9528384705772623E-13</v>
      </c>
      <c r="U27" s="1">
        <f t="shared" si="4"/>
        <v>5.4001247917767614E-13</v>
      </c>
      <c r="V27" s="1">
        <f t="shared" si="4"/>
        <v>0</v>
      </c>
      <c r="W27" s="1">
        <f t="shared" si="4"/>
        <v>0</v>
      </c>
    </row>
    <row r="28" spans="2:23" ht="17.45" customHeight="1" x14ac:dyDescent="0.45">
      <c r="B28" s="26" t="s">
        <v>1</v>
      </c>
      <c r="C28" s="26"/>
      <c r="D28" t="s">
        <v>260</v>
      </c>
      <c r="O28">
        <v>2</v>
      </c>
      <c r="P28" s="1">
        <f t="shared" si="4"/>
        <v>-5.1159076974727213E-13</v>
      </c>
      <c r="Q28" s="1">
        <f t="shared" si="4"/>
        <v>-1.0516032489249483E-12</v>
      </c>
      <c r="R28" s="1">
        <f t="shared" si="4"/>
        <v>3.2542857297812589E-12</v>
      </c>
      <c r="S28" s="1">
        <f t="shared" si="4"/>
        <v>-1.6200374375330284E-12</v>
      </c>
      <c r="T28" s="1">
        <f t="shared" si="4"/>
        <v>1.4921397450962104E-12</v>
      </c>
      <c r="U28" s="1">
        <f t="shared" si="4"/>
        <v>-6.3948846218409017E-13</v>
      </c>
      <c r="V28" s="1">
        <f t="shared" si="4"/>
        <v>-1.021192019834416E-10</v>
      </c>
      <c r="W28" s="1">
        <f t="shared" si="4"/>
        <v>0</v>
      </c>
    </row>
    <row r="29" spans="2:23" ht="17.45" customHeight="1" x14ac:dyDescent="0.45">
      <c r="D29" t="s">
        <v>261</v>
      </c>
      <c r="O29">
        <v>3</v>
      </c>
      <c r="P29" s="1">
        <f t="shared" si="4"/>
        <v>8.8107299234252423E-13</v>
      </c>
      <c r="Q29" s="1">
        <f t="shared" si="4"/>
        <v>-2.0179413695586845E-12</v>
      </c>
      <c r="R29" s="1">
        <f t="shared" si="4"/>
        <v>-6.6258110109629342E-13</v>
      </c>
      <c r="S29" s="1">
        <f t="shared" si="4"/>
        <v>-2.5337953957205173E-11</v>
      </c>
      <c r="T29" s="1">
        <f t="shared" si="4"/>
        <v>-1.6602896835138381E-10</v>
      </c>
      <c r="U29" s="1">
        <f t="shared" si="4"/>
        <v>7.2787864624501708E-10</v>
      </c>
      <c r="V29" s="1">
        <f t="shared" si="4"/>
        <v>5.9604445823424612E-9</v>
      </c>
      <c r="W29" s="1">
        <f t="shared" si="4"/>
        <v>9.312373094871873E-11</v>
      </c>
    </row>
    <row r="30" spans="2:23" ht="17.45" customHeight="1" x14ac:dyDescent="0.45">
      <c r="B30" s="26" t="s">
        <v>0</v>
      </c>
      <c r="C30" s="26"/>
      <c r="D30" t="s">
        <v>252</v>
      </c>
      <c r="E30">
        <f>SUM(R9:U9,R11:U11,R13:U13)</f>
        <v>2.169187191612588</v>
      </c>
      <c r="O30">
        <v>4</v>
      </c>
      <c r="P30" s="1">
        <f t="shared" si="4"/>
        <v>4.8316906031686813E-13</v>
      </c>
      <c r="Q30" s="1">
        <f t="shared" si="4"/>
        <v>4.6327386371558532E-12</v>
      </c>
      <c r="R30" s="1">
        <f t="shared" si="4"/>
        <v>2.5579538487363607E-11</v>
      </c>
      <c r="S30" s="1">
        <f t="shared" si="4"/>
        <v>-5.3375970310298726E-11</v>
      </c>
      <c r="T30" s="1">
        <f t="shared" si="4"/>
        <v>4.7263881697290344E-10</v>
      </c>
      <c r="U30" s="1">
        <f t="shared" si="4"/>
        <v>-3.8804301993877743E-9</v>
      </c>
      <c r="V30" s="1">
        <f t="shared" si="4"/>
        <v>-2.2624647044722224E-8</v>
      </c>
      <c r="W30" s="1">
        <f t="shared" si="4"/>
        <v>-5.9604161606330308E-9</v>
      </c>
    </row>
    <row r="31" spans="2:23" ht="17.45" customHeight="1" x14ac:dyDescent="0.45">
      <c r="O31">
        <v>5</v>
      </c>
      <c r="P31" s="1">
        <f t="shared" si="4"/>
        <v>-2.5579538487363607E-13</v>
      </c>
      <c r="Q31" s="1">
        <f t="shared" si="4"/>
        <v>-2.7000623958883807E-13</v>
      </c>
      <c r="R31" s="1">
        <f t="shared" si="4"/>
        <v>-2.900968354424549E-11</v>
      </c>
      <c r="S31" s="1">
        <f t="shared" si="4"/>
        <v>-4.0828229685985207E-11</v>
      </c>
      <c r="T31" s="1">
        <f t="shared" si="4"/>
        <v>-1.3576695323536114E-10</v>
      </c>
      <c r="U31" s="1">
        <f t="shared" si="4"/>
        <v>8.1877082891423925E-10</v>
      </c>
      <c r="V31" s="1">
        <f t="shared" si="4"/>
        <v>5.9604019497783156E-9</v>
      </c>
      <c r="W31" s="1">
        <f t="shared" si="4"/>
        <v>0</v>
      </c>
    </row>
    <row r="32" spans="2:23" ht="17.45" customHeight="1" x14ac:dyDescent="0.45">
      <c r="O32">
        <v>6</v>
      </c>
      <c r="P32" s="1">
        <f t="shared" si="4"/>
        <v>-2.5579538487363607E-13</v>
      </c>
      <c r="Q32" s="1">
        <f t="shared" si="4"/>
        <v>1.1368683772161603E-13</v>
      </c>
      <c r="R32" s="1">
        <f t="shared" si="4"/>
        <v>-1.2789769243681803E-12</v>
      </c>
      <c r="S32" s="1">
        <f t="shared" si="4"/>
        <v>6.5938365878537297E-12</v>
      </c>
      <c r="T32" s="1">
        <f t="shared" si="4"/>
        <v>1.9753088054130785E-12</v>
      </c>
      <c r="U32" s="1">
        <f t="shared" si="4"/>
        <v>-1.1937117960769683E-12</v>
      </c>
      <c r="V32" s="1">
        <f t="shared" si="4"/>
        <v>1.5631940186722204E-13</v>
      </c>
      <c r="W32" s="1">
        <f t="shared" si="4"/>
        <v>2.8421709430404007E-13</v>
      </c>
    </row>
    <row r="33" spans="15:23" ht="17.45" customHeight="1" x14ac:dyDescent="0.45">
      <c r="O33">
        <v>7</v>
      </c>
      <c r="P33" s="1">
        <f t="shared" si="4"/>
        <v>0</v>
      </c>
      <c r="Q33" s="1">
        <f t="shared" si="4"/>
        <v>3.979039320256561E-13</v>
      </c>
      <c r="R33" s="1">
        <f t="shared" si="4"/>
        <v>9.9511510143202031E-12</v>
      </c>
      <c r="S33" s="1">
        <f t="shared" si="4"/>
        <v>-3.5633274109159174E-11</v>
      </c>
      <c r="T33" s="1">
        <f t="shared" si="4"/>
        <v>-5.6967763839566032E-12</v>
      </c>
      <c r="U33" s="1">
        <f t="shared" si="4"/>
        <v>1.9539925233402755E-14</v>
      </c>
      <c r="V33" s="1">
        <f t="shared" si="4"/>
        <v>1.2789769243681803E-13</v>
      </c>
      <c r="W33" s="1">
        <f t="shared" si="4"/>
        <v>-1.9895196601282805E-13</v>
      </c>
    </row>
    <row r="34" spans="15:23" ht="17.45" customHeight="1" x14ac:dyDescent="0.45">
      <c r="O34">
        <v>8</v>
      </c>
      <c r="P34" s="1">
        <f t="shared" si="4"/>
        <v>-4.1211478674085811E-13</v>
      </c>
      <c r="Q34" s="1">
        <f t="shared" si="4"/>
        <v>-8.8107299234252423E-13</v>
      </c>
      <c r="R34" s="1">
        <f t="shared" si="4"/>
        <v>-2.2737367544323206E-13</v>
      </c>
      <c r="S34" s="1">
        <f t="shared" si="4"/>
        <v>9.5781160780461505E-12</v>
      </c>
      <c r="T34" s="1">
        <f t="shared" si="4"/>
        <v>4.7748471843078732E-12</v>
      </c>
      <c r="U34" s="1">
        <f t="shared" si="4"/>
        <v>-2.1174173525650986E-12</v>
      </c>
      <c r="V34" s="1">
        <f t="shared" si="4"/>
        <v>1.2789769243681803E-13</v>
      </c>
      <c r="W34" s="1">
        <f t="shared" si="4"/>
        <v>-3.1263880373444408E-13</v>
      </c>
    </row>
  </sheetData>
  <mergeCells count="4">
    <mergeCell ref="B27:C27"/>
    <mergeCell ref="B28:C28"/>
    <mergeCell ref="B30:C30"/>
    <mergeCell ref="A1:L1"/>
  </mergeCells>
  <conditionalFormatting sqref="D7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2FBF-B229-4EB4-8F09-7A741D081B49}">
  <dimension ref="B2:W35"/>
  <sheetViews>
    <sheetView tabSelected="1" zoomScaleNormal="100" workbookViewId="0">
      <selection activeCell="B5" sqref="B5"/>
    </sheetView>
  </sheetViews>
  <sheetFormatPr defaultColWidth="7.33203125" defaultRowHeight="17.45" customHeight="1" x14ac:dyDescent="0.45"/>
  <cols>
    <col min="7" max="7" width="7.6640625" bestFit="1" customWidth="1"/>
    <col min="10" max="10" width="7.6640625" bestFit="1" customWidth="1"/>
  </cols>
  <sheetData>
    <row r="2" spans="2:23" ht="17.45" customHeight="1" x14ac:dyDescent="0.45">
      <c r="B2" t="s">
        <v>11</v>
      </c>
      <c r="D2">
        <v>500</v>
      </c>
      <c r="E2" t="s">
        <v>10</v>
      </c>
    </row>
    <row r="3" spans="2:23" ht="17.45" customHeight="1" x14ac:dyDescent="0.45">
      <c r="B3" t="s">
        <v>9</v>
      </c>
      <c r="D3">
        <v>13000</v>
      </c>
      <c r="E3" t="s">
        <v>8</v>
      </c>
    </row>
    <row r="4" spans="2:23" ht="17.45" customHeight="1" x14ac:dyDescent="0.45">
      <c r="B4" t="s">
        <v>263</v>
      </c>
      <c r="D4">
        <v>23</v>
      </c>
      <c r="E4" t="s">
        <v>10</v>
      </c>
    </row>
    <row r="6" spans="2:23" ht="17.45" customHeight="1" x14ac:dyDescent="0.45">
      <c r="B6" t="s">
        <v>7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O6" t="s">
        <v>6</v>
      </c>
      <c r="P6">
        <v>1</v>
      </c>
      <c r="Q6">
        <v>2</v>
      </c>
      <c r="R6">
        <v>3</v>
      </c>
      <c r="S6">
        <v>4</v>
      </c>
      <c r="T6">
        <v>5</v>
      </c>
      <c r="U6">
        <v>6</v>
      </c>
      <c r="V6">
        <v>7</v>
      </c>
      <c r="W6">
        <v>8</v>
      </c>
    </row>
    <row r="7" spans="2:23" ht="17.45" customHeight="1" x14ac:dyDescent="0.45">
      <c r="B7">
        <v>1</v>
      </c>
      <c r="C7" s="5">
        <v>41</v>
      </c>
      <c r="D7" s="6">
        <v>36.381773757955081</v>
      </c>
      <c r="E7" s="6">
        <v>32.060837985107767</v>
      </c>
      <c r="F7" s="6">
        <v>28.506034206821006</v>
      </c>
      <c r="G7" s="6">
        <v>26.438286123194956</v>
      </c>
      <c r="H7" s="6">
        <v>25.533650311490337</v>
      </c>
      <c r="I7" s="6">
        <v>25.519234041535888</v>
      </c>
      <c r="J7" s="6">
        <v>26.259152896921336</v>
      </c>
      <c r="K7" s="6">
        <v>27.361293795719916</v>
      </c>
      <c r="L7" s="5">
        <v>28.6</v>
      </c>
      <c r="O7">
        <v>1</v>
      </c>
      <c r="P7" s="4"/>
      <c r="Q7" s="4"/>
      <c r="R7" s="4"/>
      <c r="S7" s="4"/>
      <c r="T7" s="4"/>
      <c r="U7" s="4"/>
      <c r="V7" s="4"/>
      <c r="W7" s="4"/>
    </row>
    <row r="8" spans="2:23" ht="17.45" customHeight="1" x14ac:dyDescent="0.45">
      <c r="B8">
        <v>2</v>
      </c>
      <c r="C8" s="5">
        <v>41</v>
      </c>
      <c r="D8" s="6">
        <v>36.084483288757646</v>
      </c>
      <c r="E8" s="6">
        <v>31.294705990546127</v>
      </c>
      <c r="F8" s="6">
        <v>27.018978512160274</v>
      </c>
      <c r="G8" s="6">
        <v>25.275173851273802</v>
      </c>
      <c r="H8" s="6">
        <v>24.643430769740085</v>
      </c>
      <c r="I8" s="6">
        <v>24.764898916196074</v>
      </c>
      <c r="J8" s="6">
        <v>25.896930853508223</v>
      </c>
      <c r="K8" s="6">
        <v>27.224728490238537</v>
      </c>
      <c r="L8" s="5">
        <v>28.6</v>
      </c>
      <c r="O8">
        <v>2</v>
      </c>
      <c r="P8" s="4"/>
      <c r="Q8" s="4"/>
      <c r="R8" s="4"/>
      <c r="S8" s="4"/>
      <c r="T8" s="4"/>
      <c r="U8" s="4"/>
      <c r="V8" s="4"/>
      <c r="W8" s="4"/>
    </row>
    <row r="9" spans="2:23" ht="17.45" customHeight="1" x14ac:dyDescent="0.45">
      <c r="B9">
        <v>3</v>
      </c>
      <c r="C9" s="5">
        <v>41</v>
      </c>
      <c r="D9" s="6">
        <v>35.66145340652961</v>
      </c>
      <c r="E9" s="6">
        <v>30.014524176159838</v>
      </c>
      <c r="F9" s="6">
        <v>23</v>
      </c>
      <c r="G9" s="6">
        <v>23</v>
      </c>
      <c r="H9" s="6">
        <v>23</v>
      </c>
      <c r="I9" s="6">
        <v>23</v>
      </c>
      <c r="J9" s="6">
        <v>25.338943110677725</v>
      </c>
      <c r="K9" s="6">
        <v>27.040689311725419</v>
      </c>
      <c r="L9" s="5">
        <v>28.6</v>
      </c>
      <c r="O9">
        <v>3</v>
      </c>
      <c r="P9" s="4"/>
      <c r="Q9" s="4"/>
      <c r="R9" s="9">
        <v>0.68795615497270868</v>
      </c>
      <c r="S9" s="9">
        <v>0.20586436099338917</v>
      </c>
      <c r="T9" s="9">
        <v>0.1988460128849755</v>
      </c>
      <c r="U9" s="9">
        <v>0.27318266821921483</v>
      </c>
      <c r="V9" s="4"/>
      <c r="W9" s="4"/>
    </row>
    <row r="10" spans="2:23" ht="17.45" customHeight="1" x14ac:dyDescent="0.45">
      <c r="B10">
        <v>4</v>
      </c>
      <c r="C10" s="5">
        <v>41</v>
      </c>
      <c r="D10" s="6">
        <v>35.546806161201673</v>
      </c>
      <c r="E10" s="6">
        <v>30.101937307562249</v>
      </c>
      <c r="F10" s="6">
        <v>25.196423368848034</v>
      </c>
      <c r="G10" s="6">
        <v>24.683756167829824</v>
      </c>
      <c r="H10" s="6">
        <v>25.180531016509423</v>
      </c>
      <c r="I10" s="6">
        <v>24.14967082349623</v>
      </c>
      <c r="J10" s="6">
        <v>25.418152277475404</v>
      </c>
      <c r="K10" s="6">
        <v>26.999085645986195</v>
      </c>
      <c r="L10" s="5">
        <v>28.6</v>
      </c>
      <c r="O10">
        <v>4</v>
      </c>
      <c r="P10" s="4"/>
      <c r="Q10" s="4"/>
      <c r="R10" s="4"/>
      <c r="S10" s="4"/>
      <c r="T10" s="4"/>
      <c r="U10" s="4"/>
      <c r="V10" s="8"/>
      <c r="W10" s="4"/>
    </row>
    <row r="11" spans="2:23" ht="17.45" customHeight="1" x14ac:dyDescent="0.45">
      <c r="B11">
        <v>5</v>
      </c>
      <c r="C11" s="5">
        <v>41</v>
      </c>
      <c r="D11" s="6">
        <v>35.423833930714643</v>
      </c>
      <c r="E11" s="6">
        <v>29.649995524040623</v>
      </c>
      <c r="F11" s="6">
        <v>23</v>
      </c>
      <c r="G11" s="6">
        <v>25.358070285961823</v>
      </c>
      <c r="H11" s="6">
        <v>28.888697074711647</v>
      </c>
      <c r="I11" s="6">
        <v>23</v>
      </c>
      <c r="J11" s="6">
        <v>25.18490952973842</v>
      </c>
      <c r="K11" s="6">
        <v>26.937500994744376</v>
      </c>
      <c r="L11" s="5">
        <v>28.6</v>
      </c>
      <c r="O11">
        <v>5</v>
      </c>
      <c r="P11" s="4"/>
      <c r="Q11" s="4"/>
      <c r="R11" s="9">
        <v>0.70525309217024212</v>
      </c>
      <c r="S11" s="9">
        <v>2.5908604002112146E-2</v>
      </c>
      <c r="T11" s="9">
        <v>-0.86622206894150366</v>
      </c>
      <c r="U11" s="9">
        <v>0.54125714297823713</v>
      </c>
      <c r="V11" s="4"/>
      <c r="W11" s="4"/>
    </row>
    <row r="12" spans="2:23" ht="17.45" customHeight="1" x14ac:dyDescent="0.45">
      <c r="B12">
        <v>6</v>
      </c>
      <c r="C12" s="5">
        <v>41</v>
      </c>
      <c r="D12" s="6">
        <v>35.498534037617176</v>
      </c>
      <c r="E12" s="6">
        <v>30.074210857885465</v>
      </c>
      <c r="F12" s="6">
        <v>25.358070285961819</v>
      </c>
      <c r="G12" s="29">
        <v>25.358070285961823</v>
      </c>
      <c r="H12" s="6">
        <v>25.35807028596183</v>
      </c>
      <c r="I12" s="6">
        <v>24.185513783173821</v>
      </c>
      <c r="J12" s="6">
        <v>25.383984846733448</v>
      </c>
      <c r="K12" s="6">
        <v>26.966008803252826</v>
      </c>
      <c r="L12" s="5">
        <v>28.6</v>
      </c>
      <c r="O12">
        <v>6</v>
      </c>
      <c r="P12" s="4"/>
      <c r="Q12" s="4"/>
      <c r="R12" s="4"/>
      <c r="S12" s="4"/>
      <c r="T12" s="4"/>
      <c r="U12" s="4"/>
      <c r="V12" s="4"/>
      <c r="W12" s="4"/>
    </row>
    <row r="13" spans="2:23" ht="17.45" customHeight="1" x14ac:dyDescent="0.45">
      <c r="B13">
        <v>7</v>
      </c>
      <c r="C13" s="5">
        <v>41</v>
      </c>
      <c r="D13" s="6">
        <v>35.49609136186843</v>
      </c>
      <c r="E13" s="6">
        <v>29.790243583922194</v>
      </c>
      <c r="F13" s="6">
        <v>23</v>
      </c>
      <c r="G13" s="6">
        <v>25.358070285961826</v>
      </c>
      <c r="H13" s="6">
        <v>23</v>
      </c>
      <c r="I13" s="6">
        <v>23</v>
      </c>
      <c r="J13" s="6">
        <v>25.199507270768901</v>
      </c>
      <c r="K13" s="6">
        <v>26.942549371533946</v>
      </c>
      <c r="L13" s="5">
        <v>28.6</v>
      </c>
      <c r="O13">
        <v>7</v>
      </c>
      <c r="P13" s="4"/>
      <c r="Q13" s="4"/>
      <c r="R13" s="9">
        <v>0.76921359287727431</v>
      </c>
      <c r="S13" s="9">
        <v>-0.24992906431878303</v>
      </c>
      <c r="T13" s="9">
        <v>0.305527738970504</v>
      </c>
      <c r="U13" s="9">
        <v>0.23895648220519128</v>
      </c>
      <c r="V13" s="8"/>
      <c r="W13" s="4"/>
    </row>
    <row r="14" spans="2:23" ht="17.45" customHeight="1" x14ac:dyDescent="0.45">
      <c r="B14">
        <v>8</v>
      </c>
      <c r="C14" s="5">
        <v>41</v>
      </c>
      <c r="D14" s="6">
        <v>35.695587825934425</v>
      </c>
      <c r="E14" s="6">
        <v>30.59067211593484</v>
      </c>
      <c r="F14" s="6">
        <v>26.286184937947908</v>
      </c>
      <c r="G14" s="6">
        <v>25.267882697908863</v>
      </c>
      <c r="H14" s="6">
        <v>24.159392869816848</v>
      </c>
      <c r="I14" s="6">
        <v>24.210295911541692</v>
      </c>
      <c r="J14" s="6">
        <v>25.471494864808232</v>
      </c>
      <c r="K14" s="6">
        <v>27.004681412114028</v>
      </c>
      <c r="L14" s="5">
        <v>28.6</v>
      </c>
      <c r="O14">
        <v>8</v>
      </c>
      <c r="P14" s="4"/>
      <c r="Q14" s="4"/>
      <c r="R14" s="4"/>
      <c r="S14" s="4"/>
      <c r="T14" s="4"/>
      <c r="U14" s="4"/>
      <c r="V14" s="4"/>
      <c r="W14" s="4"/>
    </row>
    <row r="16" spans="2:23" ht="17.45" customHeight="1" x14ac:dyDescent="0.45">
      <c r="B16" t="s">
        <v>5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O16" t="s">
        <v>4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</row>
    <row r="17" spans="2:23" ht="17.45" customHeight="1" x14ac:dyDescent="0.45">
      <c r="B17">
        <v>1</v>
      </c>
      <c r="D17" s="3">
        <f>C7+D8+E7-3*D7</f>
        <v>1.5631940186722204E-13</v>
      </c>
      <c r="E17" s="3">
        <f t="shared" ref="E17:J17" si="0">D7+E8+F7-3*E7</f>
        <v>-1.0942358130705543E-12</v>
      </c>
      <c r="F17" s="3">
        <f>E7+F8+G7-3*F7</f>
        <v>0</v>
      </c>
      <c r="G17" s="3">
        <f t="shared" si="0"/>
        <v>2.7000623958883807E-13</v>
      </c>
      <c r="H17" s="3">
        <f t="shared" si="0"/>
        <v>0</v>
      </c>
      <c r="I17" s="3">
        <f t="shared" si="0"/>
        <v>0</v>
      </c>
      <c r="J17" s="3">
        <f t="shared" si="0"/>
        <v>0</v>
      </c>
      <c r="K17" s="3">
        <f>J7+K8+L7-3*K7</f>
        <v>1.1368683772161603E-13</v>
      </c>
      <c r="O17">
        <v>1</v>
      </c>
      <c r="P17" s="2">
        <f>($D$2^2*P7)/$D$3</f>
        <v>0</v>
      </c>
      <c r="Q17" s="2">
        <f t="shared" ref="Q17:W17" si="1">($D$2^2*Q7)/$D$3</f>
        <v>0</v>
      </c>
      <c r="R17" s="2">
        <f t="shared" si="1"/>
        <v>0</v>
      </c>
      <c r="S17" s="2">
        <f t="shared" si="1"/>
        <v>0</v>
      </c>
      <c r="T17" s="2">
        <f t="shared" si="1"/>
        <v>0</v>
      </c>
      <c r="U17" s="2">
        <f t="shared" si="1"/>
        <v>0</v>
      </c>
      <c r="V17" s="2">
        <f t="shared" si="1"/>
        <v>0</v>
      </c>
      <c r="W17" s="2">
        <f t="shared" si="1"/>
        <v>0</v>
      </c>
    </row>
    <row r="18" spans="2:23" ht="17.45" customHeight="1" x14ac:dyDescent="0.45">
      <c r="B18">
        <v>2</v>
      </c>
      <c r="D18" s="3">
        <f>C8+D9+E8+D7-4*D8</f>
        <v>2.2737367544323206E-13</v>
      </c>
      <c r="E18" s="3">
        <f t="shared" ref="D18:K23" si="2">D8+E9+F8+E7-4*E8</f>
        <v>1.0231815394945443E-12</v>
      </c>
      <c r="F18" s="3">
        <f t="shared" si="2"/>
        <v>-1.7053025658242404E-13</v>
      </c>
      <c r="G18" s="3">
        <f t="shared" si="2"/>
        <v>0</v>
      </c>
      <c r="H18" s="3">
        <f t="shared" si="2"/>
        <v>-1.2789769243681803E-13</v>
      </c>
      <c r="I18" s="3">
        <f t="shared" si="2"/>
        <v>0</v>
      </c>
      <c r="J18" s="3">
        <f t="shared" si="2"/>
        <v>7.815970093361102E-13</v>
      </c>
      <c r="K18" s="3">
        <f t="shared" si="2"/>
        <v>-5.8264504332328215E-13</v>
      </c>
      <c r="O18">
        <v>2</v>
      </c>
      <c r="P18" s="2">
        <f t="shared" ref="P18:W18" si="3">($D$2^2*P8)/$D$3</f>
        <v>0</v>
      </c>
      <c r="Q18" s="2">
        <f t="shared" si="3"/>
        <v>0</v>
      </c>
      <c r="R18" s="2">
        <f t="shared" si="3"/>
        <v>0</v>
      </c>
      <c r="S18" s="2">
        <f t="shared" si="3"/>
        <v>0</v>
      </c>
      <c r="T18" s="2">
        <f t="shared" si="3"/>
        <v>0</v>
      </c>
      <c r="U18" s="2">
        <f t="shared" si="3"/>
        <v>0</v>
      </c>
      <c r="V18" s="2">
        <f t="shared" si="3"/>
        <v>0</v>
      </c>
      <c r="W18" s="2">
        <f t="shared" si="3"/>
        <v>0</v>
      </c>
    </row>
    <row r="19" spans="2:23" ht="17.45" customHeight="1" x14ac:dyDescent="0.45">
      <c r="B19">
        <v>3</v>
      </c>
      <c r="D19" s="3">
        <f>C9+D10+E9+D8-4*D9</f>
        <v>7.1054273576010019E-13</v>
      </c>
      <c r="E19" s="3">
        <f t="shared" si="2"/>
        <v>-1.3642420526593924E-12</v>
      </c>
      <c r="F19" s="3">
        <f>E9+F10+G9+F8-4*F9</f>
        <v>13.229926057168143</v>
      </c>
      <c r="G19" s="3">
        <f t="shared" si="2"/>
        <v>3.958930019103633</v>
      </c>
      <c r="H19" s="3">
        <f>G9+H10+I9+H8-4*H9</f>
        <v>3.8239617862494981</v>
      </c>
      <c r="I19" s="3">
        <f t="shared" si="2"/>
        <v>5.2535128503700292</v>
      </c>
      <c r="J19" s="3">
        <f t="shared" si="2"/>
        <v>-1.8616219676914625E-12</v>
      </c>
      <c r="K19" s="3">
        <f>J9+K10+L9+K8-4*K9</f>
        <v>7.815970093361102E-13</v>
      </c>
      <c r="O19">
        <v>3</v>
      </c>
      <c r="P19" s="2">
        <f t="shared" ref="P19:W19" si="4">($D$2^2*P9)/$D$3</f>
        <v>0</v>
      </c>
      <c r="Q19" s="2">
        <f t="shared" si="4"/>
        <v>0</v>
      </c>
      <c r="R19" s="2">
        <f t="shared" si="4"/>
        <v>13.229926057167475</v>
      </c>
      <c r="S19" s="2">
        <f t="shared" si="4"/>
        <v>3.9589300191036383</v>
      </c>
      <c r="T19" s="2">
        <f t="shared" si="4"/>
        <v>3.8239617862495288</v>
      </c>
      <c r="U19" s="2">
        <f t="shared" si="4"/>
        <v>5.2535128503695159</v>
      </c>
      <c r="V19" s="2">
        <f t="shared" si="4"/>
        <v>0</v>
      </c>
      <c r="W19" s="2">
        <f t="shared" si="4"/>
        <v>0</v>
      </c>
    </row>
    <row r="20" spans="2:23" ht="17.45" customHeight="1" x14ac:dyDescent="0.45">
      <c r="B20">
        <v>4</v>
      </c>
      <c r="D20" s="3">
        <f t="shared" si="2"/>
        <v>0</v>
      </c>
      <c r="E20" s="3">
        <f t="shared" si="2"/>
        <v>1.1652900866465643E-12</v>
      </c>
      <c r="F20" s="3">
        <f t="shared" si="2"/>
        <v>0</v>
      </c>
      <c r="G20" s="3">
        <f t="shared" si="2"/>
        <v>0</v>
      </c>
      <c r="H20" s="3">
        <f t="shared" si="2"/>
        <v>0</v>
      </c>
      <c r="I20" s="3">
        <f t="shared" si="2"/>
        <v>0</v>
      </c>
      <c r="J20" s="3">
        <f t="shared" si="2"/>
        <v>-3.0553337637684308E-12</v>
      </c>
      <c r="K20" s="3">
        <f t="shared" si="2"/>
        <v>4.2632564145606011E-13</v>
      </c>
      <c r="O20">
        <v>4</v>
      </c>
      <c r="P20" s="2">
        <f>($D$2^2*P10)/$D$3</f>
        <v>0</v>
      </c>
      <c r="Q20" s="2">
        <f t="shared" ref="Q20:W20" si="5">($D$2^2*Q10)/$D$3</f>
        <v>0</v>
      </c>
      <c r="R20" s="2">
        <f>($D$2^2*R10)/$D$3</f>
        <v>0</v>
      </c>
      <c r="S20" s="2">
        <f t="shared" si="5"/>
        <v>0</v>
      </c>
      <c r="T20" s="2">
        <f t="shared" si="5"/>
        <v>0</v>
      </c>
      <c r="U20" s="2">
        <f t="shared" si="5"/>
        <v>0</v>
      </c>
      <c r="V20" s="2">
        <f t="shared" si="5"/>
        <v>0</v>
      </c>
      <c r="W20" s="2">
        <f t="shared" si="5"/>
        <v>0</v>
      </c>
    </row>
    <row r="21" spans="2:23" ht="17.45" customHeight="1" x14ac:dyDescent="0.45">
      <c r="B21">
        <v>5</v>
      </c>
      <c r="D21" s="3">
        <f t="shared" si="2"/>
        <v>8.8107299234252423E-13</v>
      </c>
      <c r="E21" s="3">
        <f t="shared" si="2"/>
        <v>-1.2789769243681803E-13</v>
      </c>
      <c r="F21" s="3">
        <f t="shared" si="2"/>
        <v>13.562559464812296</v>
      </c>
      <c r="G21" s="3">
        <f t="shared" si="2"/>
        <v>0.49824238465600956</v>
      </c>
      <c r="H21" s="3">
        <f t="shared" si="2"/>
        <v>-16.658116710413509</v>
      </c>
      <c r="I21" s="3">
        <f t="shared" si="2"/>
        <v>10.408791211120104</v>
      </c>
      <c r="J21" s="3">
        <f t="shared" si="2"/>
        <v>-4.5474735088646412E-13</v>
      </c>
      <c r="K21" s="3">
        <f t="shared" si="2"/>
        <v>0</v>
      </c>
      <c r="O21">
        <v>5</v>
      </c>
      <c r="P21" s="2">
        <f t="shared" ref="P21:W21" si="6">($D$2^2*P11)/$D$3</f>
        <v>0</v>
      </c>
      <c r="Q21" s="2">
        <f t="shared" si="6"/>
        <v>0</v>
      </c>
      <c r="R21" s="2">
        <f t="shared" si="6"/>
        <v>13.562559464812349</v>
      </c>
      <c r="S21" s="2">
        <f t="shared" si="6"/>
        <v>0.49824238465600279</v>
      </c>
      <c r="T21" s="2">
        <f t="shared" si="6"/>
        <v>-16.65811671041353</v>
      </c>
      <c r="U21" s="2">
        <f t="shared" si="6"/>
        <v>10.408791211119945</v>
      </c>
      <c r="V21" s="2">
        <f t="shared" si="6"/>
        <v>0</v>
      </c>
      <c r="W21" s="2">
        <f t="shared" si="6"/>
        <v>0</v>
      </c>
    </row>
    <row r="22" spans="2:23" ht="17.45" customHeight="1" x14ac:dyDescent="0.45">
      <c r="B22">
        <v>6</v>
      </c>
      <c r="D22" s="3">
        <f t="shared" si="2"/>
        <v>0</v>
      </c>
      <c r="E22" s="3">
        <f t="shared" si="2"/>
        <v>0</v>
      </c>
      <c r="F22" s="3">
        <f t="shared" si="2"/>
        <v>0</v>
      </c>
      <c r="G22" s="3">
        <f t="shared" si="2"/>
        <v>0</v>
      </c>
      <c r="H22" s="3">
        <f t="shared" si="2"/>
        <v>0</v>
      </c>
      <c r="I22" s="3">
        <f t="shared" si="2"/>
        <v>0</v>
      </c>
      <c r="J22" s="3">
        <f t="shared" si="2"/>
        <v>1.8474111129762605E-13</v>
      </c>
      <c r="K22" s="3">
        <f t="shared" si="2"/>
        <v>4.5474735088646412E-13</v>
      </c>
      <c r="O22">
        <v>6</v>
      </c>
      <c r="P22" s="2">
        <f t="shared" ref="P22:W22" si="7">($D$2^2*P12)/$D$3</f>
        <v>0</v>
      </c>
      <c r="Q22" s="2">
        <f t="shared" si="7"/>
        <v>0</v>
      </c>
      <c r="R22" s="2">
        <f t="shared" si="7"/>
        <v>0</v>
      </c>
      <c r="S22" s="2">
        <f t="shared" si="7"/>
        <v>0</v>
      </c>
      <c r="T22" s="2">
        <f t="shared" si="7"/>
        <v>0</v>
      </c>
      <c r="U22" s="2">
        <f t="shared" si="7"/>
        <v>0</v>
      </c>
      <c r="V22" s="2">
        <f t="shared" si="7"/>
        <v>0</v>
      </c>
      <c r="W22" s="2">
        <f t="shared" si="7"/>
        <v>0</v>
      </c>
    </row>
    <row r="23" spans="2:23" ht="17.45" customHeight="1" x14ac:dyDescent="0.45">
      <c r="B23">
        <v>7</v>
      </c>
      <c r="D23" s="3">
        <f t="shared" si="2"/>
        <v>0</v>
      </c>
      <c r="E23" s="3">
        <f t="shared" si="2"/>
        <v>0</v>
      </c>
      <c r="F23" s="3">
        <f t="shared" si="2"/>
        <v>14.792569093793745</v>
      </c>
      <c r="G23" s="3">
        <f t="shared" si="2"/>
        <v>-4.8063281599766157</v>
      </c>
      <c r="H23" s="3">
        <f t="shared" si="2"/>
        <v>5.875533441740501</v>
      </c>
      <c r="I23" s="3">
        <f t="shared" si="2"/>
        <v>4.5953169654844146</v>
      </c>
      <c r="J23" s="3">
        <f t="shared" si="2"/>
        <v>0</v>
      </c>
      <c r="K23" s="3">
        <f t="shared" si="2"/>
        <v>0</v>
      </c>
      <c r="O23">
        <v>7</v>
      </c>
      <c r="P23" s="2">
        <f t="shared" ref="P23:W23" si="8">($D$2^2*P13)/$D$3</f>
        <v>0</v>
      </c>
      <c r="Q23" s="2">
        <f t="shared" si="8"/>
        <v>0</v>
      </c>
      <c r="R23" s="2">
        <f t="shared" si="8"/>
        <v>14.792569093793736</v>
      </c>
      <c r="S23" s="2">
        <f t="shared" si="8"/>
        <v>-4.806328159976597</v>
      </c>
      <c r="T23" s="2">
        <f t="shared" si="8"/>
        <v>5.8755334417404619</v>
      </c>
      <c r="U23" s="2">
        <f t="shared" si="8"/>
        <v>4.5953169654844475</v>
      </c>
      <c r="V23" s="2">
        <f t="shared" si="8"/>
        <v>0</v>
      </c>
      <c r="W23" s="2">
        <f t="shared" si="8"/>
        <v>0</v>
      </c>
    </row>
    <row r="24" spans="2:23" ht="17.45" customHeight="1" x14ac:dyDescent="0.45">
      <c r="B24">
        <v>8</v>
      </c>
      <c r="D24" s="3">
        <f t="shared" ref="D24:K24" si="9">C14+E14+D13-3*D14</f>
        <v>0</v>
      </c>
      <c r="E24" s="3">
        <f t="shared" si="9"/>
        <v>0</v>
      </c>
      <c r="F24" s="3">
        <f t="shared" si="9"/>
        <v>0</v>
      </c>
      <c r="G24" s="3">
        <f t="shared" si="9"/>
        <v>0</v>
      </c>
      <c r="H24" s="3">
        <f t="shared" si="9"/>
        <v>0</v>
      </c>
      <c r="I24" s="3">
        <f t="shared" si="9"/>
        <v>0</v>
      </c>
      <c r="J24" s="3">
        <f t="shared" si="9"/>
        <v>0</v>
      </c>
      <c r="K24" s="3">
        <f t="shared" si="9"/>
        <v>0</v>
      </c>
      <c r="O24">
        <v>8</v>
      </c>
      <c r="P24" s="2">
        <f t="shared" ref="P24:W24" si="10">($D$2^2*P14)/$D$3</f>
        <v>0</v>
      </c>
      <c r="Q24" s="2">
        <f t="shared" si="10"/>
        <v>0</v>
      </c>
      <c r="R24" s="2">
        <f t="shared" si="10"/>
        <v>0</v>
      </c>
      <c r="S24" s="2">
        <f t="shared" si="10"/>
        <v>0</v>
      </c>
      <c r="T24" s="2">
        <f t="shared" si="10"/>
        <v>0</v>
      </c>
      <c r="U24" s="2">
        <f t="shared" si="10"/>
        <v>0</v>
      </c>
      <c r="V24" s="2">
        <f t="shared" si="10"/>
        <v>0</v>
      </c>
      <c r="W24" s="2">
        <f t="shared" si="10"/>
        <v>0</v>
      </c>
    </row>
    <row r="26" spans="2:23" ht="17.45" customHeight="1" x14ac:dyDescent="0.45">
      <c r="O26" t="s">
        <v>3</v>
      </c>
      <c r="P26">
        <v>1</v>
      </c>
      <c r="Q26">
        <v>2</v>
      </c>
      <c r="R26">
        <v>3</v>
      </c>
      <c r="S26">
        <v>4</v>
      </c>
      <c r="T26">
        <v>5</v>
      </c>
      <c r="U26">
        <v>6</v>
      </c>
      <c r="V26">
        <v>7</v>
      </c>
      <c r="W26">
        <v>8</v>
      </c>
    </row>
    <row r="27" spans="2:23" ht="17.45" customHeight="1" x14ac:dyDescent="0.45">
      <c r="B27" s="26" t="s">
        <v>2</v>
      </c>
      <c r="C27" s="26"/>
      <c r="D27" t="s">
        <v>254</v>
      </c>
      <c r="O27">
        <v>1</v>
      </c>
      <c r="P27" s="1">
        <f t="shared" ref="P27:W34" si="11">D17-P17</f>
        <v>1.5631940186722204E-13</v>
      </c>
      <c r="Q27" s="1">
        <f t="shared" si="11"/>
        <v>-1.0942358130705543E-12</v>
      </c>
      <c r="R27" s="1">
        <f t="shared" si="11"/>
        <v>0</v>
      </c>
      <c r="S27" s="1">
        <f t="shared" si="11"/>
        <v>2.7000623958883807E-13</v>
      </c>
      <c r="T27" s="1">
        <f t="shared" si="11"/>
        <v>0</v>
      </c>
      <c r="U27" s="1">
        <f t="shared" si="11"/>
        <v>0</v>
      </c>
      <c r="V27" s="1">
        <f t="shared" si="11"/>
        <v>0</v>
      </c>
      <c r="W27" s="1">
        <f t="shared" si="11"/>
        <v>1.1368683772161603E-13</v>
      </c>
    </row>
    <row r="28" spans="2:23" ht="17.45" customHeight="1" x14ac:dyDescent="0.45">
      <c r="B28" s="26" t="s">
        <v>1</v>
      </c>
      <c r="C28" s="26"/>
      <c r="D28" t="s">
        <v>262</v>
      </c>
      <c r="O28">
        <v>2</v>
      </c>
      <c r="P28" s="1">
        <f t="shared" si="11"/>
        <v>2.2737367544323206E-13</v>
      </c>
      <c r="Q28" s="1">
        <f t="shared" si="11"/>
        <v>1.0231815394945443E-12</v>
      </c>
      <c r="R28" s="1">
        <f t="shared" si="11"/>
        <v>-1.7053025658242404E-13</v>
      </c>
      <c r="S28" s="1">
        <f t="shared" si="11"/>
        <v>0</v>
      </c>
      <c r="T28" s="1">
        <f t="shared" si="11"/>
        <v>-1.2789769243681803E-13</v>
      </c>
      <c r="U28" s="1">
        <f t="shared" si="11"/>
        <v>0</v>
      </c>
      <c r="V28" s="1">
        <f t="shared" si="11"/>
        <v>7.815970093361102E-13</v>
      </c>
      <c r="W28" s="1">
        <f t="shared" si="11"/>
        <v>-5.8264504332328215E-13</v>
      </c>
    </row>
    <row r="29" spans="2:23" ht="17.45" customHeight="1" x14ac:dyDescent="0.45">
      <c r="D29" t="s">
        <v>261</v>
      </c>
      <c r="O29">
        <v>3</v>
      </c>
      <c r="P29" s="1">
        <f t="shared" si="11"/>
        <v>7.1054273576010019E-13</v>
      </c>
      <c r="Q29" s="1">
        <f t="shared" si="11"/>
        <v>-1.3642420526593924E-12</v>
      </c>
      <c r="R29" s="1">
        <f t="shared" si="11"/>
        <v>6.6791017161449417E-13</v>
      </c>
      <c r="S29" s="1">
        <f t="shared" si="11"/>
        <v>-5.3290705182007514E-15</v>
      </c>
      <c r="T29" s="1">
        <f t="shared" si="11"/>
        <v>-3.0642155479654321E-14</v>
      </c>
      <c r="U29" s="1">
        <f t="shared" si="11"/>
        <v>5.1336712658667238E-13</v>
      </c>
      <c r="V29" s="1">
        <f t="shared" si="11"/>
        <v>-1.8616219676914625E-12</v>
      </c>
      <c r="W29" s="1">
        <f t="shared" si="11"/>
        <v>7.815970093361102E-13</v>
      </c>
    </row>
    <row r="30" spans="2:23" ht="17.45" customHeight="1" x14ac:dyDescent="0.45">
      <c r="B30" s="26" t="s">
        <v>0</v>
      </c>
      <c r="C30" s="26"/>
      <c r="D30" t="s">
        <v>252</v>
      </c>
      <c r="E30">
        <f>SUM(R9,S9,T9,U9,R11,S11,T11,U11,R13,S13,T13,U13)</f>
        <v>2.8358147170135624</v>
      </c>
      <c r="O30">
        <v>4</v>
      </c>
      <c r="P30" s="1">
        <f t="shared" si="11"/>
        <v>0</v>
      </c>
      <c r="Q30" s="1">
        <f t="shared" si="11"/>
        <v>1.1652900866465643E-12</v>
      </c>
      <c r="R30" s="1">
        <f t="shared" si="11"/>
        <v>0</v>
      </c>
      <c r="S30" s="1">
        <f t="shared" si="11"/>
        <v>0</v>
      </c>
      <c r="T30" s="1">
        <f t="shared" si="11"/>
        <v>0</v>
      </c>
      <c r="U30" s="1">
        <f t="shared" si="11"/>
        <v>0</v>
      </c>
      <c r="V30" s="1">
        <f t="shared" si="11"/>
        <v>-3.0553337637684308E-12</v>
      </c>
      <c r="W30" s="1">
        <f t="shared" si="11"/>
        <v>4.2632564145606011E-13</v>
      </c>
    </row>
    <row r="31" spans="2:23" ht="17.45" customHeight="1" x14ac:dyDescent="0.45">
      <c r="O31">
        <v>5</v>
      </c>
      <c r="P31" s="1">
        <f t="shared" si="11"/>
        <v>8.8107299234252423E-13</v>
      </c>
      <c r="Q31" s="1">
        <f t="shared" si="11"/>
        <v>-1.2789769243681803E-13</v>
      </c>
      <c r="R31" s="1">
        <f t="shared" si="11"/>
        <v>-5.3290705182007514E-14</v>
      </c>
      <c r="S31" s="1">
        <f t="shared" si="11"/>
        <v>6.7723604502134549E-15</v>
      </c>
      <c r="T31" s="1">
        <f t="shared" si="11"/>
        <v>0</v>
      </c>
      <c r="U31" s="1">
        <f t="shared" si="11"/>
        <v>1.5809575870662229E-13</v>
      </c>
      <c r="V31" s="1">
        <f t="shared" si="11"/>
        <v>-4.5474735088646412E-13</v>
      </c>
      <c r="W31" s="1">
        <f t="shared" si="11"/>
        <v>0</v>
      </c>
    </row>
    <row r="32" spans="2:23" ht="17.45" customHeight="1" x14ac:dyDescent="0.45">
      <c r="D32" s="10"/>
      <c r="E32" s="11"/>
      <c r="F32" s="10"/>
      <c r="O32">
        <v>6</v>
      </c>
      <c r="P32" s="1">
        <f t="shared" si="11"/>
        <v>0</v>
      </c>
      <c r="Q32" s="1">
        <f t="shared" si="11"/>
        <v>0</v>
      </c>
      <c r="R32" s="1">
        <f t="shared" si="11"/>
        <v>0</v>
      </c>
      <c r="S32" s="1">
        <f t="shared" si="11"/>
        <v>0</v>
      </c>
      <c r="T32" s="1">
        <f t="shared" si="11"/>
        <v>0</v>
      </c>
      <c r="U32" s="1">
        <f t="shared" si="11"/>
        <v>0</v>
      </c>
      <c r="V32" s="1">
        <f t="shared" si="11"/>
        <v>1.8474111129762605E-13</v>
      </c>
      <c r="W32" s="1">
        <f t="shared" si="11"/>
        <v>4.5474735088646412E-13</v>
      </c>
    </row>
    <row r="33" spans="4:23" ht="17.45" customHeight="1" x14ac:dyDescent="0.45">
      <c r="D33" s="10"/>
      <c r="E33" s="11"/>
      <c r="F33" s="10"/>
      <c r="O33">
        <v>7</v>
      </c>
      <c r="P33" s="1">
        <f t="shared" si="11"/>
        <v>0</v>
      </c>
      <c r="Q33" s="1">
        <f t="shared" si="11"/>
        <v>0</v>
      </c>
      <c r="R33" s="1">
        <f t="shared" si="11"/>
        <v>0</v>
      </c>
      <c r="S33" s="1">
        <f t="shared" si="11"/>
        <v>-1.865174681370263E-14</v>
      </c>
      <c r="T33" s="1">
        <f t="shared" si="11"/>
        <v>3.907985046680551E-14</v>
      </c>
      <c r="U33" s="1">
        <f t="shared" si="11"/>
        <v>-3.2862601528904634E-14</v>
      </c>
      <c r="V33" s="1">
        <f t="shared" si="11"/>
        <v>0</v>
      </c>
      <c r="W33" s="1">
        <f t="shared" si="11"/>
        <v>0</v>
      </c>
    </row>
    <row r="34" spans="4:23" ht="17.45" customHeight="1" x14ac:dyDescent="0.45">
      <c r="D34" s="10"/>
      <c r="E34" s="11"/>
      <c r="F34" s="10"/>
      <c r="O34">
        <v>8</v>
      </c>
      <c r="P34" s="1">
        <f t="shared" si="11"/>
        <v>0</v>
      </c>
      <c r="Q34" s="1">
        <f t="shared" si="11"/>
        <v>0</v>
      </c>
      <c r="R34" s="1">
        <f t="shared" si="11"/>
        <v>0</v>
      </c>
      <c r="S34" s="1">
        <f t="shared" si="11"/>
        <v>0</v>
      </c>
      <c r="T34" s="1">
        <f t="shared" si="11"/>
        <v>0</v>
      </c>
      <c r="U34" s="1">
        <f t="shared" si="11"/>
        <v>0</v>
      </c>
      <c r="V34" s="1">
        <f t="shared" si="11"/>
        <v>0</v>
      </c>
      <c r="W34" s="1">
        <f t="shared" si="11"/>
        <v>0</v>
      </c>
    </row>
    <row r="35" spans="4:23" ht="17.45" customHeight="1" x14ac:dyDescent="0.45">
      <c r="D35" s="10"/>
      <c r="E35" s="11"/>
      <c r="F35" s="10"/>
    </row>
  </sheetData>
  <mergeCells count="3">
    <mergeCell ref="B27:C27"/>
    <mergeCell ref="B28:C28"/>
    <mergeCell ref="B30:C30"/>
  </mergeCells>
  <conditionalFormatting sqref="D7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8434-16AD-47C8-A9ED-60155F4C471D}">
  <dimension ref="A1:F172"/>
  <sheetViews>
    <sheetView showGridLines="0" topLeftCell="A9" workbookViewId="0">
      <selection activeCell="C9" sqref="C9"/>
    </sheetView>
  </sheetViews>
  <sheetFormatPr defaultRowHeight="14.25" outlineLevelRow="1" x14ac:dyDescent="0.45"/>
  <cols>
    <col min="1" max="1" width="2.33203125" customWidth="1"/>
    <col min="2" max="2" width="6.33203125" bestFit="1" customWidth="1"/>
    <col min="3" max="3" width="10.33203125" bestFit="1" customWidth="1"/>
    <col min="4" max="4" width="12.6640625" bestFit="1" customWidth="1"/>
    <col min="5" max="5" width="13.19921875" bestFit="1" customWidth="1"/>
    <col min="6" max="6" width="14" bestFit="1" customWidth="1"/>
  </cols>
  <sheetData>
    <row r="1" spans="1:6" x14ac:dyDescent="0.45">
      <c r="A1" s="12" t="s">
        <v>14</v>
      </c>
    </row>
    <row r="2" spans="1:6" x14ac:dyDescent="0.45">
      <c r="A2" s="12" t="s">
        <v>15</v>
      </c>
    </row>
    <row r="3" spans="1:6" x14ac:dyDescent="0.45">
      <c r="A3" s="12" t="s">
        <v>16</v>
      </c>
    </row>
    <row r="6" spans="1:6" ht="14.65" thickBot="1" x14ac:dyDescent="0.5">
      <c r="A6" t="s">
        <v>17</v>
      </c>
    </row>
    <row r="7" spans="1:6" ht="14.65" thickBot="1" x14ac:dyDescent="0.5">
      <c r="B7" s="14" t="s">
        <v>18</v>
      </c>
      <c r="C7" s="14" t="s">
        <v>19</v>
      </c>
      <c r="D7" s="14" t="s">
        <v>20</v>
      </c>
      <c r="E7" s="14" t="s">
        <v>21</v>
      </c>
      <c r="F7" s="14" t="s">
        <v>22</v>
      </c>
    </row>
    <row r="8" spans="1:6" ht="14.65" thickBot="1" x14ac:dyDescent="0.5">
      <c r="B8" s="13" t="s">
        <v>28</v>
      </c>
      <c r="C8" s="13" t="s">
        <v>29</v>
      </c>
      <c r="D8" s="13">
        <v>1.1085881219297367</v>
      </c>
      <c r="E8" s="13">
        <v>1.1085881219297367</v>
      </c>
      <c r="F8" s="16" t="s">
        <v>30</v>
      </c>
    </row>
    <row r="11" spans="1:6" ht="14.65" thickBot="1" x14ac:dyDescent="0.5">
      <c r="A11" t="s">
        <v>23</v>
      </c>
    </row>
    <row r="12" spans="1:6" ht="14.65" thickBot="1" x14ac:dyDescent="0.5">
      <c r="B12" s="14" t="s">
        <v>18</v>
      </c>
      <c r="C12" s="14" t="s">
        <v>19</v>
      </c>
      <c r="D12" s="14" t="s">
        <v>20</v>
      </c>
      <c r="E12" s="14" t="s">
        <v>21</v>
      </c>
      <c r="F12" s="14" t="s">
        <v>24</v>
      </c>
    </row>
    <row r="13" spans="1:6" x14ac:dyDescent="0.45">
      <c r="B13" s="22" t="s">
        <v>243</v>
      </c>
      <c r="C13" s="21"/>
      <c r="D13" s="21"/>
      <c r="E13" s="21"/>
      <c r="F13" s="21"/>
    </row>
    <row r="14" spans="1:6" hidden="1" outlineLevel="1" x14ac:dyDescent="0.45">
      <c r="B14" s="15" t="s">
        <v>31</v>
      </c>
      <c r="C14" s="15"/>
      <c r="D14" s="15">
        <v>38.758915314106304</v>
      </c>
      <c r="E14" s="15">
        <v>38.758915314106304</v>
      </c>
      <c r="F14" s="17" t="s">
        <v>30</v>
      </c>
    </row>
    <row r="15" spans="1:6" hidden="1" outlineLevel="1" x14ac:dyDescent="0.45">
      <c r="B15" s="15" t="s">
        <v>32</v>
      </c>
      <c r="C15" s="15" t="s">
        <v>8</v>
      </c>
      <c r="D15" s="15">
        <v>36.656735730755081</v>
      </c>
      <c r="E15" s="15">
        <v>36.656735730755081</v>
      </c>
      <c r="F15" s="17" t="s">
        <v>30</v>
      </c>
    </row>
    <row r="16" spans="1:6" hidden="1" outlineLevel="1" x14ac:dyDescent="0.45">
      <c r="B16" s="15" t="s">
        <v>33</v>
      </c>
      <c r="C16" s="15"/>
      <c r="D16" s="15">
        <v>34.821891111280436</v>
      </c>
      <c r="E16" s="15">
        <v>34.821891111280436</v>
      </c>
      <c r="F16" s="17" t="s">
        <v>30</v>
      </c>
    </row>
    <row r="17" spans="2:6" hidden="1" outlineLevel="1" x14ac:dyDescent="0.45">
      <c r="B17" s="15" t="s">
        <v>34</v>
      </c>
      <c r="C17" s="15"/>
      <c r="D17" s="15">
        <v>33.332453321561985</v>
      </c>
      <c r="E17" s="15">
        <v>33.332453321561985</v>
      </c>
      <c r="F17" s="17" t="s">
        <v>30</v>
      </c>
    </row>
    <row r="18" spans="2:6" hidden="1" outlineLevel="1" x14ac:dyDescent="0.45">
      <c r="B18" s="15" t="s">
        <v>35</v>
      </c>
      <c r="C18" s="15"/>
      <c r="D18" s="15">
        <v>32.150911919315249</v>
      </c>
      <c r="E18" s="15">
        <v>32.150911919315249</v>
      </c>
      <c r="F18" s="17" t="s">
        <v>30</v>
      </c>
    </row>
    <row r="19" spans="2:6" hidden="1" outlineLevel="1" x14ac:dyDescent="0.45">
      <c r="B19" s="15" t="s">
        <v>36</v>
      </c>
      <c r="C19" s="15"/>
      <c r="D19" s="15">
        <v>31.196572995640764</v>
      </c>
      <c r="E19" s="15">
        <v>31.196572995640764</v>
      </c>
      <c r="F19" s="17" t="s">
        <v>30</v>
      </c>
    </row>
    <row r="20" spans="2:6" hidden="1" outlineLevel="1" x14ac:dyDescent="0.45">
      <c r="B20" s="15" t="s">
        <v>37</v>
      </c>
      <c r="C20" s="15"/>
      <c r="D20" s="15">
        <v>30.391993933203736</v>
      </c>
      <c r="E20" s="15">
        <v>30.391993933203736</v>
      </c>
      <c r="F20" s="17" t="s">
        <v>30</v>
      </c>
    </row>
    <row r="21" spans="2:6" hidden="1" outlineLevel="1" x14ac:dyDescent="0.45">
      <c r="B21" s="15" t="s">
        <v>38</v>
      </c>
      <c r="C21" s="15"/>
      <c r="D21" s="15">
        <v>29.675717983398918</v>
      </c>
      <c r="E21" s="15">
        <v>29.675717983398918</v>
      </c>
      <c r="F21" s="17" t="s">
        <v>30</v>
      </c>
    </row>
    <row r="22" spans="2:6" hidden="1" outlineLevel="1" x14ac:dyDescent="0.45">
      <c r="B22" s="15" t="s">
        <v>39</v>
      </c>
      <c r="C22" s="15"/>
      <c r="D22" s="15">
        <v>38.620017983820524</v>
      </c>
      <c r="E22" s="15">
        <v>38.620017983820524</v>
      </c>
      <c r="F22" s="17" t="s">
        <v>30</v>
      </c>
    </row>
    <row r="23" spans="2:6" hidden="1" outlineLevel="1" x14ac:dyDescent="0.45">
      <c r="B23" s="15" t="s">
        <v>40</v>
      </c>
      <c r="C23" s="15" t="s">
        <v>8</v>
      </c>
      <c r="D23" s="15">
        <v>36.389396691531225</v>
      </c>
      <c r="E23" s="15">
        <v>36.389396691531225</v>
      </c>
      <c r="F23" s="17" t="s">
        <v>30</v>
      </c>
    </row>
    <row r="24" spans="2:6" hidden="1" outlineLevel="1" x14ac:dyDescent="0.45">
      <c r="B24" s="15" t="s">
        <v>41</v>
      </c>
      <c r="C24" s="15"/>
      <c r="D24" s="15">
        <v>34.476485704784857</v>
      </c>
      <c r="E24" s="15">
        <v>34.476485704784857</v>
      </c>
      <c r="F24" s="17" t="s">
        <v>30</v>
      </c>
    </row>
    <row r="25" spans="2:6" hidden="1" outlineLevel="1" x14ac:dyDescent="0.45">
      <c r="B25" s="15" t="s">
        <v>42</v>
      </c>
      <c r="C25" s="15"/>
      <c r="D25" s="15">
        <v>33.024556770282913</v>
      </c>
      <c r="E25" s="15">
        <v>33.024556770282913</v>
      </c>
      <c r="F25" s="17" t="s">
        <v>30</v>
      </c>
    </row>
    <row r="26" spans="2:6" hidden="1" outlineLevel="1" x14ac:dyDescent="0.45">
      <c r="B26" s="15" t="s">
        <v>43</v>
      </c>
      <c r="C26" s="15"/>
      <c r="D26" s="15">
        <v>31.923709312466826</v>
      </c>
      <c r="E26" s="15">
        <v>31.923709312466826</v>
      </c>
      <c r="F26" s="17" t="s">
        <v>30</v>
      </c>
    </row>
    <row r="27" spans="2:6" hidden="1" outlineLevel="1" x14ac:dyDescent="0.45">
      <c r="B27" s="15" t="s">
        <v>44</v>
      </c>
      <c r="C27" s="15"/>
      <c r="D27" s="15">
        <v>31.046813202235207</v>
      </c>
      <c r="E27" s="15">
        <v>31.046813202235207</v>
      </c>
      <c r="F27" s="17" t="s">
        <v>30</v>
      </c>
    </row>
    <row r="28" spans="2:6" hidden="1" outlineLevel="1" x14ac:dyDescent="0.45">
      <c r="B28" s="15" t="s">
        <v>45</v>
      </c>
      <c r="C28" s="15"/>
      <c r="D28" s="15">
        <v>30.303690797960805</v>
      </c>
      <c r="E28" s="15">
        <v>30.303690797960805</v>
      </c>
      <c r="F28" s="17" t="s">
        <v>30</v>
      </c>
    </row>
    <row r="29" spans="2:6" hidden="1" outlineLevel="1" x14ac:dyDescent="0.45">
      <c r="B29" s="15" t="s">
        <v>46</v>
      </c>
      <c r="C29" s="15"/>
      <c r="D29" s="15">
        <v>29.635160016991303</v>
      </c>
      <c r="E29" s="15">
        <v>29.635160016991303</v>
      </c>
      <c r="F29" s="17" t="s">
        <v>30</v>
      </c>
    </row>
    <row r="30" spans="2:6" hidden="1" outlineLevel="1" x14ac:dyDescent="0.45">
      <c r="B30" s="15" t="s">
        <v>47</v>
      </c>
      <c r="C30" s="15"/>
      <c r="D30" s="15">
        <v>38.331759122176265</v>
      </c>
      <c r="E30" s="15">
        <v>38.331759122176265</v>
      </c>
      <c r="F30" s="17" t="s">
        <v>30</v>
      </c>
    </row>
    <row r="31" spans="2:6" hidden="1" outlineLevel="1" x14ac:dyDescent="0.45">
      <c r="B31" s="15" t="s">
        <v>48</v>
      </c>
      <c r="C31" s="15" t="s">
        <v>8</v>
      </c>
      <c r="D31" s="15">
        <v>35.804347273271389</v>
      </c>
      <c r="E31" s="15">
        <v>35.804347273271389</v>
      </c>
      <c r="F31" s="17" t="s">
        <v>30</v>
      </c>
    </row>
    <row r="32" spans="2:6" hidden="1" outlineLevel="1" x14ac:dyDescent="0.45">
      <c r="B32" s="15" t="s">
        <v>49</v>
      </c>
      <c r="C32" s="15"/>
      <c r="D32" s="15">
        <v>33.670096348588586</v>
      </c>
      <c r="E32" s="15">
        <v>33.670096348588586</v>
      </c>
      <c r="F32" s="17" t="s">
        <v>30</v>
      </c>
    </row>
    <row r="33" spans="2:6" hidden="1" outlineLevel="1" x14ac:dyDescent="0.45">
      <c r="B33" s="15" t="s">
        <v>50</v>
      </c>
      <c r="C33" s="15"/>
      <c r="D33" s="15">
        <v>32.365578742489802</v>
      </c>
      <c r="E33" s="15">
        <v>32.365578742489802</v>
      </c>
      <c r="F33" s="17" t="s">
        <v>30</v>
      </c>
    </row>
    <row r="34" spans="2:6" hidden="1" outlineLevel="1" x14ac:dyDescent="0.45">
      <c r="B34" s="15" t="s">
        <v>51</v>
      </c>
      <c r="C34" s="15"/>
      <c r="D34" s="15">
        <v>31.472555358033951</v>
      </c>
      <c r="E34" s="15">
        <v>31.472555358033951</v>
      </c>
      <c r="F34" s="17" t="s">
        <v>30</v>
      </c>
    </row>
    <row r="35" spans="2:6" hidden="1" outlineLevel="1" x14ac:dyDescent="0.45">
      <c r="B35" s="15" t="s">
        <v>52</v>
      </c>
      <c r="C35" s="15"/>
      <c r="D35" s="15">
        <v>30.763279702872353</v>
      </c>
      <c r="E35" s="15">
        <v>30.763279702872353</v>
      </c>
      <c r="F35" s="17" t="s">
        <v>30</v>
      </c>
    </row>
    <row r="36" spans="2:6" hidden="1" outlineLevel="1" x14ac:dyDescent="0.45">
      <c r="B36" s="15" t="s">
        <v>53</v>
      </c>
      <c r="C36" s="15"/>
      <c r="D36" s="15">
        <v>30.140796039411399</v>
      </c>
      <c r="E36" s="15">
        <v>30.140796039411399</v>
      </c>
      <c r="F36" s="17" t="s">
        <v>30</v>
      </c>
    </row>
    <row r="37" spans="2:6" hidden="1" outlineLevel="1" x14ac:dyDescent="0.45">
      <c r="B37" s="15" t="s">
        <v>54</v>
      </c>
      <c r="C37" s="15"/>
      <c r="D37" s="15">
        <v>29.561231286596531</v>
      </c>
      <c r="E37" s="15">
        <v>29.561231286596531</v>
      </c>
      <c r="F37" s="17" t="s">
        <v>30</v>
      </c>
    </row>
    <row r="38" spans="2:6" hidden="1" outlineLevel="1" x14ac:dyDescent="0.45">
      <c r="B38" s="15" t="s">
        <v>55</v>
      </c>
      <c r="C38" s="15"/>
      <c r="D38" s="15">
        <v>37.902671231613326</v>
      </c>
      <c r="E38" s="15">
        <v>37.902671231613326</v>
      </c>
      <c r="F38" s="17" t="s">
        <v>30</v>
      </c>
    </row>
    <row r="39" spans="2:6" hidden="1" outlineLevel="1" x14ac:dyDescent="0.45">
      <c r="B39" s="15" t="s">
        <v>56</v>
      </c>
      <c r="C39" s="15" t="s">
        <v>8</v>
      </c>
      <c r="D39" s="15">
        <v>34.826137336289896</v>
      </c>
      <c r="E39" s="15">
        <v>34.826137336289896</v>
      </c>
      <c r="F39" s="17" t="s">
        <v>30</v>
      </c>
    </row>
    <row r="40" spans="2:6" hidden="1" outlineLevel="1" x14ac:dyDescent="0.45">
      <c r="B40" s="15" t="s">
        <v>57</v>
      </c>
      <c r="C40" s="15"/>
      <c r="D40" s="15">
        <v>32.033973673826324</v>
      </c>
      <c r="E40" s="15">
        <v>32.033973673826324</v>
      </c>
      <c r="F40" s="17" t="s">
        <v>30</v>
      </c>
    </row>
    <row r="41" spans="2:6" hidden="1" outlineLevel="1" x14ac:dyDescent="0.45">
      <c r="B41" s="15" t="s">
        <v>58</v>
      </c>
      <c r="C41" s="15"/>
      <c r="D41" s="15">
        <v>31.295106493053758</v>
      </c>
      <c r="E41" s="15">
        <v>31.295106493053758</v>
      </c>
      <c r="F41" s="17" t="s">
        <v>30</v>
      </c>
    </row>
    <row r="42" spans="2:6" hidden="1" outlineLevel="1" x14ac:dyDescent="0.45">
      <c r="B42" s="15" t="s">
        <v>59</v>
      </c>
      <c r="C42" s="15"/>
      <c r="D42" s="15">
        <v>30.837653674306843</v>
      </c>
      <c r="E42" s="15">
        <v>30.837653674306843</v>
      </c>
      <c r="F42" s="17" t="s">
        <v>30</v>
      </c>
    </row>
    <row r="43" spans="2:6" hidden="1" outlineLevel="1" x14ac:dyDescent="0.45">
      <c r="B43" s="15" t="s">
        <v>60</v>
      </c>
      <c r="C43" s="15"/>
      <c r="D43" s="15">
        <v>30.392954211807979</v>
      </c>
      <c r="E43" s="15">
        <v>30.392954211807979</v>
      </c>
      <c r="F43" s="17" t="s">
        <v>30</v>
      </c>
    </row>
    <row r="44" spans="2:6" hidden="1" outlineLevel="1" x14ac:dyDescent="0.45">
      <c r="B44" s="15" t="s">
        <v>61</v>
      </c>
      <c r="C44" s="15"/>
      <c r="D44" s="15">
        <v>29.934982370218179</v>
      </c>
      <c r="E44" s="15">
        <v>29.934982370218179</v>
      </c>
      <c r="F44" s="17" t="s">
        <v>30</v>
      </c>
    </row>
    <row r="45" spans="2:6" hidden="1" outlineLevel="1" x14ac:dyDescent="0.45">
      <c r="B45" s="15" t="s">
        <v>62</v>
      </c>
      <c r="C45" s="15"/>
      <c r="D45" s="15">
        <v>29.468969089989642</v>
      </c>
      <c r="E45" s="15">
        <v>29.468969089989642</v>
      </c>
      <c r="F45" s="17" t="s">
        <v>30</v>
      </c>
    </row>
    <row r="46" spans="2:6" hidden="1" outlineLevel="1" x14ac:dyDescent="0.45">
      <c r="B46" s="15" t="s">
        <v>63</v>
      </c>
      <c r="C46" s="15"/>
      <c r="D46" s="15">
        <v>37.452788467985812</v>
      </c>
      <c r="E46" s="15">
        <v>37.452788467985812</v>
      </c>
      <c r="F46" s="17" t="s">
        <v>30</v>
      </c>
    </row>
    <row r="47" spans="2:6" hidden="1" outlineLevel="1" x14ac:dyDescent="0.45">
      <c r="B47" s="15" t="s">
        <v>64</v>
      </c>
      <c r="C47" s="15" t="s">
        <v>8</v>
      </c>
      <c r="D47" s="15">
        <v>33.563557153032498</v>
      </c>
      <c r="E47" s="15">
        <v>33.563557153032498</v>
      </c>
      <c r="F47" s="17" t="s">
        <v>30</v>
      </c>
    </row>
    <row r="48" spans="2:6" hidden="1" outlineLevel="1" x14ac:dyDescent="0.45">
      <c r="B48" s="15" t="s">
        <v>65</v>
      </c>
      <c r="C48" s="15"/>
      <c r="D48" s="15">
        <v>28.344554517393149</v>
      </c>
      <c r="E48" s="15">
        <v>28.344554517393149</v>
      </c>
      <c r="F48" s="17" t="s">
        <v>30</v>
      </c>
    </row>
    <row r="49" spans="2:6" hidden="1" outlineLevel="1" x14ac:dyDescent="0.45">
      <c r="B49" s="15" t="s">
        <v>66</v>
      </c>
      <c r="C49" s="15"/>
      <c r="D49" s="15">
        <v>29.943219881592345</v>
      </c>
      <c r="E49" s="15">
        <v>29.943219881592345</v>
      </c>
      <c r="F49" s="17" t="s">
        <v>30</v>
      </c>
    </row>
    <row r="50" spans="2:6" hidden="1" outlineLevel="1" x14ac:dyDescent="0.45">
      <c r="B50" s="15" t="s">
        <v>67</v>
      </c>
      <c r="C50" s="15"/>
      <c r="D50" s="15">
        <v>30.189998634331346</v>
      </c>
      <c r="E50" s="15">
        <v>30.189998634331346</v>
      </c>
      <c r="F50" s="17" t="s">
        <v>30</v>
      </c>
    </row>
    <row r="51" spans="2:6" hidden="1" outlineLevel="1" x14ac:dyDescent="0.45">
      <c r="B51" s="15" t="s">
        <v>68</v>
      </c>
      <c r="C51" s="15"/>
      <c r="D51" s="15">
        <v>30.035901099834376</v>
      </c>
      <c r="E51" s="15">
        <v>30.035901099834376</v>
      </c>
      <c r="F51" s="17" t="s">
        <v>30</v>
      </c>
    </row>
    <row r="52" spans="2:6" hidden="1" outlineLevel="1" x14ac:dyDescent="0.45">
      <c r="B52" s="15" t="s">
        <v>69</v>
      </c>
      <c r="C52" s="15"/>
      <c r="D52" s="15">
        <v>29.737210139665049</v>
      </c>
      <c r="E52" s="15">
        <v>29.737210139665049</v>
      </c>
      <c r="F52" s="17" t="s">
        <v>30</v>
      </c>
    </row>
    <row r="53" spans="2:6" hidden="1" outlineLevel="1" x14ac:dyDescent="0.45">
      <c r="B53" s="15" t="s">
        <v>70</v>
      </c>
      <c r="C53" s="15"/>
      <c r="D53" s="15">
        <v>29.37966270314455</v>
      </c>
      <c r="E53" s="15">
        <v>29.37966270314455</v>
      </c>
      <c r="F53" s="17" t="s">
        <v>30</v>
      </c>
    </row>
    <row r="54" spans="2:6" hidden="1" outlineLevel="1" x14ac:dyDescent="0.45">
      <c r="B54" s="15" t="s">
        <v>71</v>
      </c>
      <c r="C54" s="15"/>
      <c r="D54" s="15">
        <v>37.344925487311983</v>
      </c>
      <c r="E54" s="15">
        <v>37.344925487311983</v>
      </c>
      <c r="F54" s="17" t="s">
        <v>30</v>
      </c>
    </row>
    <row r="55" spans="2:6" hidden="1" outlineLevel="1" x14ac:dyDescent="0.45">
      <c r="B55" s="15" t="s">
        <v>72</v>
      </c>
      <c r="C55" s="15" t="s">
        <v>8</v>
      </c>
      <c r="D55" s="15">
        <v>33.630748293663558</v>
      </c>
      <c r="E55" s="15">
        <v>33.630748293663558</v>
      </c>
      <c r="F55" s="17" t="s">
        <v>30</v>
      </c>
    </row>
    <row r="56" spans="2:6" hidden="1" outlineLevel="1" x14ac:dyDescent="0.45">
      <c r="B56" s="15" t="s">
        <v>73</v>
      </c>
      <c r="C56" s="15"/>
      <c r="D56" s="15">
        <v>30.188194748148391</v>
      </c>
      <c r="E56" s="15">
        <v>30.188194748148391</v>
      </c>
      <c r="F56" s="17" t="s">
        <v>30</v>
      </c>
    </row>
    <row r="57" spans="2:6" hidden="1" outlineLevel="1" x14ac:dyDescent="0.45">
      <c r="B57" s="15" t="s">
        <v>74</v>
      </c>
      <c r="C57" s="15"/>
      <c r="D57" s="15">
        <v>29.943219881592373</v>
      </c>
      <c r="E57" s="15">
        <v>29.943219881592373</v>
      </c>
      <c r="F57" s="17" t="s">
        <v>30</v>
      </c>
    </row>
    <row r="58" spans="2:6" hidden="1" outlineLevel="1" x14ac:dyDescent="0.45">
      <c r="B58" s="15" t="s">
        <v>75</v>
      </c>
      <c r="C58" s="15"/>
      <c r="D58" s="15">
        <v>29.943219881592285</v>
      </c>
      <c r="E58" s="15">
        <v>29.943219881592285</v>
      </c>
      <c r="F58" s="17" t="s">
        <v>30</v>
      </c>
    </row>
    <row r="59" spans="2:6" hidden="1" outlineLevel="1" x14ac:dyDescent="0.45">
      <c r="B59" s="15" t="s">
        <v>76</v>
      </c>
      <c r="C59" s="15"/>
      <c r="D59" s="15">
        <v>29.82344141353326</v>
      </c>
      <c r="E59" s="15">
        <v>29.82344141353326</v>
      </c>
      <c r="F59" s="17" t="s">
        <v>30</v>
      </c>
    </row>
    <row r="60" spans="2:6" hidden="1" outlineLevel="1" x14ac:dyDescent="0.45">
      <c r="B60" s="15" t="s">
        <v>77</v>
      </c>
      <c r="C60" s="15"/>
      <c r="D60" s="15">
        <v>29.598294385469774</v>
      </c>
      <c r="E60" s="15">
        <v>29.598294385469774</v>
      </c>
      <c r="F60" s="17" t="s">
        <v>30</v>
      </c>
    </row>
    <row r="61" spans="2:6" hidden="1" outlineLevel="1" x14ac:dyDescent="0.45">
      <c r="B61" s="15" t="s">
        <v>78</v>
      </c>
      <c r="C61" s="15"/>
      <c r="D61" s="15">
        <v>29.312471582866692</v>
      </c>
      <c r="E61" s="15">
        <v>29.312471582866692</v>
      </c>
      <c r="F61" s="17" t="s">
        <v>30</v>
      </c>
    </row>
    <row r="62" spans="2:6" hidden="1" outlineLevel="1" x14ac:dyDescent="0.45">
      <c r="B62" s="15" t="s">
        <v>79</v>
      </c>
      <c r="C62" s="15"/>
      <c r="D62" s="15">
        <v>37.296165187478934</v>
      </c>
      <c r="E62" s="15">
        <v>37.296165187478934</v>
      </c>
      <c r="F62" s="17" t="s">
        <v>30</v>
      </c>
    </row>
    <row r="63" spans="2:6" hidden="1" outlineLevel="1" x14ac:dyDescent="0.45">
      <c r="B63" s="15" t="s">
        <v>80</v>
      </c>
      <c r="C63" s="15" t="s">
        <v>8</v>
      </c>
      <c r="D63" s="15">
        <v>33.426315768572678</v>
      </c>
      <c r="E63" s="15">
        <v>33.426315768572678</v>
      </c>
      <c r="F63" s="17" t="s">
        <v>30</v>
      </c>
    </row>
    <row r="64" spans="2:6" hidden="1" outlineLevel="1" x14ac:dyDescent="0.45">
      <c r="B64" s="15" t="s">
        <v>81</v>
      </c>
      <c r="C64" s="15"/>
      <c r="D64" s="15">
        <v>28.834256299983643</v>
      </c>
      <c r="E64" s="15">
        <v>28.834256299983643</v>
      </c>
      <c r="F64" s="17" t="s">
        <v>30</v>
      </c>
    </row>
    <row r="65" spans="2:6" hidden="1" outlineLevel="1" x14ac:dyDescent="0.45">
      <c r="B65" s="15" t="s">
        <v>82</v>
      </c>
      <c r="C65" s="15"/>
      <c r="D65" s="15">
        <v>29.698245015033439</v>
      </c>
      <c r="E65" s="15">
        <v>29.698245015033439</v>
      </c>
      <c r="F65" s="17" t="s">
        <v>30</v>
      </c>
    </row>
    <row r="66" spans="2:6" hidden="1" outlineLevel="1" x14ac:dyDescent="0.45">
      <c r="B66" s="15" t="s">
        <v>83</v>
      </c>
      <c r="C66" s="15"/>
      <c r="D66" s="15">
        <v>29.816219596909274</v>
      </c>
      <c r="E66" s="15">
        <v>29.816219596909274</v>
      </c>
      <c r="F66" s="17" t="s">
        <v>30</v>
      </c>
    </row>
    <row r="67" spans="2:6" hidden="1" outlineLevel="1" x14ac:dyDescent="0.45">
      <c r="B67" s="15" t="s">
        <v>84</v>
      </c>
      <c r="C67" s="15"/>
      <c r="D67" s="15">
        <v>29.716350287247003</v>
      </c>
      <c r="E67" s="15">
        <v>29.716350287247003</v>
      </c>
      <c r="F67" s="17" t="s">
        <v>30</v>
      </c>
    </row>
    <row r="68" spans="2:6" hidden="1" outlineLevel="1" x14ac:dyDescent="0.45">
      <c r="B68" s="15" t="s">
        <v>85</v>
      </c>
      <c r="C68" s="15"/>
      <c r="D68" s="15">
        <v>29.520054405765407</v>
      </c>
      <c r="E68" s="15">
        <v>29.520054405765407</v>
      </c>
      <c r="F68" s="17" t="s">
        <v>30</v>
      </c>
    </row>
    <row r="69" spans="2:6" hidden="1" outlineLevel="1" x14ac:dyDescent="0.45">
      <c r="B69" s="15" t="s">
        <v>86</v>
      </c>
      <c r="C69" s="15"/>
      <c r="D69" s="15">
        <v>29.27192924302274</v>
      </c>
      <c r="E69" s="15">
        <v>29.27192924302274</v>
      </c>
      <c r="F69" s="17" t="s">
        <v>30</v>
      </c>
    </row>
    <row r="70" spans="2:6" hidden="1" outlineLevel="1" x14ac:dyDescent="0.45">
      <c r="B70" s="15" t="s">
        <v>87</v>
      </c>
      <c r="C70" s="15"/>
      <c r="D70" s="15">
        <v>37.413419494744915</v>
      </c>
      <c r="E70" s="15">
        <v>37.413419494744915</v>
      </c>
      <c r="F70" s="17" t="s">
        <v>30</v>
      </c>
    </row>
    <row r="71" spans="2:6" hidden="1" outlineLevel="1" x14ac:dyDescent="0.45">
      <c r="B71" s="15" t="s">
        <v>88</v>
      </c>
      <c r="C71" s="15" t="s">
        <v>8</v>
      </c>
      <c r="D71" s="15">
        <v>33.944093296737037</v>
      </c>
      <c r="E71" s="15">
        <v>33.944093296737037</v>
      </c>
      <c r="F71" s="17" t="s">
        <v>30</v>
      </c>
    </row>
    <row r="72" spans="2:6" hidden="1" outlineLevel="1" x14ac:dyDescent="0.45">
      <c r="B72" s="15" t="s">
        <v>89</v>
      </c>
      <c r="C72" s="15"/>
      <c r="D72" s="15">
        <v>30.992544626010762</v>
      </c>
      <c r="E72" s="15">
        <v>30.992544626010762</v>
      </c>
      <c r="F72" s="17" t="s">
        <v>30</v>
      </c>
    </row>
    <row r="73" spans="2:6" hidden="1" outlineLevel="1" x14ac:dyDescent="0.45">
      <c r="B73" s="15" t="s">
        <v>90</v>
      </c>
      <c r="C73" s="15"/>
      <c r="D73" s="15">
        <v>30.199284281591964</v>
      </c>
      <c r="E73" s="15">
        <v>30.199284281591964</v>
      </c>
      <c r="F73" s="17" t="s">
        <v>30</v>
      </c>
    </row>
    <row r="74" spans="2:6" hidden="1" outlineLevel="1" x14ac:dyDescent="0.45">
      <c r="B74" s="15" t="s">
        <v>91</v>
      </c>
      <c r="C74" s="15"/>
      <c r="D74" s="15">
        <v>29.907063203769688</v>
      </c>
      <c r="E74" s="15">
        <v>29.907063203769688</v>
      </c>
      <c r="F74" s="17" t="s">
        <v>30</v>
      </c>
    </row>
    <row r="75" spans="2:6" hidden="1" outlineLevel="1" x14ac:dyDescent="0.45">
      <c r="B75" s="15" t="s">
        <v>92</v>
      </c>
      <c r="C75" s="15"/>
      <c r="D75" s="15">
        <v>29.705685732779312</v>
      </c>
      <c r="E75" s="15">
        <v>29.705685732779312</v>
      </c>
      <c r="F75" s="17" t="s">
        <v>30</v>
      </c>
    </row>
    <row r="76" spans="2:6" hidden="1" outlineLevel="1" x14ac:dyDescent="0.45">
      <c r="B76" s="15" t="s">
        <v>93</v>
      </c>
      <c r="C76" s="15"/>
      <c r="D76" s="15">
        <v>29.493643707330939</v>
      </c>
      <c r="E76" s="15">
        <v>29.493643707330939</v>
      </c>
      <c r="F76" s="17" t="s">
        <v>30</v>
      </c>
    </row>
    <row r="77" spans="2:6" hidden="1" outlineLevel="1" x14ac:dyDescent="0.45">
      <c r="B77" s="15" t="s">
        <v>94</v>
      </c>
      <c r="C77" s="15"/>
      <c r="D77" s="15">
        <v>29.255190983451232</v>
      </c>
      <c r="E77" s="15">
        <v>29.255190983451232</v>
      </c>
      <c r="F77" s="17" t="s">
        <v>30</v>
      </c>
    </row>
    <row r="78" spans="2:6" collapsed="1" x14ac:dyDescent="0.45">
      <c r="B78" s="15"/>
      <c r="C78" s="15"/>
      <c r="D78" s="15"/>
      <c r="E78" s="15"/>
      <c r="F78" s="17"/>
    </row>
    <row r="79" spans="2:6" x14ac:dyDescent="0.45">
      <c r="B79" s="23" t="s">
        <v>244</v>
      </c>
      <c r="C79" s="15"/>
      <c r="D79" s="15"/>
      <c r="E79" s="15"/>
      <c r="F79" s="17"/>
    </row>
    <row r="80" spans="2:6" hidden="1" outlineLevel="1" x14ac:dyDescent="0.45">
      <c r="B80" s="15" t="s">
        <v>95</v>
      </c>
      <c r="C80" s="15"/>
      <c r="D80" s="15">
        <v>0</v>
      </c>
      <c r="E80" s="15">
        <v>0</v>
      </c>
      <c r="F80" s="17" t="s">
        <v>30</v>
      </c>
    </row>
    <row r="81" spans="2:6" hidden="1" outlineLevel="1" x14ac:dyDescent="0.45">
      <c r="B81" s="15" t="s">
        <v>96</v>
      </c>
      <c r="C81" s="15"/>
      <c r="D81" s="15">
        <v>0</v>
      </c>
      <c r="E81" s="15">
        <v>0</v>
      </c>
      <c r="F81" s="17" t="s">
        <v>30</v>
      </c>
    </row>
    <row r="82" spans="2:6" hidden="1" outlineLevel="1" x14ac:dyDescent="0.45">
      <c r="B82" s="15" t="s">
        <v>97</v>
      </c>
      <c r="C82" s="15"/>
      <c r="D82" s="15">
        <v>0</v>
      </c>
      <c r="E82" s="15">
        <v>0</v>
      </c>
      <c r="F82" s="17" t="s">
        <v>30</v>
      </c>
    </row>
    <row r="83" spans="2:6" hidden="1" outlineLevel="1" x14ac:dyDescent="0.45">
      <c r="B83" s="15" t="s">
        <v>98</v>
      </c>
      <c r="C83" s="15"/>
      <c r="D83" s="15">
        <v>0</v>
      </c>
      <c r="E83" s="15">
        <v>0</v>
      </c>
      <c r="F83" s="17" t="s">
        <v>30</v>
      </c>
    </row>
    <row r="84" spans="2:6" collapsed="1" x14ac:dyDescent="0.45">
      <c r="B84" s="15"/>
      <c r="C84" s="15"/>
      <c r="D84" s="15"/>
      <c r="E84" s="15"/>
      <c r="F84" s="17"/>
    </row>
    <row r="85" spans="2:6" x14ac:dyDescent="0.45">
      <c r="B85" s="23" t="s">
        <v>245</v>
      </c>
      <c r="C85" s="15"/>
      <c r="D85" s="15"/>
      <c r="E85" s="15"/>
      <c r="F85" s="17"/>
    </row>
    <row r="86" spans="2:6" hidden="1" outlineLevel="1" x14ac:dyDescent="0.45">
      <c r="B86" s="15" t="s">
        <v>99</v>
      </c>
      <c r="C86" s="15"/>
      <c r="D86" s="15">
        <v>0.64223782412549557</v>
      </c>
      <c r="E86" s="15">
        <v>0.64223782412549557</v>
      </c>
      <c r="F86" s="17" t="s">
        <v>30</v>
      </c>
    </row>
    <row r="87" spans="2:6" hidden="1" outlineLevel="1" x14ac:dyDescent="0.45">
      <c r="B87" s="15" t="s">
        <v>100</v>
      </c>
      <c r="C87" s="15"/>
      <c r="D87" s="15">
        <v>0</v>
      </c>
      <c r="E87" s="15">
        <v>0</v>
      </c>
      <c r="F87" s="17" t="s">
        <v>30</v>
      </c>
    </row>
    <row r="88" spans="2:6" hidden="1" outlineLevel="1" x14ac:dyDescent="0.45">
      <c r="B88" s="15" t="s">
        <v>101</v>
      </c>
      <c r="C88" s="15"/>
      <c r="D88" s="15">
        <v>0</v>
      </c>
      <c r="E88" s="15">
        <v>0</v>
      </c>
      <c r="F88" s="17" t="s">
        <v>30</v>
      </c>
    </row>
    <row r="89" spans="2:6" hidden="1" outlineLevel="1" x14ac:dyDescent="0.45">
      <c r="B89" s="15" t="s">
        <v>102</v>
      </c>
      <c r="C89" s="15"/>
      <c r="D89" s="15">
        <v>0</v>
      </c>
      <c r="E89" s="15">
        <v>0</v>
      </c>
      <c r="F89" s="17" t="s">
        <v>30</v>
      </c>
    </row>
    <row r="90" spans="2:6" collapsed="1" x14ac:dyDescent="0.45">
      <c r="B90" s="15"/>
      <c r="C90" s="15"/>
      <c r="D90" s="15"/>
      <c r="E90" s="15"/>
      <c r="F90" s="17"/>
    </row>
    <row r="91" spans="2:6" x14ac:dyDescent="0.45">
      <c r="B91" s="23" t="s">
        <v>246</v>
      </c>
      <c r="C91" s="15"/>
      <c r="D91" s="15"/>
      <c r="E91" s="15"/>
      <c r="F91" s="17"/>
    </row>
    <row r="92" spans="2:6" hidden="1" outlineLevel="1" x14ac:dyDescent="0.45">
      <c r="B92" s="15" t="s">
        <v>103</v>
      </c>
      <c r="C92" s="15"/>
      <c r="D92" s="15">
        <v>0.4663502978042412</v>
      </c>
      <c r="E92" s="15">
        <v>0.4663502978042412</v>
      </c>
      <c r="F92" s="17" t="s">
        <v>30</v>
      </c>
    </row>
    <row r="93" spans="2:6" hidden="1" outlineLevel="1" x14ac:dyDescent="0.45">
      <c r="B93" s="15" t="s">
        <v>104</v>
      </c>
      <c r="C93" s="15"/>
      <c r="D93" s="15">
        <v>0</v>
      </c>
      <c r="E93" s="15">
        <v>0</v>
      </c>
      <c r="F93" s="17" t="s">
        <v>30</v>
      </c>
    </row>
    <row r="94" spans="2:6" hidden="1" outlineLevel="1" x14ac:dyDescent="0.45">
      <c r="B94" s="15" t="s">
        <v>105</v>
      </c>
      <c r="C94" s="15"/>
      <c r="D94" s="15">
        <v>0</v>
      </c>
      <c r="E94" s="15">
        <v>0</v>
      </c>
      <c r="F94" s="17" t="s">
        <v>30</v>
      </c>
    </row>
    <row r="95" spans="2:6" ht="14.65" hidden="1" outlineLevel="1" thickBot="1" x14ac:dyDescent="0.5">
      <c r="B95" s="13" t="s">
        <v>106</v>
      </c>
      <c r="C95" s="13"/>
      <c r="D95" s="13">
        <v>0</v>
      </c>
      <c r="E95" s="13">
        <v>0</v>
      </c>
      <c r="F95" s="16" t="s">
        <v>30</v>
      </c>
    </row>
    <row r="96" spans="2:6" collapsed="1" x14ac:dyDescent="0.45">
      <c r="F96" s="12"/>
    </row>
    <row r="99" spans="1:6" ht="14.65" thickBot="1" x14ac:dyDescent="0.5">
      <c r="A99" t="s">
        <v>25</v>
      </c>
    </row>
    <row r="100" spans="1:6" ht="14.65" thickBot="1" x14ac:dyDescent="0.5">
      <c r="B100" s="14" t="s">
        <v>18</v>
      </c>
      <c r="C100" s="14" t="s">
        <v>19</v>
      </c>
      <c r="D100" s="14" t="s">
        <v>26</v>
      </c>
      <c r="E100" s="14" t="s">
        <v>27</v>
      </c>
      <c r="F100" s="14" t="s">
        <v>22</v>
      </c>
    </row>
    <row r="101" spans="1:6" x14ac:dyDescent="0.45">
      <c r="B101" s="22" t="s">
        <v>247</v>
      </c>
      <c r="C101" s="21"/>
      <c r="D101" s="21"/>
      <c r="E101" s="21"/>
      <c r="F101" s="21"/>
    </row>
    <row r="102" spans="1:6" hidden="1" outlineLevel="1" x14ac:dyDescent="0.45">
      <c r="B102" s="15" t="s">
        <v>107</v>
      </c>
      <c r="C102" s="15"/>
      <c r="D102" s="18">
        <v>7.7722567084492766E-6</v>
      </c>
      <c r="E102" s="15" t="s">
        <v>108</v>
      </c>
      <c r="F102" s="17" t="s">
        <v>30</v>
      </c>
    </row>
    <row r="103" spans="1:6" hidden="1" outlineLevel="1" x14ac:dyDescent="0.45">
      <c r="B103" s="15" t="s">
        <v>109</v>
      </c>
      <c r="C103" s="15" t="s">
        <v>8</v>
      </c>
      <c r="D103" s="18">
        <v>-4.0753472632104604E-6</v>
      </c>
      <c r="E103" s="15" t="s">
        <v>110</v>
      </c>
      <c r="F103" s="17" t="s">
        <v>30</v>
      </c>
    </row>
    <row r="104" spans="1:6" hidden="1" outlineLevel="1" x14ac:dyDescent="0.45">
      <c r="B104" s="15" t="s">
        <v>111</v>
      </c>
      <c r="C104" s="15"/>
      <c r="D104" s="18">
        <v>1.4232606133646186E-6</v>
      </c>
      <c r="E104" s="15" t="s">
        <v>112</v>
      </c>
      <c r="F104" s="17" t="s">
        <v>30</v>
      </c>
    </row>
    <row r="105" spans="1:6" hidden="1" outlineLevel="1" x14ac:dyDescent="0.45">
      <c r="B105" s="15" t="s">
        <v>113</v>
      </c>
      <c r="C105" s="15"/>
      <c r="D105" s="18">
        <v>-1.6380735701204685E-7</v>
      </c>
      <c r="E105" s="15" t="s">
        <v>114</v>
      </c>
      <c r="F105" s="17" t="s">
        <v>30</v>
      </c>
    </row>
    <row r="106" spans="1:6" hidden="1" outlineLevel="1" x14ac:dyDescent="0.45">
      <c r="B106" s="15" t="s">
        <v>115</v>
      </c>
      <c r="C106" s="15"/>
      <c r="D106" s="18">
        <v>-1.2827617013044801E-7</v>
      </c>
      <c r="E106" s="15" t="s">
        <v>116</v>
      </c>
      <c r="F106" s="17" t="s">
        <v>30</v>
      </c>
    </row>
    <row r="107" spans="1:6" hidden="1" outlineLevel="1" x14ac:dyDescent="0.45">
      <c r="B107" s="15" t="s">
        <v>117</v>
      </c>
      <c r="C107" s="15"/>
      <c r="D107" s="18">
        <v>6.7831905425919103E-8</v>
      </c>
      <c r="E107" s="15" t="s">
        <v>118</v>
      </c>
      <c r="F107" s="17" t="s">
        <v>30</v>
      </c>
    </row>
    <row r="108" spans="1:6" hidden="1" outlineLevel="1" x14ac:dyDescent="0.45">
      <c r="B108" s="15" t="s">
        <v>119</v>
      </c>
      <c r="C108" s="15"/>
      <c r="D108" s="18">
        <v>-2.2610720407101326E-8</v>
      </c>
      <c r="E108" s="15" t="s">
        <v>120</v>
      </c>
      <c r="F108" s="17" t="s">
        <v>30</v>
      </c>
    </row>
    <row r="109" spans="1:6" hidden="1" outlineLevel="1" x14ac:dyDescent="0.45">
      <c r="B109" s="15" t="s">
        <v>121</v>
      </c>
      <c r="C109" s="15"/>
      <c r="D109" s="18">
        <v>-1.7053025658242404E-12</v>
      </c>
      <c r="E109" s="15" t="s">
        <v>122</v>
      </c>
      <c r="F109" s="17" t="s">
        <v>30</v>
      </c>
    </row>
    <row r="110" spans="1:6" hidden="1" outlineLevel="1" x14ac:dyDescent="0.45">
      <c r="B110" s="15" t="s">
        <v>123</v>
      </c>
      <c r="C110" s="15"/>
      <c r="D110" s="18">
        <v>-8.0746829667077691E-7</v>
      </c>
      <c r="E110" s="15" t="s">
        <v>124</v>
      </c>
      <c r="F110" s="17" t="s">
        <v>30</v>
      </c>
    </row>
    <row r="111" spans="1:6" hidden="1" outlineLevel="1" x14ac:dyDescent="0.45">
      <c r="B111" s="15" t="s">
        <v>125</v>
      </c>
      <c r="C111" s="15" t="s">
        <v>8</v>
      </c>
      <c r="D111" s="18">
        <v>-7.3493026775395265E-8</v>
      </c>
      <c r="E111" s="15" t="s">
        <v>126</v>
      </c>
      <c r="F111" s="17" t="s">
        <v>30</v>
      </c>
    </row>
    <row r="112" spans="1:6" hidden="1" outlineLevel="1" x14ac:dyDescent="0.45">
      <c r="B112" s="15" t="s">
        <v>127</v>
      </c>
      <c r="C112" s="15"/>
      <c r="D112" s="18">
        <v>-1.8974562578932819E-6</v>
      </c>
      <c r="E112" s="15" t="s">
        <v>128</v>
      </c>
      <c r="F112" s="17" t="s">
        <v>30</v>
      </c>
    </row>
    <row r="113" spans="2:6" hidden="1" outlineLevel="1" x14ac:dyDescent="0.45">
      <c r="B113" s="15" t="s">
        <v>129</v>
      </c>
      <c r="C113" s="15"/>
      <c r="D113" s="18">
        <v>1.7180923350679222E-10</v>
      </c>
      <c r="E113" s="15" t="s">
        <v>130</v>
      </c>
      <c r="F113" s="17" t="s">
        <v>30</v>
      </c>
    </row>
    <row r="114" spans="2:6" hidden="1" outlineLevel="1" x14ac:dyDescent="0.45">
      <c r="B114" s="15" t="s">
        <v>131</v>
      </c>
      <c r="C114" s="15"/>
      <c r="D114" s="18">
        <v>0</v>
      </c>
      <c r="E114" s="15" t="s">
        <v>132</v>
      </c>
      <c r="F114" s="17" t="s">
        <v>30</v>
      </c>
    </row>
    <row r="115" spans="2:6" hidden="1" outlineLevel="1" x14ac:dyDescent="0.45">
      <c r="B115" s="15" t="s">
        <v>133</v>
      </c>
      <c r="C115" s="15"/>
      <c r="D115" s="18">
        <v>0</v>
      </c>
      <c r="E115" s="15" t="s">
        <v>134</v>
      </c>
      <c r="F115" s="17" t="s">
        <v>30</v>
      </c>
    </row>
    <row r="116" spans="2:6" hidden="1" outlineLevel="1" x14ac:dyDescent="0.45">
      <c r="B116" s="15" t="s">
        <v>135</v>
      </c>
      <c r="C116" s="15"/>
      <c r="D116" s="18">
        <v>-1.5774048733874224E-12</v>
      </c>
      <c r="E116" s="15" t="s">
        <v>136</v>
      </c>
      <c r="F116" s="17" t="s">
        <v>30</v>
      </c>
    </row>
    <row r="117" spans="2:6" hidden="1" outlineLevel="1" x14ac:dyDescent="0.45">
      <c r="B117" s="15" t="s">
        <v>137</v>
      </c>
      <c r="C117" s="15"/>
      <c r="D117" s="18">
        <v>-8.9670493252924643E-12</v>
      </c>
      <c r="E117" s="15" t="s">
        <v>138</v>
      </c>
      <c r="F117" s="17" t="s">
        <v>30</v>
      </c>
    </row>
    <row r="118" spans="2:6" hidden="1" outlineLevel="1" x14ac:dyDescent="0.45">
      <c r="B118" s="15" t="s">
        <v>139</v>
      </c>
      <c r="C118" s="15"/>
      <c r="D118" s="18">
        <v>0</v>
      </c>
      <c r="E118" s="15" t="s">
        <v>140</v>
      </c>
      <c r="F118" s="17" t="s">
        <v>30</v>
      </c>
    </row>
    <row r="119" spans="2:6" hidden="1" outlineLevel="1" x14ac:dyDescent="0.45">
      <c r="B119" s="15" t="s">
        <v>141</v>
      </c>
      <c r="C119" s="15" t="s">
        <v>8</v>
      </c>
      <c r="D119" s="18">
        <v>4.055004012570862E-7</v>
      </c>
      <c r="E119" s="15" t="s">
        <v>142</v>
      </c>
      <c r="F119" s="17" t="s">
        <v>30</v>
      </c>
    </row>
    <row r="120" spans="2:6" hidden="1" outlineLevel="1" x14ac:dyDescent="0.45">
      <c r="B120" s="15" t="s">
        <v>143</v>
      </c>
      <c r="C120" s="15"/>
      <c r="D120" s="18">
        <v>1.8019363778876141E-11</v>
      </c>
      <c r="E120" s="15" t="s">
        <v>144</v>
      </c>
      <c r="F120" s="17" t="s">
        <v>30</v>
      </c>
    </row>
    <row r="121" spans="2:6" hidden="1" outlineLevel="1" x14ac:dyDescent="0.45">
      <c r="B121" s="15" t="s">
        <v>145</v>
      </c>
      <c r="C121" s="15"/>
      <c r="D121" s="18">
        <v>0</v>
      </c>
      <c r="E121" s="15" t="s">
        <v>146</v>
      </c>
      <c r="F121" s="17" t="s">
        <v>30</v>
      </c>
    </row>
    <row r="122" spans="2:6" hidden="1" outlineLevel="1" x14ac:dyDescent="0.45">
      <c r="B122" s="15" t="s">
        <v>147</v>
      </c>
      <c r="C122" s="15"/>
      <c r="D122" s="18">
        <v>0</v>
      </c>
      <c r="E122" s="15" t="s">
        <v>148</v>
      </c>
      <c r="F122" s="17" t="s">
        <v>30</v>
      </c>
    </row>
    <row r="123" spans="2:6" hidden="1" outlineLevel="1" x14ac:dyDescent="0.45">
      <c r="B123" s="15" t="s">
        <v>149</v>
      </c>
      <c r="C123" s="15"/>
      <c r="D123" s="18">
        <v>-8.8107299234252423E-13</v>
      </c>
      <c r="E123" s="15" t="s">
        <v>150</v>
      </c>
      <c r="F123" s="17" t="s">
        <v>30</v>
      </c>
    </row>
    <row r="124" spans="2:6" hidden="1" outlineLevel="1" x14ac:dyDescent="0.45">
      <c r="B124" s="15" t="s">
        <v>151</v>
      </c>
      <c r="C124" s="15"/>
      <c r="D124" s="18">
        <v>2.2737367544323206E-12</v>
      </c>
      <c r="E124" s="15" t="s">
        <v>152</v>
      </c>
      <c r="F124" s="17" t="s">
        <v>30</v>
      </c>
    </row>
    <row r="125" spans="2:6" hidden="1" outlineLevel="1" x14ac:dyDescent="0.45">
      <c r="B125" s="15" t="s">
        <v>153</v>
      </c>
      <c r="C125" s="15"/>
      <c r="D125" s="18">
        <v>6.2243543652584776E-12</v>
      </c>
      <c r="E125" s="15" t="s">
        <v>154</v>
      </c>
      <c r="F125" s="17" t="s">
        <v>30</v>
      </c>
    </row>
    <row r="126" spans="2:6" hidden="1" outlineLevel="1" x14ac:dyDescent="0.45">
      <c r="B126" s="15" t="s">
        <v>155</v>
      </c>
      <c r="C126" s="15"/>
      <c r="D126" s="18">
        <v>-1.3358203432289883E-12</v>
      </c>
      <c r="E126" s="15" t="s">
        <v>156</v>
      </c>
      <c r="F126" s="17" t="s">
        <v>30</v>
      </c>
    </row>
    <row r="127" spans="2:6" hidden="1" outlineLevel="1" x14ac:dyDescent="0.45">
      <c r="B127" s="15" t="s">
        <v>157</v>
      </c>
      <c r="C127" s="15" t="s">
        <v>8</v>
      </c>
      <c r="D127" s="18">
        <v>-1.3416041610980756E-8</v>
      </c>
      <c r="E127" s="15" t="s">
        <v>158</v>
      </c>
      <c r="F127" s="17" t="s">
        <v>30</v>
      </c>
    </row>
    <row r="128" spans="2:6" hidden="1" outlineLevel="1" x14ac:dyDescent="0.45">
      <c r="B128" s="15" t="s">
        <v>159</v>
      </c>
      <c r="C128" s="15"/>
      <c r="D128" s="18">
        <v>2.0094148567295633E-11</v>
      </c>
      <c r="E128" s="15" t="s">
        <v>160</v>
      </c>
      <c r="F128" s="17" t="s">
        <v>30</v>
      </c>
    </row>
    <row r="129" spans="2:6" hidden="1" outlineLevel="1" x14ac:dyDescent="0.45">
      <c r="B129" s="15" t="s">
        <v>161</v>
      </c>
      <c r="C129" s="15"/>
      <c r="D129" s="18">
        <v>2.7000623958883807E-13</v>
      </c>
      <c r="E129" s="15" t="s">
        <v>162</v>
      </c>
      <c r="F129" s="17" t="s">
        <v>30</v>
      </c>
    </row>
    <row r="130" spans="2:6" hidden="1" outlineLevel="1" x14ac:dyDescent="0.45">
      <c r="B130" s="15" t="s">
        <v>163</v>
      </c>
      <c r="C130" s="15"/>
      <c r="D130" s="18">
        <v>-3.4106051316484809E-13</v>
      </c>
      <c r="E130" s="15" t="s">
        <v>164</v>
      </c>
      <c r="F130" s="17" t="s">
        <v>30</v>
      </c>
    </row>
    <row r="131" spans="2:6" hidden="1" outlineLevel="1" x14ac:dyDescent="0.45">
      <c r="B131" s="15" t="s">
        <v>165</v>
      </c>
      <c r="C131" s="15"/>
      <c r="D131" s="18">
        <v>-1.5631940186722204E-13</v>
      </c>
      <c r="E131" s="15" t="s">
        <v>166</v>
      </c>
      <c r="F131" s="17" t="s">
        <v>30</v>
      </c>
    </row>
    <row r="132" spans="2:6" hidden="1" outlineLevel="1" x14ac:dyDescent="0.45">
      <c r="B132" s="15" t="s">
        <v>167</v>
      </c>
      <c r="C132" s="15"/>
      <c r="D132" s="18">
        <v>1.3500311979441904E-12</v>
      </c>
      <c r="E132" s="15" t="s">
        <v>168</v>
      </c>
      <c r="F132" s="17" t="s">
        <v>30</v>
      </c>
    </row>
    <row r="133" spans="2:6" hidden="1" outlineLevel="1" x14ac:dyDescent="0.45">
      <c r="B133" s="15" t="s">
        <v>169</v>
      </c>
      <c r="C133" s="15"/>
      <c r="D133" s="18">
        <v>6.8212102632969618E-13</v>
      </c>
      <c r="E133" s="15" t="s">
        <v>170</v>
      </c>
      <c r="F133" s="17" t="s">
        <v>30</v>
      </c>
    </row>
    <row r="134" spans="2:6" hidden="1" outlineLevel="1" x14ac:dyDescent="0.45">
      <c r="B134" s="15" t="s">
        <v>171</v>
      </c>
      <c r="C134" s="15"/>
      <c r="D134" s="18">
        <v>1.4551915228366852E-11</v>
      </c>
      <c r="E134" s="15" t="s">
        <v>172</v>
      </c>
      <c r="F134" s="17" t="s">
        <v>30</v>
      </c>
    </row>
    <row r="135" spans="2:6" hidden="1" outlineLevel="1" x14ac:dyDescent="0.45">
      <c r="B135" s="15" t="s">
        <v>173</v>
      </c>
      <c r="C135" s="15" t="s">
        <v>8</v>
      </c>
      <c r="D135" s="18">
        <v>3.2024161100707715E-9</v>
      </c>
      <c r="E135" s="15" t="s">
        <v>174</v>
      </c>
      <c r="F135" s="17" t="s">
        <v>30</v>
      </c>
    </row>
    <row r="136" spans="2:6" hidden="1" outlineLevel="1" x14ac:dyDescent="0.45">
      <c r="B136" s="15" t="s">
        <v>175</v>
      </c>
      <c r="C136" s="15"/>
      <c r="D136" s="18">
        <v>12.350727387026964</v>
      </c>
      <c r="E136" s="15" t="s">
        <v>176</v>
      </c>
      <c r="F136" s="17" t="s">
        <v>30</v>
      </c>
    </row>
    <row r="137" spans="2:6" hidden="1" outlineLevel="1" x14ac:dyDescent="0.45">
      <c r="B137" s="15" t="s">
        <v>177</v>
      </c>
      <c r="C137" s="15"/>
      <c r="D137" s="18">
        <v>1.2363443602225743E-12</v>
      </c>
      <c r="E137" s="15" t="s">
        <v>178</v>
      </c>
      <c r="F137" s="17" t="s">
        <v>30</v>
      </c>
    </row>
    <row r="138" spans="2:6" hidden="1" outlineLevel="1" x14ac:dyDescent="0.45">
      <c r="B138" s="15" t="s">
        <v>179</v>
      </c>
      <c r="C138" s="15"/>
      <c r="D138" s="18">
        <v>4.5474735088646412E-13</v>
      </c>
      <c r="E138" s="15" t="s">
        <v>180</v>
      </c>
      <c r="F138" s="17" t="s">
        <v>30</v>
      </c>
    </row>
    <row r="139" spans="2:6" hidden="1" outlineLevel="1" x14ac:dyDescent="0.45">
      <c r="B139" s="15" t="s">
        <v>181</v>
      </c>
      <c r="C139" s="15"/>
      <c r="D139" s="18">
        <v>1.2789769243681803E-13</v>
      </c>
      <c r="E139" s="15" t="s">
        <v>182</v>
      </c>
      <c r="F139" s="17" t="s">
        <v>30</v>
      </c>
    </row>
    <row r="140" spans="2:6" hidden="1" outlineLevel="1" x14ac:dyDescent="0.45">
      <c r="B140" s="15" t="s">
        <v>183</v>
      </c>
      <c r="C140" s="15"/>
      <c r="D140" s="18">
        <v>6.6791017161449417E-12</v>
      </c>
      <c r="E140" s="15" t="s">
        <v>184</v>
      </c>
      <c r="F140" s="17" t="s">
        <v>30</v>
      </c>
    </row>
    <row r="141" spans="2:6" hidden="1" outlineLevel="1" x14ac:dyDescent="0.45">
      <c r="B141" s="15" t="s">
        <v>185</v>
      </c>
      <c r="C141" s="15"/>
      <c r="D141" s="18">
        <v>-5.6814997151377611E-11</v>
      </c>
      <c r="E141" s="15" t="s">
        <v>186</v>
      </c>
      <c r="F141" s="17" t="s">
        <v>30</v>
      </c>
    </row>
    <row r="142" spans="2:6" hidden="1" outlineLevel="1" x14ac:dyDescent="0.45">
      <c r="B142" s="15" t="s">
        <v>187</v>
      </c>
      <c r="C142" s="15"/>
      <c r="D142" s="18">
        <v>-1.1962697499257047E-10</v>
      </c>
      <c r="E142" s="15" t="s">
        <v>188</v>
      </c>
      <c r="F142" s="17" t="s">
        <v>30</v>
      </c>
    </row>
    <row r="143" spans="2:6" hidden="1" outlineLevel="1" x14ac:dyDescent="0.45">
      <c r="B143" s="15" t="s">
        <v>189</v>
      </c>
      <c r="C143" s="15" t="s">
        <v>8</v>
      </c>
      <c r="D143" s="18">
        <v>-1.7588689615877229E-8</v>
      </c>
      <c r="E143" s="15" t="s">
        <v>190</v>
      </c>
      <c r="F143" s="17" t="s">
        <v>30</v>
      </c>
    </row>
    <row r="144" spans="2:6" hidden="1" outlineLevel="1" x14ac:dyDescent="0.45">
      <c r="B144" s="15" t="s">
        <v>191</v>
      </c>
      <c r="C144" s="15"/>
      <c r="D144" s="18">
        <v>3.9165115595096722E-11</v>
      </c>
      <c r="E144" s="15" t="s">
        <v>192</v>
      </c>
      <c r="F144" s="17" t="s">
        <v>30</v>
      </c>
    </row>
    <row r="145" spans="2:6" hidden="1" outlineLevel="1" x14ac:dyDescent="0.45">
      <c r="B145" s="15" t="s">
        <v>193</v>
      </c>
      <c r="C145" s="15"/>
      <c r="D145" s="18">
        <v>-3.0411229090532288E-12</v>
      </c>
      <c r="E145" s="15" t="s">
        <v>194</v>
      </c>
      <c r="F145" s="17" t="s">
        <v>30</v>
      </c>
    </row>
    <row r="146" spans="2:6" hidden="1" outlineLevel="1" x14ac:dyDescent="0.45">
      <c r="B146" s="15" t="s">
        <v>195</v>
      </c>
      <c r="C146" s="15"/>
      <c r="D146" s="18">
        <v>-2.8848035071860068E-12</v>
      </c>
      <c r="E146" s="15" t="s">
        <v>196</v>
      </c>
      <c r="F146" s="17" t="s">
        <v>30</v>
      </c>
    </row>
    <row r="147" spans="2:6" hidden="1" outlineLevel="1" x14ac:dyDescent="0.45">
      <c r="B147" s="15" t="s">
        <v>197</v>
      </c>
      <c r="C147" s="15"/>
      <c r="D147" s="18">
        <v>1.0402345651527867E-11</v>
      </c>
      <c r="E147" s="15" t="s">
        <v>198</v>
      </c>
      <c r="F147" s="17" t="s">
        <v>30</v>
      </c>
    </row>
    <row r="148" spans="2:6" hidden="1" outlineLevel="1" x14ac:dyDescent="0.45">
      <c r="B148" s="15" t="s">
        <v>199</v>
      </c>
      <c r="C148" s="15"/>
      <c r="D148" s="18">
        <v>-4.8686388254282065E-11</v>
      </c>
      <c r="E148" s="15" t="s">
        <v>200</v>
      </c>
      <c r="F148" s="17" t="s">
        <v>30</v>
      </c>
    </row>
    <row r="149" spans="2:6" hidden="1" outlineLevel="1" x14ac:dyDescent="0.45">
      <c r="B149" s="15" t="s">
        <v>201</v>
      </c>
      <c r="C149" s="15"/>
      <c r="D149" s="18">
        <v>1.7028867205226561E-10</v>
      </c>
      <c r="E149" s="15" t="s">
        <v>202</v>
      </c>
      <c r="F149" s="17" t="s">
        <v>30</v>
      </c>
    </row>
    <row r="150" spans="2:6" hidden="1" outlineLevel="1" x14ac:dyDescent="0.45">
      <c r="B150" s="15" t="s">
        <v>203</v>
      </c>
      <c r="C150" s="15"/>
      <c r="D150" s="18">
        <v>7.1383965405402705E-10</v>
      </c>
      <c r="E150" s="15" t="s">
        <v>204</v>
      </c>
      <c r="F150" s="17" t="s">
        <v>30</v>
      </c>
    </row>
    <row r="151" spans="2:6" hidden="1" outlineLevel="1" x14ac:dyDescent="0.45">
      <c r="B151" s="15" t="s">
        <v>205</v>
      </c>
      <c r="C151" s="15" t="s">
        <v>8</v>
      </c>
      <c r="D151" s="18">
        <v>3.5724383451452013E-9</v>
      </c>
      <c r="E151" s="15" t="s">
        <v>206</v>
      </c>
      <c r="F151" s="17" t="s">
        <v>30</v>
      </c>
    </row>
    <row r="152" spans="2:6" hidden="1" outlineLevel="1" x14ac:dyDescent="0.45">
      <c r="B152" s="15" t="s">
        <v>207</v>
      </c>
      <c r="C152" s="15"/>
      <c r="D152" s="18">
        <v>8.9682749578307011</v>
      </c>
      <c r="E152" s="15" t="s">
        <v>208</v>
      </c>
      <c r="F152" s="17" t="s">
        <v>30</v>
      </c>
    </row>
    <row r="153" spans="2:6" hidden="1" outlineLevel="1" x14ac:dyDescent="0.45">
      <c r="B153" s="15" t="s">
        <v>209</v>
      </c>
      <c r="C153" s="15"/>
      <c r="D153" s="18">
        <v>-5.6502358347643167E-11</v>
      </c>
      <c r="E153" s="15" t="s">
        <v>210</v>
      </c>
      <c r="F153" s="17" t="s">
        <v>30</v>
      </c>
    </row>
    <row r="154" spans="2:6" hidden="1" outlineLevel="1" x14ac:dyDescent="0.45">
      <c r="B154" s="15" t="s">
        <v>211</v>
      </c>
      <c r="C154" s="15"/>
      <c r="D154" s="18">
        <v>5.3290705182007514E-12</v>
      </c>
      <c r="E154" s="15" t="s">
        <v>212</v>
      </c>
      <c r="F154" s="17" t="s">
        <v>30</v>
      </c>
    </row>
    <row r="155" spans="2:6" hidden="1" outlineLevel="1" x14ac:dyDescent="0.45">
      <c r="B155" s="15" t="s">
        <v>213</v>
      </c>
      <c r="C155" s="15"/>
      <c r="D155" s="18">
        <v>-7.673861546209082E-13</v>
      </c>
      <c r="E155" s="15" t="s">
        <v>214</v>
      </c>
      <c r="F155" s="17" t="s">
        <v>30</v>
      </c>
    </row>
    <row r="156" spans="2:6" hidden="1" outlineLevel="1" x14ac:dyDescent="0.45">
      <c r="B156" s="15" t="s">
        <v>215</v>
      </c>
      <c r="C156" s="15"/>
      <c r="D156" s="18">
        <v>8.8249407781404443E-12</v>
      </c>
      <c r="E156" s="15" t="s">
        <v>216</v>
      </c>
      <c r="F156" s="17" t="s">
        <v>30</v>
      </c>
    </row>
    <row r="157" spans="2:6" hidden="1" outlineLevel="1" x14ac:dyDescent="0.45">
      <c r="B157" s="15" t="s">
        <v>217</v>
      </c>
      <c r="C157" s="15"/>
      <c r="D157" s="18">
        <v>-7.631228982063476E-12</v>
      </c>
      <c r="E157" s="15" t="s">
        <v>218</v>
      </c>
      <c r="F157" s="17" t="s">
        <v>30</v>
      </c>
    </row>
    <row r="158" spans="2:6" hidden="1" outlineLevel="1" x14ac:dyDescent="0.45">
      <c r="B158" s="15" t="s">
        <v>219</v>
      </c>
      <c r="C158" s="15"/>
      <c r="D158" s="18">
        <v>-1.8772539078781847E-11</v>
      </c>
      <c r="E158" s="15" t="s">
        <v>220</v>
      </c>
      <c r="F158" s="17" t="s">
        <v>30</v>
      </c>
    </row>
    <row r="159" spans="2:6" hidden="1" outlineLevel="1" x14ac:dyDescent="0.45">
      <c r="B159" s="15" t="s">
        <v>221</v>
      </c>
      <c r="C159" s="15" t="s">
        <v>8</v>
      </c>
      <c r="D159" s="18">
        <v>-8.8276408405363327E-10</v>
      </c>
      <c r="E159" s="15" t="s">
        <v>222</v>
      </c>
      <c r="F159" s="17" t="s">
        <v>30</v>
      </c>
    </row>
    <row r="160" spans="2:6" hidden="1" outlineLevel="1" x14ac:dyDescent="0.45">
      <c r="B160" s="15" t="s">
        <v>223</v>
      </c>
      <c r="C160" s="15"/>
      <c r="D160" s="18">
        <v>2.8035174182150513E-10</v>
      </c>
      <c r="E160" s="15" t="s">
        <v>224</v>
      </c>
      <c r="F160" s="17" t="s">
        <v>30</v>
      </c>
    </row>
    <row r="161" spans="2:6" hidden="1" outlineLevel="1" x14ac:dyDescent="0.45">
      <c r="B161" s="15" t="s">
        <v>225</v>
      </c>
      <c r="C161" s="15"/>
      <c r="D161" s="18">
        <v>3.7985614653734956E-11</v>
      </c>
      <c r="E161" s="15" t="s">
        <v>226</v>
      </c>
      <c r="F161" s="17" t="s">
        <v>30</v>
      </c>
    </row>
    <row r="162" spans="2:6" hidden="1" outlineLevel="1" x14ac:dyDescent="0.45">
      <c r="B162" s="15" t="s">
        <v>227</v>
      </c>
      <c r="C162" s="15"/>
      <c r="D162" s="18">
        <v>-2.8506974558695219E-11</v>
      </c>
      <c r="E162" s="15" t="s">
        <v>228</v>
      </c>
      <c r="F162" s="17" t="s">
        <v>30</v>
      </c>
    </row>
    <row r="163" spans="2:6" hidden="1" outlineLevel="1" x14ac:dyDescent="0.45">
      <c r="B163" s="15" t="s">
        <v>229</v>
      </c>
      <c r="C163" s="15"/>
      <c r="D163" s="18">
        <v>9.6918029157677665E-12</v>
      </c>
      <c r="E163" s="15" t="s">
        <v>230</v>
      </c>
      <c r="F163" s="17" t="s">
        <v>30</v>
      </c>
    </row>
    <row r="164" spans="2:6" hidden="1" outlineLevel="1" x14ac:dyDescent="0.45">
      <c r="B164" s="15" t="s">
        <v>231</v>
      </c>
      <c r="C164" s="15"/>
      <c r="D164" s="18">
        <v>3.1263880373444408E-12</v>
      </c>
      <c r="E164" s="15" t="s">
        <v>232</v>
      </c>
      <c r="F164" s="17" t="s">
        <v>30</v>
      </c>
    </row>
    <row r="165" spans="2:6" hidden="1" outlineLevel="1" x14ac:dyDescent="0.45">
      <c r="B165" s="15" t="s">
        <v>233</v>
      </c>
      <c r="C165" s="15"/>
      <c r="D165" s="18">
        <v>0</v>
      </c>
      <c r="E165" s="15" t="s">
        <v>234</v>
      </c>
      <c r="F165" s="17" t="s">
        <v>30</v>
      </c>
    </row>
    <row r="166" spans="2:6" collapsed="1" x14ac:dyDescent="0.45">
      <c r="B166" s="15"/>
      <c r="C166" s="15"/>
      <c r="D166" s="18"/>
      <c r="E166" s="15"/>
      <c r="F166" s="17"/>
    </row>
    <row r="167" spans="2:6" x14ac:dyDescent="0.45">
      <c r="B167" s="23" t="s">
        <v>248</v>
      </c>
      <c r="C167" s="15"/>
      <c r="D167" s="18"/>
      <c r="E167" s="15"/>
      <c r="F167" s="17"/>
    </row>
    <row r="168" spans="2:6" hidden="1" outlineLevel="1" x14ac:dyDescent="0.45">
      <c r="B168" s="15" t="s">
        <v>235</v>
      </c>
      <c r="C168" s="15" t="s">
        <v>12</v>
      </c>
      <c r="D168" s="19">
        <v>29.943219881592345</v>
      </c>
      <c r="E168" s="15" t="s">
        <v>236</v>
      </c>
      <c r="F168" s="17" t="s">
        <v>30</v>
      </c>
    </row>
    <row r="169" spans="2:6" hidden="1" outlineLevel="1" x14ac:dyDescent="0.45">
      <c r="B169" s="15" t="s">
        <v>237</v>
      </c>
      <c r="C169" s="15" t="s">
        <v>12</v>
      </c>
      <c r="D169" s="19">
        <v>29.943219881592285</v>
      </c>
      <c r="E169" s="15" t="s">
        <v>238</v>
      </c>
      <c r="F169" s="17" t="s">
        <v>30</v>
      </c>
    </row>
    <row r="170" spans="2:6" hidden="1" outlineLevel="1" x14ac:dyDescent="0.45">
      <c r="B170" s="15" t="s">
        <v>239</v>
      </c>
      <c r="C170" s="15" t="s">
        <v>12</v>
      </c>
      <c r="D170" s="19">
        <v>29.698245015033439</v>
      </c>
      <c r="E170" s="15" t="s">
        <v>240</v>
      </c>
      <c r="F170" s="17" t="s">
        <v>30</v>
      </c>
    </row>
    <row r="171" spans="2:6" ht="14.65" hidden="1" outlineLevel="1" thickBot="1" x14ac:dyDescent="0.5">
      <c r="B171" s="13" t="s">
        <v>241</v>
      </c>
      <c r="C171" s="13" t="s">
        <v>12</v>
      </c>
      <c r="D171" s="20">
        <v>30.188194748148391</v>
      </c>
      <c r="E171" s="13" t="s">
        <v>242</v>
      </c>
      <c r="F171" s="16" t="s">
        <v>30</v>
      </c>
    </row>
    <row r="172" spans="2:6" collapsed="1" x14ac:dyDescent="0.45">
      <c r="D172" s="10"/>
      <c r="F17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HW 2-A</vt:lpstr>
      <vt:lpstr>HW 2-C</vt:lpstr>
      <vt:lpstr>HW 2-D Scenario 1</vt:lpstr>
      <vt:lpstr>HW 2-D Scenario 2</vt:lpstr>
      <vt:lpstr>Linearity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Kridel</dc:creator>
  <cp:lastModifiedBy>Jacelyn Rice-Boayue</cp:lastModifiedBy>
  <dcterms:created xsi:type="dcterms:W3CDTF">2015-06-05T18:17:20Z</dcterms:created>
  <dcterms:modified xsi:type="dcterms:W3CDTF">2023-09-15T16:45:31Z</dcterms:modified>
</cp:coreProperties>
</file>