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T\UT.7.21xFoundationsofData Analysis.2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A27" i="1"/>
  <c r="A23" i="1"/>
  <c r="F23" i="1"/>
  <c r="G3" i="1"/>
  <c r="H2" i="2"/>
  <c r="E24" i="3"/>
  <c r="B18" i="1"/>
  <c r="A15" i="1"/>
  <c r="A13" i="1"/>
  <c r="D18" i="1"/>
  <c r="G4" i="1"/>
  <c r="B16" i="1"/>
  <c r="L9" i="1" l="1"/>
  <c r="K9" i="1"/>
  <c r="H10" i="1"/>
  <c r="H2" i="1"/>
  <c r="I8" i="1"/>
  <c r="H8" i="1"/>
  <c r="K11" i="3" l="1"/>
  <c r="L11" i="3"/>
  <c r="J11" i="3"/>
  <c r="K10" i="3"/>
  <c r="L10" i="3"/>
  <c r="J10" i="3"/>
  <c r="J9" i="3"/>
  <c r="M9" i="3" s="1"/>
  <c r="K8" i="3"/>
  <c r="L8" i="3"/>
  <c r="J8" i="3"/>
  <c r="K7" i="3"/>
  <c r="L7" i="3"/>
  <c r="J7" i="3"/>
  <c r="J4" i="3"/>
  <c r="M11" i="3"/>
  <c r="M10" i="3"/>
  <c r="M8" i="3"/>
  <c r="M7" i="3"/>
  <c r="M4" i="3"/>
  <c r="M5" i="3"/>
  <c r="K4" i="3"/>
  <c r="L4" i="3"/>
  <c r="K5" i="3"/>
  <c r="L5" i="3"/>
  <c r="J6" i="3"/>
  <c r="M6" i="3" s="1"/>
  <c r="J5" i="3"/>
  <c r="K6" i="3"/>
  <c r="L6" i="3"/>
  <c r="K9" i="3"/>
  <c r="L9" i="3"/>
  <c r="K3" i="3"/>
  <c r="L3" i="3"/>
  <c r="M3" i="3" s="1"/>
  <c r="J3" i="3"/>
  <c r="I4" i="2"/>
  <c r="I2" i="2"/>
  <c r="E25" i="2"/>
  <c r="K25" i="2" s="1"/>
  <c r="D24" i="2"/>
  <c r="D25" i="2"/>
  <c r="J25" i="2" s="1"/>
  <c r="D26" i="2"/>
  <c r="J26" i="2" s="1"/>
  <c r="D27" i="2"/>
  <c r="J27" i="2" s="1"/>
  <c r="J24" i="2"/>
  <c r="G26" i="2"/>
  <c r="A24" i="2"/>
  <c r="G24" i="2" s="1"/>
  <c r="A26" i="2"/>
  <c r="A28" i="2"/>
  <c r="G28" i="2" s="1"/>
  <c r="F24" i="1"/>
  <c r="B10" i="2"/>
  <c r="B24" i="2" s="1"/>
  <c r="H24" i="2" s="1"/>
  <c r="H7" i="2"/>
  <c r="I3" i="2" s="1"/>
  <c r="H6" i="2"/>
  <c r="E13" i="2" s="1"/>
  <c r="K13" i="2" s="1"/>
  <c r="E14" i="2"/>
  <c r="K14" i="2" s="1"/>
  <c r="D13" i="2"/>
  <c r="J13" i="2" s="1"/>
  <c r="C10" i="2"/>
  <c r="C28" i="2" s="1"/>
  <c r="I28" i="2" s="1"/>
  <c r="D10" i="2"/>
  <c r="D23" i="2" s="1"/>
  <c r="J23" i="2" s="1"/>
  <c r="E10" i="2"/>
  <c r="E23" i="2" s="1"/>
  <c r="K23" i="2" s="1"/>
  <c r="A10" i="2"/>
  <c r="A30" i="2" s="1"/>
  <c r="E15" i="2"/>
  <c r="K15" i="2" s="1"/>
  <c r="G7" i="1"/>
  <c r="I25" i="1"/>
  <c r="C26" i="1"/>
  <c r="H26" i="1" s="1"/>
  <c r="C27" i="1"/>
  <c r="H27" i="1" s="1"/>
  <c r="C29" i="1"/>
  <c r="H29" i="1" s="1"/>
  <c r="D30" i="1"/>
  <c r="I30" i="1" s="1"/>
  <c r="A30" i="1"/>
  <c r="F30" i="1" s="1"/>
  <c r="B10" i="1"/>
  <c r="B24" i="1" s="1"/>
  <c r="G24" i="1" s="1"/>
  <c r="C10" i="1"/>
  <c r="C24" i="1" s="1"/>
  <c r="H24" i="1" s="1"/>
  <c r="D10" i="1"/>
  <c r="D25" i="1" s="1"/>
  <c r="A10" i="1"/>
  <c r="A24" i="1" s="1"/>
  <c r="C30" i="2" l="1"/>
  <c r="I30" i="2" s="1"/>
  <c r="C23" i="2"/>
  <c r="I23" i="2" s="1"/>
  <c r="C23" i="1"/>
  <c r="H23" i="1" s="1"/>
  <c r="D27" i="1"/>
  <c r="I27" i="1" s="1"/>
  <c r="C25" i="1"/>
  <c r="H25" i="1" s="1"/>
  <c r="H3" i="1"/>
  <c r="H4" i="1"/>
  <c r="A23" i="2"/>
  <c r="G23" i="2" s="1"/>
  <c r="H3" i="2" s="1"/>
  <c r="A29" i="2"/>
  <c r="G29" i="2" s="1"/>
  <c r="A25" i="2"/>
  <c r="G25" i="2" s="1"/>
  <c r="B28" i="2"/>
  <c r="H28" i="2" s="1"/>
  <c r="E26" i="2"/>
  <c r="K26" i="2" s="1"/>
  <c r="F27" i="1"/>
  <c r="C30" i="1"/>
  <c r="H30" i="1" s="1"/>
  <c r="D26" i="1"/>
  <c r="I26" i="1" s="1"/>
  <c r="A27" i="2"/>
  <c r="G27" i="2" s="1"/>
  <c r="C29" i="2"/>
  <c r="I29" i="2" s="1"/>
  <c r="C27" i="2"/>
  <c r="I27" i="2" s="1"/>
  <c r="C26" i="2"/>
  <c r="I26" i="2" s="1"/>
  <c r="C25" i="2"/>
  <c r="I25" i="2" s="1"/>
  <c r="C24" i="2"/>
  <c r="I24" i="2" s="1"/>
  <c r="B23" i="2"/>
  <c r="H23" i="2" s="1"/>
  <c r="E24" i="2"/>
  <c r="K24" i="2" s="1"/>
  <c r="B27" i="2"/>
  <c r="H27" i="2" s="1"/>
  <c r="B26" i="2"/>
  <c r="H26" i="2" s="1"/>
  <c r="B25" i="2"/>
  <c r="H25" i="2" s="1"/>
  <c r="E27" i="2"/>
  <c r="K27" i="2" s="1"/>
  <c r="E16" i="2"/>
  <c r="K16" i="2" s="1"/>
  <c r="E17" i="2"/>
  <c r="K17" i="2" s="1"/>
  <c r="A13" i="2"/>
  <c r="G13" i="2" s="1"/>
  <c r="A17" i="2"/>
  <c r="G17" i="2" s="1"/>
  <c r="B13" i="2"/>
  <c r="H13" i="2" s="1"/>
  <c r="B17" i="2"/>
  <c r="H17" i="2" s="1"/>
  <c r="B14" i="2"/>
  <c r="H14" i="2" s="1"/>
  <c r="B18" i="2"/>
  <c r="H18" i="2" s="1"/>
  <c r="A16" i="2"/>
  <c r="G16" i="2" s="1"/>
  <c r="A15" i="2"/>
  <c r="G15" i="2" s="1"/>
  <c r="B16" i="2"/>
  <c r="H16" i="2" s="1"/>
  <c r="A19" i="2"/>
  <c r="G19" i="2" s="1"/>
  <c r="A14" i="2"/>
  <c r="G14" i="2" s="1"/>
  <c r="B15" i="2"/>
  <c r="H15" i="2" s="1"/>
  <c r="A18" i="2"/>
  <c r="G18" i="2" s="1"/>
  <c r="C13" i="2"/>
  <c r="I13" i="2" s="1"/>
  <c r="C14" i="2"/>
  <c r="I14" i="2" s="1"/>
  <c r="C15" i="2"/>
  <c r="I15" i="2" s="1"/>
  <c r="C16" i="2"/>
  <c r="I16" i="2" s="1"/>
  <c r="C17" i="2"/>
  <c r="I17" i="2" s="1"/>
  <c r="C18" i="2"/>
  <c r="I18" i="2" s="1"/>
  <c r="C19" i="2"/>
  <c r="I19" i="2" s="1"/>
  <c r="C20" i="2"/>
  <c r="I20" i="2" s="1"/>
  <c r="D14" i="2"/>
  <c r="J14" i="2" s="1"/>
  <c r="D15" i="2"/>
  <c r="J15" i="2" s="1"/>
  <c r="D16" i="2"/>
  <c r="J16" i="2" s="1"/>
  <c r="D17" i="2"/>
  <c r="J17" i="2" s="1"/>
  <c r="A26" i="1"/>
  <c r="F26" i="1" s="1"/>
  <c r="B23" i="1"/>
  <c r="G23" i="1" s="1"/>
  <c r="B29" i="1"/>
  <c r="G29" i="1" s="1"/>
  <c r="B25" i="1"/>
  <c r="G25" i="1" s="1"/>
  <c r="A29" i="1"/>
  <c r="F29" i="1" s="1"/>
  <c r="A25" i="1"/>
  <c r="F25" i="1" s="1"/>
  <c r="B30" i="1"/>
  <c r="G30" i="1" s="1"/>
  <c r="D28" i="1"/>
  <c r="I28" i="1" s="1"/>
  <c r="B26" i="1"/>
  <c r="G26" i="1" s="1"/>
  <c r="D24" i="1"/>
  <c r="I24" i="1" s="1"/>
  <c r="A28" i="1"/>
  <c r="F28" i="1" s="1"/>
  <c r="D23" i="1"/>
  <c r="I23" i="1" s="1"/>
  <c r="D29" i="1"/>
  <c r="I29" i="1" s="1"/>
  <c r="C28" i="1"/>
  <c r="H28" i="1" s="1"/>
  <c r="B27" i="1"/>
  <c r="G27" i="1" s="1"/>
  <c r="B28" i="1"/>
  <c r="G28" i="1" s="1"/>
  <c r="I3" i="1" l="1"/>
  <c r="H4" i="2"/>
  <c r="J2" i="2" l="1"/>
  <c r="K2" i="2" s="1"/>
  <c r="J3" i="2"/>
  <c r="G6" i="1" l="1"/>
  <c r="D14" i="1" l="1"/>
  <c r="I14" i="1" s="1"/>
  <c r="D16" i="1"/>
  <c r="I16" i="1" s="1"/>
  <c r="D17" i="1"/>
  <c r="I17" i="1" s="1"/>
  <c r="D19" i="1"/>
  <c r="I19" i="1" s="1"/>
  <c r="A14" i="1"/>
  <c r="F14" i="1" s="1"/>
  <c r="F15" i="1"/>
  <c r="A16" i="1"/>
  <c r="F16" i="1" s="1"/>
  <c r="A17" i="1"/>
  <c r="F17" i="1" s="1"/>
  <c r="A18" i="1"/>
  <c r="F18" i="1" s="1"/>
  <c r="A19" i="1"/>
  <c r="F19" i="1" s="1"/>
  <c r="A20" i="1"/>
  <c r="F20" i="1" s="1"/>
  <c r="B13" i="1"/>
  <c r="G13" i="1" s="1"/>
  <c r="B14" i="1"/>
  <c r="G14" i="1" s="1"/>
  <c r="B15" i="1"/>
  <c r="G15" i="1" s="1"/>
  <c r="G16" i="1"/>
  <c r="B17" i="1"/>
  <c r="G17" i="1" s="1"/>
  <c r="G18" i="1"/>
  <c r="B19" i="1"/>
  <c r="G19" i="1" s="1"/>
  <c r="B20" i="1"/>
  <c r="G20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D13" i="1"/>
  <c r="I13" i="1" s="1"/>
  <c r="D15" i="1"/>
  <c r="I15" i="1" s="1"/>
  <c r="I18" i="1"/>
  <c r="D20" i="1"/>
  <c r="I20" i="1" s="1"/>
  <c r="F13" i="1" l="1"/>
  <c r="G2" i="1" s="1"/>
</calcChain>
</file>

<file path=xl/sharedStrings.xml><?xml version="1.0" encoding="utf-8"?>
<sst xmlns="http://schemas.openxmlformats.org/spreadsheetml/2006/main" count="64" uniqueCount="32">
  <si>
    <t>Company 1</t>
  </si>
  <si>
    <t>Company 2</t>
  </si>
  <si>
    <t>Company 3</t>
  </si>
  <si>
    <t>Company 4</t>
  </si>
  <si>
    <t>Source</t>
  </si>
  <si>
    <t>Between</t>
  </si>
  <si>
    <t>Within</t>
  </si>
  <si>
    <t>Total</t>
  </si>
  <si>
    <t>SS</t>
  </si>
  <si>
    <t>dF</t>
  </si>
  <si>
    <t>MS</t>
  </si>
  <si>
    <t>F</t>
  </si>
  <si>
    <t>F-crit</t>
  </si>
  <si>
    <t>grand mu</t>
  </si>
  <si>
    <t>N</t>
  </si>
  <si>
    <t>VARIANCE</t>
  </si>
  <si>
    <t>VARIANCE^2</t>
  </si>
  <si>
    <t>Method 1</t>
  </si>
  <si>
    <t>Method 2</t>
  </si>
  <si>
    <t>Method 3</t>
  </si>
  <si>
    <t>Method 4</t>
  </si>
  <si>
    <t>Method 5</t>
  </si>
  <si>
    <t>Gender</t>
  </si>
  <si>
    <t>Length of Programs</t>
  </si>
  <si>
    <t>Females</t>
  </si>
  <si>
    <t>1  Week</t>
  </si>
  <si>
    <t>2  Week</t>
  </si>
  <si>
    <t>3  Week</t>
  </si>
  <si>
    <t>Males</t>
  </si>
  <si>
    <t>n</t>
  </si>
  <si>
    <t>mu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</si>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</sst>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0" xfId="0" applyNumberFormat="1" applyBorder="1"/>
    <xf numFmtId="164" fontId="0" fillId="0" borderId="0" xfId="0" applyNumberForma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N7" sqref="N7"/>
    </sheetView>
  </sheetViews>
  <sheetFormatPr defaultRowHeight="15" x14ac:dyDescent="0.25"/>
  <cols>
    <col min="1" max="4" width="10.7109375" bestFit="1" customWidth="1"/>
    <col min="6" max="6" width="12.7109375" bestFit="1" customWidth="1"/>
    <col min="7" max="7" width="8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F1" s="3" t="s">
        <v>4</v>
      </c>
      <c r="G1" s="4" t="s">
        <v>8</v>
      </c>
      <c r="H1" s="4" t="s">
        <v>9</v>
      </c>
      <c r="I1" s="4" t="s">
        <v>10</v>
      </c>
      <c r="J1" s="4" t="s">
        <v>11</v>
      </c>
      <c r="K1" s="5" t="s">
        <v>12</v>
      </c>
    </row>
    <row r="2" spans="1:12" x14ac:dyDescent="0.25">
      <c r="A2">
        <v>3.2</v>
      </c>
      <c r="B2">
        <v>4.2</v>
      </c>
      <c r="C2">
        <v>5.4</v>
      </c>
      <c r="D2">
        <v>4.5</v>
      </c>
      <c r="F2" s="6" t="s">
        <v>5</v>
      </c>
      <c r="G2" s="16">
        <f>G4-G3</f>
        <v>6.1659374999999965</v>
      </c>
      <c r="H2">
        <f>COUNT(A2:D2)-1</f>
        <v>3</v>
      </c>
      <c r="I2" s="7">
        <f>G2/H2</f>
        <v>2.055312499999999</v>
      </c>
      <c r="J2" s="7">
        <f>I2/I3</f>
        <v>9.0692222835079939</v>
      </c>
      <c r="K2" s="8">
        <v>2.9470000000000001</v>
      </c>
    </row>
    <row r="3" spans="1:12" x14ac:dyDescent="0.25">
      <c r="A3">
        <v>3.5</v>
      </c>
      <c r="B3">
        <v>3.7</v>
      </c>
      <c r="C3">
        <v>4.5999999999999996</v>
      </c>
      <c r="D3">
        <v>3.8</v>
      </c>
      <c r="F3" s="6" t="s">
        <v>6</v>
      </c>
      <c r="G3" s="17">
        <f>SUM(F23:I30)</f>
        <v>6.7987500000000001</v>
      </c>
      <c r="H3">
        <f>G7-H2+1</f>
        <v>30</v>
      </c>
      <c r="I3" s="7">
        <f>G3/H3</f>
        <v>0.22662499999999999</v>
      </c>
      <c r="J3" s="7"/>
      <c r="K3" s="8"/>
    </row>
    <row r="4" spans="1:12" ht="15.75" thickBot="1" x14ac:dyDescent="0.3">
      <c r="A4">
        <v>2.7</v>
      </c>
      <c r="B4">
        <v>3.4</v>
      </c>
      <c r="C4">
        <v>4</v>
      </c>
      <c r="D4">
        <v>4.0999999999999996</v>
      </c>
      <c r="F4" s="9" t="s">
        <v>7</v>
      </c>
      <c r="G4" s="14">
        <f>SUM(F13:I20)</f>
        <v>12.964687499999997</v>
      </c>
      <c r="H4" s="10">
        <f>G7-1</f>
        <v>31</v>
      </c>
      <c r="I4" s="10"/>
      <c r="J4" s="10"/>
      <c r="K4" s="11"/>
    </row>
    <row r="5" spans="1:12" x14ac:dyDescent="0.25">
      <c r="A5">
        <v>4.0999999999999996</v>
      </c>
      <c r="B5">
        <v>4.3</v>
      </c>
      <c r="C5">
        <v>5.3</v>
      </c>
      <c r="D5">
        <v>3.1</v>
      </c>
    </row>
    <row r="6" spans="1:12" x14ac:dyDescent="0.25">
      <c r="A6">
        <v>3.1</v>
      </c>
      <c r="B6">
        <v>3.9</v>
      </c>
      <c r="C6">
        <v>4.7</v>
      </c>
      <c r="D6">
        <v>4.2</v>
      </c>
      <c r="F6" s="12" t="s">
        <v>13</v>
      </c>
      <c r="G6" s="15">
        <f>AVERAGE(A2:D9)</f>
        <v>4.0281250000000011</v>
      </c>
      <c r="H6" s="2"/>
    </row>
    <row r="7" spans="1:12" x14ac:dyDescent="0.25">
      <c r="A7">
        <v>3.7</v>
      </c>
      <c r="B7">
        <v>4.0999999999999996</v>
      </c>
      <c r="C7">
        <v>4.2</v>
      </c>
      <c r="D7">
        <v>3.4</v>
      </c>
      <c r="F7" s="12" t="s">
        <v>14</v>
      </c>
      <c r="G7">
        <f>COUNT(A2:D9)</f>
        <v>32</v>
      </c>
      <c r="H7" s="2"/>
    </row>
    <row r="8" spans="1:12" x14ac:dyDescent="0.25">
      <c r="A8">
        <v>4.2</v>
      </c>
      <c r="B8">
        <v>3.1</v>
      </c>
      <c r="C8">
        <v>4.9000000000000004</v>
      </c>
      <c r="D8">
        <v>4.2</v>
      </c>
      <c r="H8" s="2">
        <f>19*3</f>
        <v>57</v>
      </c>
      <c r="I8">
        <f>117-H8</f>
        <v>60</v>
      </c>
      <c r="K8">
        <v>0.83</v>
      </c>
      <c r="L8">
        <v>19</v>
      </c>
    </row>
    <row r="9" spans="1:12" x14ac:dyDescent="0.25">
      <c r="A9">
        <v>3.6</v>
      </c>
      <c r="B9">
        <v>4.5</v>
      </c>
      <c r="C9">
        <v>4.7</v>
      </c>
      <c r="D9">
        <v>4.5</v>
      </c>
      <c r="K9">
        <f>K8/L8</f>
        <v>4.3684210526315791E-2</v>
      </c>
      <c r="L9">
        <f>L8/K8</f>
        <v>22.891566265060241</v>
      </c>
    </row>
    <row r="10" spans="1:12" x14ac:dyDescent="0.25">
      <c r="A10" s="2">
        <f>AVERAGE(A2:A9)</f>
        <v>3.5125000000000002</v>
      </c>
      <c r="B10" s="2">
        <f>AVERAGE(B2:B9)</f>
        <v>3.9000000000000004</v>
      </c>
      <c r="C10" s="2">
        <f>AVERAGE(C2:C9)</f>
        <v>4.7250000000000005</v>
      </c>
      <c r="D10" s="2">
        <f>AVERAGE(D2:D9)</f>
        <v>3.9749999999999996</v>
      </c>
      <c r="H10">
        <f>60/72</f>
        <v>0.83333333333333337</v>
      </c>
    </row>
    <row r="12" spans="1:12" x14ac:dyDescent="0.25">
      <c r="A12" s="2" t="s">
        <v>15</v>
      </c>
      <c r="F12" s="2" t="s">
        <v>16</v>
      </c>
    </row>
    <row r="13" spans="1:12" x14ac:dyDescent="0.25">
      <c r="A13" s="15">
        <f>A2-$G$6</f>
        <v>-0.82812500000000089</v>
      </c>
      <c r="B13">
        <f t="shared" ref="A13:D20" si="0">B2-$G$6</f>
        <v>0.17187499999999911</v>
      </c>
      <c r="C13">
        <f t="shared" si="0"/>
        <v>1.3718749999999993</v>
      </c>
      <c r="D13">
        <f t="shared" si="0"/>
        <v>0.47187499999999893</v>
      </c>
      <c r="F13">
        <f>A13^2</f>
        <v>0.68579101562500144</v>
      </c>
      <c r="G13">
        <f t="shared" ref="G13:I20" si="1">B13^2</f>
        <v>2.9541015624999695E-2</v>
      </c>
      <c r="H13">
        <f t="shared" si="1"/>
        <v>1.882041015624998</v>
      </c>
      <c r="I13">
        <f t="shared" si="1"/>
        <v>0.22266601562499899</v>
      </c>
    </row>
    <row r="14" spans="1:12" x14ac:dyDescent="0.25">
      <c r="A14">
        <f t="shared" si="0"/>
        <v>-0.52812500000000107</v>
      </c>
      <c r="B14">
        <f t="shared" si="0"/>
        <v>-0.32812500000000089</v>
      </c>
      <c r="C14">
        <f t="shared" si="0"/>
        <v>0.57187499999999858</v>
      </c>
      <c r="D14">
        <f t="shared" si="0"/>
        <v>-0.22812500000000124</v>
      </c>
      <c r="F14">
        <f t="shared" ref="F14:F20" si="2">A14^2</f>
        <v>0.27891601562500112</v>
      </c>
      <c r="G14">
        <f t="shared" si="1"/>
        <v>0.10766601562500058</v>
      </c>
      <c r="H14">
        <f t="shared" si="1"/>
        <v>0.32704101562499838</v>
      </c>
      <c r="I14">
        <f t="shared" si="1"/>
        <v>5.2041015625000568E-2</v>
      </c>
    </row>
    <row r="15" spans="1:12" x14ac:dyDescent="0.25">
      <c r="A15" s="15">
        <f>A4-$G$6</f>
        <v>-1.3281250000000009</v>
      </c>
      <c r="B15">
        <f t="shared" si="0"/>
        <v>-0.62812500000000115</v>
      </c>
      <c r="C15">
        <f t="shared" si="0"/>
        <v>-2.8125000000001066E-2</v>
      </c>
      <c r="D15">
        <f t="shared" si="0"/>
        <v>7.1874999999998579E-2</v>
      </c>
      <c r="F15">
        <f t="shared" si="2"/>
        <v>1.7639160156250024</v>
      </c>
      <c r="G15">
        <f t="shared" si="1"/>
        <v>0.39454101562500143</v>
      </c>
      <c r="H15">
        <f t="shared" si="1"/>
        <v>7.910156250000599E-4</v>
      </c>
      <c r="I15">
        <f t="shared" si="1"/>
        <v>5.1660156249997953E-3</v>
      </c>
    </row>
    <row r="16" spans="1:12" x14ac:dyDescent="0.25">
      <c r="A16">
        <f t="shared" si="0"/>
        <v>7.1874999999998579E-2</v>
      </c>
      <c r="B16" s="15">
        <f>B5-$G$6</f>
        <v>0.27187499999999876</v>
      </c>
      <c r="C16">
        <f t="shared" si="0"/>
        <v>1.2718749999999988</v>
      </c>
      <c r="D16">
        <f t="shared" si="0"/>
        <v>-0.92812500000000098</v>
      </c>
      <c r="F16">
        <f t="shared" si="2"/>
        <v>5.1660156249997953E-3</v>
      </c>
      <c r="G16">
        <f t="shared" si="1"/>
        <v>7.3916015624999318E-2</v>
      </c>
      <c r="H16">
        <f t="shared" si="1"/>
        <v>1.6176660156249969</v>
      </c>
      <c r="I16">
        <f t="shared" si="1"/>
        <v>0.86141601562500181</v>
      </c>
    </row>
    <row r="17" spans="1:9" x14ac:dyDescent="0.25">
      <c r="A17">
        <f t="shared" si="0"/>
        <v>-0.92812500000000098</v>
      </c>
      <c r="B17">
        <f t="shared" si="0"/>
        <v>-0.12812500000000115</v>
      </c>
      <c r="C17">
        <f t="shared" si="0"/>
        <v>0.67187499999999911</v>
      </c>
      <c r="D17">
        <f t="shared" si="0"/>
        <v>0.17187499999999911</v>
      </c>
      <c r="F17">
        <f t="shared" si="2"/>
        <v>0.86141601562500181</v>
      </c>
      <c r="G17">
        <f t="shared" si="1"/>
        <v>1.6416015625000297E-2</v>
      </c>
      <c r="H17">
        <f t="shared" si="1"/>
        <v>0.45141601562499878</v>
      </c>
      <c r="I17">
        <f t="shared" si="1"/>
        <v>2.9541015624999695E-2</v>
      </c>
    </row>
    <row r="18" spans="1:9" x14ac:dyDescent="0.25">
      <c r="A18">
        <f t="shared" si="0"/>
        <v>-0.32812500000000089</v>
      </c>
      <c r="B18" s="15">
        <f>B7-$G$6</f>
        <v>7.1874999999998579E-2</v>
      </c>
      <c r="C18">
        <f t="shared" si="0"/>
        <v>0.17187499999999911</v>
      </c>
      <c r="D18" s="15">
        <f>D7-$G$6</f>
        <v>-0.62812500000000115</v>
      </c>
      <c r="F18">
        <f t="shared" si="2"/>
        <v>0.10766601562500058</v>
      </c>
      <c r="G18">
        <f t="shared" si="1"/>
        <v>5.1660156249997953E-3</v>
      </c>
      <c r="H18">
        <f t="shared" si="1"/>
        <v>2.9541015624999695E-2</v>
      </c>
      <c r="I18">
        <f t="shared" si="1"/>
        <v>0.39454101562500143</v>
      </c>
    </row>
    <row r="19" spans="1:9" x14ac:dyDescent="0.25">
      <c r="A19">
        <f t="shared" si="0"/>
        <v>0.17187499999999911</v>
      </c>
      <c r="B19">
        <f t="shared" si="0"/>
        <v>-0.92812500000000098</v>
      </c>
      <c r="C19">
        <f t="shared" si="0"/>
        <v>0.87187499999999929</v>
      </c>
      <c r="D19">
        <f t="shared" si="0"/>
        <v>0.17187499999999911</v>
      </c>
      <c r="F19">
        <f t="shared" si="2"/>
        <v>2.9541015624999695E-2</v>
      </c>
      <c r="G19">
        <f t="shared" si="1"/>
        <v>0.86141601562500181</v>
      </c>
      <c r="H19">
        <f t="shared" si="1"/>
        <v>0.76016601562499875</v>
      </c>
      <c r="I19">
        <f t="shared" si="1"/>
        <v>2.9541015624999695E-2</v>
      </c>
    </row>
    <row r="20" spans="1:9" x14ac:dyDescent="0.25">
      <c r="A20">
        <f t="shared" si="0"/>
        <v>-0.42812500000000098</v>
      </c>
      <c r="B20">
        <f t="shared" si="0"/>
        <v>0.47187499999999893</v>
      </c>
      <c r="C20">
        <f t="shared" si="0"/>
        <v>0.67187499999999911</v>
      </c>
      <c r="D20">
        <f t="shared" si="0"/>
        <v>0.47187499999999893</v>
      </c>
      <c r="F20">
        <f t="shared" si="2"/>
        <v>0.18329101562500083</v>
      </c>
      <c r="G20">
        <f t="shared" si="1"/>
        <v>0.22266601562499899</v>
      </c>
      <c r="H20">
        <f t="shared" si="1"/>
        <v>0.45141601562499878</v>
      </c>
      <c r="I20">
        <f t="shared" si="1"/>
        <v>0.22266601562499899</v>
      </c>
    </row>
    <row r="22" spans="1:9" x14ac:dyDescent="0.25">
      <c r="A22" s="2" t="s">
        <v>15</v>
      </c>
      <c r="F22" s="2" t="s">
        <v>16</v>
      </c>
    </row>
    <row r="23" spans="1:9" x14ac:dyDescent="0.25">
      <c r="A23">
        <f>A2-$A$10</f>
        <v>-0.3125</v>
      </c>
      <c r="B23">
        <f t="shared" ref="B23:B30" si="3">B2-$B$10</f>
        <v>0.29999999999999982</v>
      </c>
      <c r="C23">
        <f t="shared" ref="C23:C30" si="4">C2-$C$10</f>
        <v>0.67499999999999982</v>
      </c>
      <c r="D23">
        <f t="shared" ref="D23:D30" si="5">D2-$D$10</f>
        <v>0.52500000000000036</v>
      </c>
      <c r="F23">
        <f>A23^2</f>
        <v>9.765625E-2</v>
      </c>
      <c r="G23">
        <f>B23^2</f>
        <v>8.99999999999999E-2</v>
      </c>
      <c r="H23">
        <f>C23^2</f>
        <v>0.45562499999999978</v>
      </c>
      <c r="I23">
        <f>D23^2</f>
        <v>0.2756250000000004</v>
      </c>
    </row>
    <row r="24" spans="1:9" x14ac:dyDescent="0.25">
      <c r="A24">
        <f t="shared" ref="A23:A30" si="6">A3-$A$10</f>
        <v>-1.2500000000000178E-2</v>
      </c>
      <c r="B24">
        <f t="shared" si="3"/>
        <v>-0.20000000000000018</v>
      </c>
      <c r="C24">
        <f t="shared" si="4"/>
        <v>-0.12500000000000089</v>
      </c>
      <c r="D24">
        <f t="shared" si="5"/>
        <v>-0.17499999999999982</v>
      </c>
      <c r="F24">
        <f>A24^2</f>
        <v>1.5625000000000445E-4</v>
      </c>
      <c r="G24">
        <f t="shared" ref="G24:G30" si="7">B24^2</f>
        <v>4.000000000000007E-2</v>
      </c>
      <c r="H24">
        <f t="shared" ref="H24:H30" si="8">C24^2</f>
        <v>1.5625000000000222E-2</v>
      </c>
      <c r="I24">
        <f t="shared" ref="I24:I30" si="9">D24^2</f>
        <v>3.0624999999999937E-2</v>
      </c>
    </row>
    <row r="25" spans="1:9" x14ac:dyDescent="0.25">
      <c r="A25">
        <f t="shared" si="6"/>
        <v>-0.8125</v>
      </c>
      <c r="B25">
        <f t="shared" si="3"/>
        <v>-0.50000000000000044</v>
      </c>
      <c r="C25">
        <f t="shared" si="4"/>
        <v>-0.72500000000000053</v>
      </c>
      <c r="D25">
        <f t="shared" si="5"/>
        <v>0.125</v>
      </c>
      <c r="F25">
        <f t="shared" ref="F25:F30" si="10">A25^2</f>
        <v>0.66015625</v>
      </c>
      <c r="G25">
        <f t="shared" si="7"/>
        <v>0.25000000000000044</v>
      </c>
      <c r="H25">
        <f t="shared" si="8"/>
        <v>0.52562500000000079</v>
      </c>
      <c r="I25">
        <f t="shared" si="9"/>
        <v>1.5625E-2</v>
      </c>
    </row>
    <row r="26" spans="1:9" x14ac:dyDescent="0.25">
      <c r="A26">
        <f t="shared" si="6"/>
        <v>0.58749999999999947</v>
      </c>
      <c r="B26">
        <f t="shared" si="3"/>
        <v>0.39999999999999947</v>
      </c>
      <c r="C26">
        <f t="shared" si="4"/>
        <v>0.57499999999999929</v>
      </c>
      <c r="D26">
        <f t="shared" si="5"/>
        <v>-0.87499999999999956</v>
      </c>
      <c r="F26">
        <f t="shared" si="10"/>
        <v>0.34515624999999939</v>
      </c>
      <c r="G26">
        <f t="shared" si="7"/>
        <v>0.15999999999999959</v>
      </c>
      <c r="H26">
        <f t="shared" si="8"/>
        <v>0.33062499999999917</v>
      </c>
      <c r="I26">
        <f t="shared" si="9"/>
        <v>0.76562499999999922</v>
      </c>
    </row>
    <row r="27" spans="1:9" x14ac:dyDescent="0.25">
      <c r="A27">
        <f>A6-$A$10</f>
        <v>-0.41250000000000009</v>
      </c>
      <c r="B27">
        <f t="shared" si="3"/>
        <v>0</v>
      </c>
      <c r="C27">
        <f t="shared" si="4"/>
        <v>-2.5000000000000355E-2</v>
      </c>
      <c r="D27">
        <f t="shared" si="5"/>
        <v>0.22500000000000053</v>
      </c>
      <c r="F27">
        <f t="shared" si="10"/>
        <v>0.17015625000000006</v>
      </c>
      <c r="G27">
        <f t="shared" si="7"/>
        <v>0</v>
      </c>
      <c r="H27">
        <f t="shared" si="8"/>
        <v>6.2500000000001779E-4</v>
      </c>
      <c r="I27">
        <f t="shared" si="9"/>
        <v>5.0625000000000239E-2</v>
      </c>
    </row>
    <row r="28" spans="1:9" x14ac:dyDescent="0.25">
      <c r="A28">
        <f t="shared" si="6"/>
        <v>0.1875</v>
      </c>
      <c r="B28">
        <f t="shared" si="3"/>
        <v>0.19999999999999929</v>
      </c>
      <c r="C28">
        <f t="shared" si="4"/>
        <v>-0.52500000000000036</v>
      </c>
      <c r="D28">
        <f t="shared" si="5"/>
        <v>-0.57499999999999973</v>
      </c>
      <c r="F28">
        <f t="shared" si="10"/>
        <v>3.515625E-2</v>
      </c>
      <c r="G28">
        <f t="shared" si="7"/>
        <v>3.9999999999999716E-2</v>
      </c>
      <c r="H28">
        <f t="shared" si="8"/>
        <v>0.2756250000000004</v>
      </c>
      <c r="I28">
        <f t="shared" si="9"/>
        <v>0.33062499999999967</v>
      </c>
    </row>
    <row r="29" spans="1:9" x14ac:dyDescent="0.25">
      <c r="A29">
        <f t="shared" si="6"/>
        <v>0.6875</v>
      </c>
      <c r="B29">
        <f t="shared" si="3"/>
        <v>-0.80000000000000027</v>
      </c>
      <c r="C29">
        <f t="shared" si="4"/>
        <v>0.17499999999999982</v>
      </c>
      <c r="D29">
        <f t="shared" si="5"/>
        <v>0.22500000000000053</v>
      </c>
      <c r="F29">
        <f t="shared" si="10"/>
        <v>0.47265625</v>
      </c>
      <c r="G29">
        <f t="shared" si="7"/>
        <v>0.64000000000000046</v>
      </c>
      <c r="H29">
        <f t="shared" si="8"/>
        <v>3.0624999999999937E-2</v>
      </c>
      <c r="I29">
        <f t="shared" si="9"/>
        <v>5.0625000000000239E-2</v>
      </c>
    </row>
    <row r="30" spans="1:9" x14ac:dyDescent="0.25">
      <c r="A30">
        <f t="shared" si="6"/>
        <v>8.7499999999999911E-2</v>
      </c>
      <c r="B30">
        <f t="shared" si="3"/>
        <v>0.59999999999999964</v>
      </c>
      <c r="C30">
        <f t="shared" si="4"/>
        <v>-2.5000000000000355E-2</v>
      </c>
      <c r="D30">
        <f t="shared" si="5"/>
        <v>0.52500000000000036</v>
      </c>
      <c r="F30">
        <f t="shared" si="10"/>
        <v>7.6562499999999842E-3</v>
      </c>
      <c r="G30">
        <f t="shared" si="7"/>
        <v>0.3599999999999996</v>
      </c>
      <c r="H30">
        <f t="shared" si="8"/>
        <v>6.2500000000001779E-4</v>
      </c>
      <c r="I30">
        <f t="shared" si="9"/>
        <v>0.2756250000000004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3" sqref="H3"/>
    </sheetView>
  </sheetViews>
  <sheetFormatPr defaultRowHeight="15" x14ac:dyDescent="0.25"/>
  <cols>
    <col min="1" max="4" width="10.7109375" bestFit="1" customWidth="1"/>
    <col min="5" max="5" width="10.7109375" customWidth="1"/>
    <col min="7" max="7" width="12.7109375" bestFit="1" customWidth="1"/>
    <col min="8" max="8" width="8.28515625" customWidth="1"/>
  </cols>
  <sheetData>
    <row r="1" spans="1:12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G1" s="3" t="s">
        <v>4</v>
      </c>
      <c r="H1" s="4" t="s">
        <v>8</v>
      </c>
      <c r="I1" s="4" t="s">
        <v>9</v>
      </c>
      <c r="J1" s="4" t="s">
        <v>10</v>
      </c>
      <c r="K1" s="4" t="s">
        <v>11</v>
      </c>
      <c r="L1" s="5" t="s">
        <v>12</v>
      </c>
    </row>
    <row r="2" spans="1:12" x14ac:dyDescent="0.25">
      <c r="A2">
        <v>1</v>
      </c>
      <c r="B2">
        <v>8</v>
      </c>
      <c r="C2">
        <v>7</v>
      </c>
      <c r="D2">
        <v>9</v>
      </c>
      <c r="E2">
        <v>10</v>
      </c>
      <c r="G2" s="6" t="s">
        <v>5</v>
      </c>
      <c r="H2" s="17">
        <f>H4-H3</f>
        <v>150.50334101382489</v>
      </c>
      <c r="I2">
        <f>COUNT(A2:E2)-1</f>
        <v>4</v>
      </c>
      <c r="J2" s="7">
        <f>H2/I2</f>
        <v>37.625835253456223</v>
      </c>
      <c r="K2" s="7">
        <f>J2/J3</f>
        <v>11.619268596712923</v>
      </c>
      <c r="L2" s="8">
        <v>2.9470000000000001</v>
      </c>
    </row>
    <row r="3" spans="1:12" x14ac:dyDescent="0.25">
      <c r="A3">
        <v>4</v>
      </c>
      <c r="B3">
        <v>6</v>
      </c>
      <c r="C3">
        <v>6</v>
      </c>
      <c r="D3">
        <v>10</v>
      </c>
      <c r="E3">
        <v>12</v>
      </c>
      <c r="G3" s="6" t="s">
        <v>6</v>
      </c>
      <c r="H3" s="17">
        <f>SUM(G23:K30)</f>
        <v>87.43214285714285</v>
      </c>
      <c r="I3">
        <f>H7-I2</f>
        <v>27</v>
      </c>
      <c r="J3" s="7">
        <f>H3/I3</f>
        <v>3.2382275132275131</v>
      </c>
      <c r="K3" s="7"/>
      <c r="L3" s="8"/>
    </row>
    <row r="4" spans="1:12" ht="15.75" thickBot="1" x14ac:dyDescent="0.3">
      <c r="A4">
        <v>3</v>
      </c>
      <c r="B4">
        <v>7</v>
      </c>
      <c r="C4">
        <v>4</v>
      </c>
      <c r="D4">
        <v>8</v>
      </c>
      <c r="E4">
        <v>9</v>
      </c>
      <c r="G4" s="9" t="s">
        <v>7</v>
      </c>
      <c r="H4" s="13">
        <f>SUM(G13:K20)</f>
        <v>237.93548387096774</v>
      </c>
      <c r="I4" s="10">
        <f>H7-1</f>
        <v>30</v>
      </c>
      <c r="J4" s="10"/>
      <c r="K4" s="10"/>
      <c r="L4" s="11"/>
    </row>
    <row r="5" spans="1:12" x14ac:dyDescent="0.25">
      <c r="A5">
        <v>2</v>
      </c>
      <c r="B5">
        <v>4</v>
      </c>
      <c r="C5">
        <v>9</v>
      </c>
      <c r="D5">
        <v>6</v>
      </c>
      <c r="E5">
        <v>11</v>
      </c>
    </row>
    <row r="6" spans="1:12" x14ac:dyDescent="0.25">
      <c r="A6">
        <v>5</v>
      </c>
      <c r="B6">
        <v>3</v>
      </c>
      <c r="C6">
        <v>8</v>
      </c>
      <c r="D6">
        <v>5</v>
      </c>
      <c r="E6">
        <v>8</v>
      </c>
      <c r="G6" s="12" t="s">
        <v>13</v>
      </c>
      <c r="H6" s="15">
        <f>AVERAGE(A2:E9)</f>
        <v>6.258064516129032</v>
      </c>
      <c r="I6" s="2"/>
    </row>
    <row r="7" spans="1:12" x14ac:dyDescent="0.25">
      <c r="A7">
        <v>1</v>
      </c>
      <c r="B7">
        <v>5</v>
      </c>
      <c r="C7">
        <v>5</v>
      </c>
      <c r="G7" s="12" t="s">
        <v>14</v>
      </c>
      <c r="H7">
        <f>COUNT(A2:E9)</f>
        <v>31</v>
      </c>
      <c r="I7" s="2"/>
    </row>
    <row r="8" spans="1:12" x14ac:dyDescent="0.25">
      <c r="A8">
        <v>6</v>
      </c>
      <c r="C8">
        <v>7</v>
      </c>
      <c r="I8" s="2"/>
    </row>
    <row r="9" spans="1:12" x14ac:dyDescent="0.25">
      <c r="C9">
        <v>5</v>
      </c>
    </row>
    <row r="10" spans="1:12" x14ac:dyDescent="0.25">
      <c r="A10" s="2">
        <f>AVERAGE(A2:A8)</f>
        <v>3.1428571428571428</v>
      </c>
      <c r="B10" s="2">
        <f>AVERAGE(B2:B7)</f>
        <v>5.5</v>
      </c>
      <c r="C10" s="2">
        <f>AVERAGE(C2:C9)</f>
        <v>6.375</v>
      </c>
      <c r="D10" s="2">
        <f>AVERAGE(D2:D6)</f>
        <v>7.6</v>
      </c>
      <c r="E10" s="2">
        <f>AVERAGE(E2:E6)</f>
        <v>10</v>
      </c>
    </row>
    <row r="12" spans="1:12" x14ac:dyDescent="0.25">
      <c r="A12" s="2" t="s">
        <v>15</v>
      </c>
      <c r="G12" s="2" t="s">
        <v>16</v>
      </c>
    </row>
    <row r="13" spans="1:12" x14ac:dyDescent="0.25">
      <c r="A13">
        <f>A2-$H$6</f>
        <v>-5.258064516129032</v>
      </c>
      <c r="B13">
        <f>B2-$H$6</f>
        <v>1.741935483870968</v>
      </c>
      <c r="C13">
        <f>C2-$H$6</f>
        <v>0.74193548387096797</v>
      </c>
      <c r="D13">
        <f>D2-$H$6</f>
        <v>2.741935483870968</v>
      </c>
      <c r="E13">
        <f>E2-$H$6</f>
        <v>3.741935483870968</v>
      </c>
      <c r="G13">
        <f>A13^2</f>
        <v>27.647242455775231</v>
      </c>
      <c r="H13">
        <f t="shared" ref="H13:K19" si="0">B13^2</f>
        <v>3.0343392299687832</v>
      </c>
      <c r="I13">
        <f t="shared" si="0"/>
        <v>0.55046826222684742</v>
      </c>
      <c r="J13">
        <f t="shared" si="0"/>
        <v>7.5182101977107196</v>
      </c>
      <c r="K13">
        <f t="shared" si="0"/>
        <v>14.002081165452655</v>
      </c>
    </row>
    <row r="14" spans="1:12" x14ac:dyDescent="0.25">
      <c r="A14">
        <f t="shared" ref="A14:D20" si="1">A3-$H$6</f>
        <v>-2.258064516129032</v>
      </c>
      <c r="B14">
        <f t="shared" si="1"/>
        <v>-0.25806451612903203</v>
      </c>
      <c r="C14">
        <f t="shared" si="1"/>
        <v>-0.25806451612903203</v>
      </c>
      <c r="D14">
        <f t="shared" si="1"/>
        <v>3.741935483870968</v>
      </c>
      <c r="E14">
        <f>E3-$H$6</f>
        <v>5.741935483870968</v>
      </c>
      <c r="G14">
        <f t="shared" ref="G14:G19" si="2">A14^2</f>
        <v>5.0988553590010399</v>
      </c>
      <c r="H14">
        <f t="shared" si="0"/>
        <v>6.6597294484911432E-2</v>
      </c>
      <c r="I14">
        <f t="shared" si="0"/>
        <v>6.6597294484911432E-2</v>
      </c>
      <c r="J14">
        <f t="shared" si="0"/>
        <v>14.002081165452655</v>
      </c>
      <c r="K14">
        <f t="shared" si="0"/>
        <v>32.96982310093653</v>
      </c>
    </row>
    <row r="15" spans="1:12" x14ac:dyDescent="0.25">
      <c r="A15">
        <f t="shared" si="1"/>
        <v>-3.258064516129032</v>
      </c>
      <c r="B15">
        <f t="shared" si="1"/>
        <v>0.74193548387096797</v>
      </c>
      <c r="C15">
        <f t="shared" si="1"/>
        <v>-2.258064516129032</v>
      </c>
      <c r="D15">
        <f t="shared" si="1"/>
        <v>1.741935483870968</v>
      </c>
      <c r="E15">
        <f>E4-$H$6</f>
        <v>2.741935483870968</v>
      </c>
      <c r="G15">
        <f t="shared" si="2"/>
        <v>10.614984391259103</v>
      </c>
      <c r="H15">
        <f t="shared" si="0"/>
        <v>0.55046826222684742</v>
      </c>
      <c r="I15">
        <f t="shared" si="0"/>
        <v>5.0988553590010399</v>
      </c>
      <c r="J15">
        <f t="shared" si="0"/>
        <v>3.0343392299687832</v>
      </c>
      <c r="K15">
        <f t="shared" si="0"/>
        <v>7.5182101977107196</v>
      </c>
    </row>
    <row r="16" spans="1:12" x14ac:dyDescent="0.25">
      <c r="A16">
        <f t="shared" si="1"/>
        <v>-4.258064516129032</v>
      </c>
      <c r="B16">
        <f t="shared" si="1"/>
        <v>-2.258064516129032</v>
      </c>
      <c r="C16">
        <f t="shared" si="1"/>
        <v>2.741935483870968</v>
      </c>
      <c r="D16">
        <f t="shared" si="1"/>
        <v>-0.25806451612903203</v>
      </c>
      <c r="E16">
        <f>E5-$H$6</f>
        <v>4.741935483870968</v>
      </c>
      <c r="G16">
        <f t="shared" si="2"/>
        <v>18.131113423517167</v>
      </c>
      <c r="H16">
        <f t="shared" si="0"/>
        <v>5.0988553590010399</v>
      </c>
      <c r="I16">
        <f t="shared" si="0"/>
        <v>7.5182101977107196</v>
      </c>
      <c r="J16">
        <f t="shared" si="0"/>
        <v>6.6597294484911432E-2</v>
      </c>
      <c r="K16">
        <f t="shared" si="0"/>
        <v>22.485952133194591</v>
      </c>
    </row>
    <row r="17" spans="1:11" x14ac:dyDescent="0.25">
      <c r="A17">
        <f t="shared" si="1"/>
        <v>-1.258064516129032</v>
      </c>
      <c r="B17">
        <f t="shared" si="1"/>
        <v>-3.258064516129032</v>
      </c>
      <c r="C17">
        <f t="shared" si="1"/>
        <v>1.741935483870968</v>
      </c>
      <c r="D17">
        <f t="shared" si="1"/>
        <v>-1.258064516129032</v>
      </c>
      <c r="E17" s="15">
        <f>E6-$H$6</f>
        <v>1.741935483870968</v>
      </c>
      <c r="G17">
        <f t="shared" si="2"/>
        <v>1.5827263267429754</v>
      </c>
      <c r="H17">
        <f t="shared" si="0"/>
        <v>10.614984391259103</v>
      </c>
      <c r="I17">
        <f t="shared" si="0"/>
        <v>3.0343392299687832</v>
      </c>
      <c r="J17">
        <f t="shared" si="0"/>
        <v>1.5827263267429754</v>
      </c>
      <c r="K17">
        <f t="shared" si="0"/>
        <v>3.0343392299687832</v>
      </c>
    </row>
    <row r="18" spans="1:11" x14ac:dyDescent="0.25">
      <c r="A18">
        <f t="shared" si="1"/>
        <v>-5.258064516129032</v>
      </c>
      <c r="B18">
        <f t="shared" si="1"/>
        <v>-1.258064516129032</v>
      </c>
      <c r="C18">
        <f t="shared" si="1"/>
        <v>-1.258064516129032</v>
      </c>
      <c r="G18">
        <f t="shared" si="2"/>
        <v>27.647242455775231</v>
      </c>
      <c r="H18">
        <f t="shared" si="0"/>
        <v>1.5827263267429754</v>
      </c>
      <c r="I18">
        <f t="shared" si="0"/>
        <v>1.5827263267429754</v>
      </c>
    </row>
    <row r="19" spans="1:11" x14ac:dyDescent="0.25">
      <c r="A19">
        <f t="shared" si="1"/>
        <v>-0.25806451612903203</v>
      </c>
      <c r="C19">
        <f t="shared" si="1"/>
        <v>0.74193548387096797</v>
      </c>
      <c r="G19">
        <f t="shared" si="2"/>
        <v>6.6597294484911432E-2</v>
      </c>
      <c r="I19">
        <f t="shared" si="0"/>
        <v>0.55046826222684742</v>
      </c>
    </row>
    <row r="20" spans="1:11" x14ac:dyDescent="0.25">
      <c r="C20">
        <f t="shared" si="1"/>
        <v>-1.258064516129032</v>
      </c>
      <c r="I20">
        <f>C20^2</f>
        <v>1.5827263267429754</v>
      </c>
    </row>
    <row r="22" spans="1:11" x14ac:dyDescent="0.25">
      <c r="A22" s="2" t="s">
        <v>15</v>
      </c>
      <c r="G22" s="2" t="s">
        <v>16</v>
      </c>
    </row>
    <row r="23" spans="1:11" x14ac:dyDescent="0.25">
      <c r="A23">
        <f t="shared" ref="A23:A30" si="3">A2-$A$10</f>
        <v>-2.1428571428571428</v>
      </c>
      <c r="B23">
        <f t="shared" ref="B23:B28" si="4">B2-$B$10</f>
        <v>2.5</v>
      </c>
      <c r="C23">
        <f t="shared" ref="C23:C30" si="5">C2-$C$10</f>
        <v>0.625</v>
      </c>
      <c r="D23">
        <f>D2-$D$10</f>
        <v>1.4000000000000004</v>
      </c>
      <c r="E23">
        <f>E2-$E$10</f>
        <v>0</v>
      </c>
      <c r="G23">
        <f>A23^2</f>
        <v>4.5918367346938771</v>
      </c>
      <c r="H23">
        <f t="shared" ref="H23:K30" si="6">B23^2</f>
        <v>6.25</v>
      </c>
      <c r="I23">
        <f t="shared" si="6"/>
        <v>0.390625</v>
      </c>
      <c r="J23">
        <f t="shared" si="6"/>
        <v>1.9600000000000011</v>
      </c>
      <c r="K23">
        <f t="shared" si="6"/>
        <v>0</v>
      </c>
    </row>
    <row r="24" spans="1:11" x14ac:dyDescent="0.25">
      <c r="A24">
        <f t="shared" si="3"/>
        <v>0.85714285714285721</v>
      </c>
      <c r="B24">
        <f t="shared" si="4"/>
        <v>0.5</v>
      </c>
      <c r="C24">
        <f t="shared" si="5"/>
        <v>-0.375</v>
      </c>
      <c r="D24">
        <f>D3-$D$10</f>
        <v>2.4000000000000004</v>
      </c>
      <c r="E24">
        <f>E3-$E$10</f>
        <v>2</v>
      </c>
      <c r="G24">
        <f t="shared" ref="G24:G29" si="7">A24^2</f>
        <v>0.73469387755102056</v>
      </c>
      <c r="H24">
        <f t="shared" si="6"/>
        <v>0.25</v>
      </c>
      <c r="I24">
        <f t="shared" si="6"/>
        <v>0.140625</v>
      </c>
      <c r="J24">
        <f t="shared" si="6"/>
        <v>5.7600000000000016</v>
      </c>
      <c r="K24">
        <f t="shared" si="6"/>
        <v>4</v>
      </c>
    </row>
    <row r="25" spans="1:11" x14ac:dyDescent="0.25">
      <c r="A25">
        <f t="shared" si="3"/>
        <v>-0.14285714285714279</v>
      </c>
      <c r="B25">
        <f t="shared" si="4"/>
        <v>1.5</v>
      </c>
      <c r="C25">
        <f t="shared" si="5"/>
        <v>-2.375</v>
      </c>
      <c r="D25">
        <f>D4-$D$10</f>
        <v>0.40000000000000036</v>
      </c>
      <c r="E25">
        <f>E4-$E$10</f>
        <v>-1</v>
      </c>
      <c r="G25">
        <f t="shared" si="7"/>
        <v>2.0408163265306103E-2</v>
      </c>
      <c r="H25">
        <f t="shared" si="6"/>
        <v>2.25</v>
      </c>
      <c r="I25">
        <f t="shared" si="6"/>
        <v>5.640625</v>
      </c>
      <c r="J25">
        <f t="shared" si="6"/>
        <v>0.16000000000000028</v>
      </c>
      <c r="K25">
        <f t="shared" si="6"/>
        <v>1</v>
      </c>
    </row>
    <row r="26" spans="1:11" x14ac:dyDescent="0.25">
      <c r="A26">
        <f t="shared" si="3"/>
        <v>-1.1428571428571428</v>
      </c>
      <c r="B26">
        <f t="shared" si="4"/>
        <v>-1.5</v>
      </c>
      <c r="C26">
        <f t="shared" si="5"/>
        <v>2.625</v>
      </c>
      <c r="D26">
        <f>D5-$D$10</f>
        <v>-1.5999999999999996</v>
      </c>
      <c r="E26">
        <f>E5-$E$10</f>
        <v>1</v>
      </c>
      <c r="G26">
        <f t="shared" si="7"/>
        <v>1.3061224489795917</v>
      </c>
      <c r="H26">
        <f t="shared" si="6"/>
        <v>2.25</v>
      </c>
      <c r="I26">
        <f t="shared" si="6"/>
        <v>6.890625</v>
      </c>
      <c r="J26">
        <f t="shared" si="6"/>
        <v>2.5599999999999987</v>
      </c>
      <c r="K26">
        <f t="shared" si="6"/>
        <v>1</v>
      </c>
    </row>
    <row r="27" spans="1:11" x14ac:dyDescent="0.25">
      <c r="A27">
        <f t="shared" si="3"/>
        <v>1.8571428571428572</v>
      </c>
      <c r="B27">
        <f t="shared" si="4"/>
        <v>-2.5</v>
      </c>
      <c r="C27">
        <f t="shared" si="5"/>
        <v>1.625</v>
      </c>
      <c r="D27">
        <f>D6-$D$10</f>
        <v>-2.5999999999999996</v>
      </c>
      <c r="E27">
        <f>E6-$E$10</f>
        <v>-2</v>
      </c>
      <c r="G27">
        <f t="shared" si="7"/>
        <v>3.4489795918367347</v>
      </c>
      <c r="H27">
        <f t="shared" si="6"/>
        <v>6.25</v>
      </c>
      <c r="I27">
        <f t="shared" si="6"/>
        <v>2.640625</v>
      </c>
      <c r="J27">
        <f t="shared" si="6"/>
        <v>6.759999999999998</v>
      </c>
      <c r="K27">
        <f t="shared" si="6"/>
        <v>4</v>
      </c>
    </row>
    <row r="28" spans="1:11" x14ac:dyDescent="0.25">
      <c r="A28">
        <f t="shared" si="3"/>
        <v>-2.1428571428571428</v>
      </c>
      <c r="B28">
        <f t="shared" si="4"/>
        <v>-0.5</v>
      </c>
      <c r="C28">
        <f t="shared" si="5"/>
        <v>-1.375</v>
      </c>
      <c r="G28">
        <f t="shared" si="7"/>
        <v>4.5918367346938771</v>
      </c>
      <c r="H28">
        <f t="shared" si="6"/>
        <v>0.25</v>
      </c>
      <c r="I28">
        <f t="shared" si="6"/>
        <v>1.890625</v>
      </c>
    </row>
    <row r="29" spans="1:11" x14ac:dyDescent="0.25">
      <c r="A29">
        <f t="shared" si="3"/>
        <v>2.8571428571428572</v>
      </c>
      <c r="C29">
        <f t="shared" si="5"/>
        <v>0.625</v>
      </c>
      <c r="G29">
        <f t="shared" si="7"/>
        <v>8.1632653061224492</v>
      </c>
      <c r="I29">
        <f t="shared" si="6"/>
        <v>0.390625</v>
      </c>
    </row>
    <row r="30" spans="1:11" x14ac:dyDescent="0.25">
      <c r="A30">
        <f t="shared" si="3"/>
        <v>-3.1428571428571428</v>
      </c>
      <c r="C30">
        <f t="shared" si="5"/>
        <v>-1.375</v>
      </c>
      <c r="I30">
        <f t="shared" si="6"/>
        <v>1.890625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8" zoomScale="85" zoomScaleNormal="85" workbookViewId="0">
      <selection activeCell="E24" sqref="E24"/>
    </sheetView>
  </sheetViews>
  <sheetFormatPr defaultRowHeight="15" x14ac:dyDescent="0.25"/>
  <sheetData>
    <row r="1" spans="1:13" x14ac:dyDescent="0.25">
      <c r="C1" s="2" t="s">
        <v>23</v>
      </c>
      <c r="D1" s="2"/>
      <c r="E1" s="2"/>
      <c r="J1" s="2" t="s">
        <v>23</v>
      </c>
      <c r="K1" s="2"/>
      <c r="L1" s="2"/>
    </row>
    <row r="2" spans="1:13" x14ac:dyDescent="0.25">
      <c r="C2" s="2" t="s">
        <v>25</v>
      </c>
      <c r="D2" s="2" t="s">
        <v>26</v>
      </c>
      <c r="E2" s="2" t="s">
        <v>27</v>
      </c>
      <c r="J2" s="2" t="s">
        <v>25</v>
      </c>
      <c r="K2" s="2" t="s">
        <v>26</v>
      </c>
      <c r="L2" s="2" t="s">
        <v>27</v>
      </c>
      <c r="M2" s="2" t="s">
        <v>7</v>
      </c>
    </row>
    <row r="3" spans="1:13" x14ac:dyDescent="0.25">
      <c r="A3" s="2" t="s">
        <v>22</v>
      </c>
      <c r="B3" s="2" t="s">
        <v>24</v>
      </c>
      <c r="C3">
        <v>32</v>
      </c>
      <c r="D3">
        <v>28</v>
      </c>
      <c r="E3">
        <v>36</v>
      </c>
      <c r="G3" s="2" t="s">
        <v>22</v>
      </c>
      <c r="H3" s="2" t="s">
        <v>24</v>
      </c>
      <c r="I3" s="2" t="s">
        <v>29</v>
      </c>
      <c r="J3" s="15">
        <f>COUNT(C3:C10)</f>
        <v>8</v>
      </c>
      <c r="K3" s="15">
        <f>COUNT(D3:D10)</f>
        <v>8</v>
      </c>
      <c r="L3" s="15">
        <f>COUNT(E3:E10)</f>
        <v>8</v>
      </c>
      <c r="M3" s="18">
        <f>SUM(J3:L3)</f>
        <v>24</v>
      </c>
    </row>
    <row r="4" spans="1:13" x14ac:dyDescent="0.25">
      <c r="A4" s="2"/>
      <c r="B4" s="2"/>
      <c r="C4">
        <v>27</v>
      </c>
      <c r="D4">
        <v>31</v>
      </c>
      <c r="E4">
        <v>47</v>
      </c>
      <c r="G4" s="2"/>
      <c r="H4" s="2"/>
      <c r="I4" s="2" t="s">
        <v>30</v>
      </c>
      <c r="J4" s="15">
        <f>AVERAGE(C3:C10)</f>
        <v>24.625</v>
      </c>
      <c r="K4" s="15">
        <f>AVERAGE(D3:D10)</f>
        <v>27.375</v>
      </c>
      <c r="L4" s="15">
        <f>AVERAGE(E3:E10)</f>
        <v>41</v>
      </c>
      <c r="M4" s="18">
        <f>AVERAGE(C3:E10)</f>
        <v>31</v>
      </c>
    </row>
    <row r="5" spans="1:13" x14ac:dyDescent="0.25">
      <c r="A5" s="2"/>
      <c r="B5" s="2"/>
      <c r="C5">
        <v>22</v>
      </c>
      <c r="D5">
        <v>24</v>
      </c>
      <c r="E5">
        <v>42</v>
      </c>
      <c r="G5" s="2"/>
      <c r="H5" s="2"/>
      <c r="I5" s="2" t="s">
        <v>31</v>
      </c>
      <c r="J5" s="15">
        <f>_xlfn.STDEV.S(C3:C10)</f>
        <v>4.240535680446853</v>
      </c>
      <c r="K5" s="15">
        <f>_xlfn.STDEV.S(D3:D10)</f>
        <v>3.1594529363709247</v>
      </c>
      <c r="L5" s="15">
        <f>_xlfn.STDEV.S(E3:E10)</f>
        <v>4.3424811867344753</v>
      </c>
      <c r="M5" s="18">
        <f>_xlfn.STDEV.S(C3:E10)</f>
        <v>8.2303785110274603</v>
      </c>
    </row>
    <row r="6" spans="1:13" x14ac:dyDescent="0.25">
      <c r="A6" s="2"/>
      <c r="B6" s="2"/>
      <c r="C6">
        <v>19</v>
      </c>
      <c r="D6">
        <v>25</v>
      </c>
      <c r="E6">
        <v>35</v>
      </c>
      <c r="G6" s="2"/>
      <c r="H6" s="2" t="s">
        <v>28</v>
      </c>
      <c r="I6" s="2" t="s">
        <v>29</v>
      </c>
      <c r="J6" s="15">
        <f>COUNT(C11:C18)</f>
        <v>8</v>
      </c>
      <c r="K6" s="15">
        <f>COUNT(D11:D18)</f>
        <v>8</v>
      </c>
      <c r="L6" s="15">
        <f>COUNT(E11:E18)</f>
        <v>8</v>
      </c>
      <c r="M6" s="18">
        <f>SUM(J6:L6)</f>
        <v>24</v>
      </c>
    </row>
    <row r="7" spans="1:13" x14ac:dyDescent="0.25">
      <c r="A7" s="2"/>
      <c r="B7" s="2"/>
      <c r="C7">
        <v>28</v>
      </c>
      <c r="D7">
        <v>26</v>
      </c>
      <c r="E7">
        <v>46</v>
      </c>
      <c r="G7" s="2"/>
      <c r="H7" s="2"/>
      <c r="I7" s="2" t="s">
        <v>30</v>
      </c>
      <c r="J7" s="15">
        <f>AVERAGE(C11:C18)</f>
        <v>21.875</v>
      </c>
      <c r="K7" s="15">
        <f>AVERAGE(D11:D18)</f>
        <v>27.125</v>
      </c>
      <c r="L7" s="15">
        <f>AVERAGE(E11:E18)</f>
        <v>28.25</v>
      </c>
      <c r="M7" s="18">
        <f>AVERAGE(C11:E18)</f>
        <v>25.75</v>
      </c>
    </row>
    <row r="8" spans="1:13" x14ac:dyDescent="0.25">
      <c r="A8" s="2"/>
      <c r="B8" s="2"/>
      <c r="C8">
        <v>23</v>
      </c>
      <c r="D8">
        <v>33</v>
      </c>
      <c r="E8">
        <v>39</v>
      </c>
      <c r="G8" s="2"/>
      <c r="H8" s="2"/>
      <c r="I8" s="2" t="s">
        <v>31</v>
      </c>
      <c r="J8" s="15">
        <f>_xlfn.STDEV.S(C11:C18)</f>
        <v>4.7640768855496622</v>
      </c>
      <c r="K8" s="15">
        <f>_xlfn.STDEV.S(D11:D18)</f>
        <v>2.9001231500945415</v>
      </c>
      <c r="L8" s="15">
        <f>_xlfn.STDEV.S(E11:E18)</f>
        <v>3.2841611235921855</v>
      </c>
      <c r="M8" s="18">
        <f>_xlfn.STDEV.S(C11:E18)</f>
        <v>4.5611783374569947</v>
      </c>
    </row>
    <row r="9" spans="1:13" x14ac:dyDescent="0.25">
      <c r="A9" s="2"/>
      <c r="B9" s="2"/>
      <c r="C9">
        <v>25</v>
      </c>
      <c r="D9">
        <v>27</v>
      </c>
      <c r="E9">
        <v>43</v>
      </c>
      <c r="G9" s="2"/>
      <c r="H9" s="2" t="s">
        <v>7</v>
      </c>
      <c r="I9" s="2" t="s">
        <v>29</v>
      </c>
      <c r="J9" s="15">
        <f>COUNT(C3:C18)</f>
        <v>16</v>
      </c>
      <c r="K9" s="15">
        <f>COUNT(D3:D18)</f>
        <v>16</v>
      </c>
      <c r="L9" s="15">
        <f>COUNT(E3:E18)</f>
        <v>16</v>
      </c>
      <c r="M9" s="18">
        <f>SUM(J9:L9)</f>
        <v>48</v>
      </c>
    </row>
    <row r="10" spans="1:13" x14ac:dyDescent="0.25">
      <c r="A10" s="2"/>
      <c r="B10" s="2"/>
      <c r="C10">
        <v>21</v>
      </c>
      <c r="D10">
        <v>25</v>
      </c>
      <c r="E10">
        <v>40</v>
      </c>
      <c r="G10" s="2"/>
      <c r="H10" s="2"/>
      <c r="I10" s="2" t="s">
        <v>30</v>
      </c>
      <c r="J10" s="15">
        <f>AVERAGE(C3:C18)</f>
        <v>23.25</v>
      </c>
      <c r="K10" s="15">
        <f>AVERAGE(D3:D18)</f>
        <v>27.25</v>
      </c>
      <c r="L10" s="15">
        <f>AVERAGE(E3:E18)</f>
        <v>34.625</v>
      </c>
      <c r="M10" s="18">
        <f>AVERAGE(C3:E18)</f>
        <v>28.375</v>
      </c>
    </row>
    <row r="11" spans="1:13" x14ac:dyDescent="0.25">
      <c r="A11" s="2"/>
      <c r="B11" s="2" t="s">
        <v>28</v>
      </c>
      <c r="C11">
        <v>18</v>
      </c>
      <c r="D11">
        <v>27</v>
      </c>
      <c r="E11">
        <v>24</v>
      </c>
      <c r="G11" s="2"/>
      <c r="H11" s="2"/>
      <c r="I11" s="2" t="s">
        <v>31</v>
      </c>
      <c r="J11" s="15">
        <f>_xlfn.STDEV.S(C3:C18)</f>
        <v>4.5825756949558398</v>
      </c>
      <c r="K11" s="15">
        <f>_xlfn.STDEV.S(D3:D18)</f>
        <v>2.9325756597230361</v>
      </c>
      <c r="L11" s="15">
        <f>_xlfn.STDEV.S(E3:E18)</f>
        <v>7.5619662346067988</v>
      </c>
      <c r="M11" s="18">
        <f>_xlfn.STDEV.S(C3:E18)</f>
        <v>7.0969726839403675</v>
      </c>
    </row>
    <row r="12" spans="1:13" x14ac:dyDescent="0.25">
      <c r="A12" s="2"/>
      <c r="B12" s="2"/>
      <c r="C12">
        <v>22</v>
      </c>
      <c r="D12">
        <v>31</v>
      </c>
      <c r="E12">
        <v>27</v>
      </c>
      <c r="G12" s="2"/>
      <c r="H12" s="2"/>
      <c r="I12" s="2"/>
    </row>
    <row r="13" spans="1:13" x14ac:dyDescent="0.25">
      <c r="A13" s="2"/>
      <c r="B13" s="2"/>
      <c r="C13">
        <v>20</v>
      </c>
      <c r="D13">
        <v>27</v>
      </c>
      <c r="E13">
        <v>33</v>
      </c>
      <c r="G13" s="2"/>
      <c r="H13" s="2"/>
      <c r="I13" s="2"/>
    </row>
    <row r="14" spans="1:13" x14ac:dyDescent="0.25">
      <c r="A14" s="2"/>
      <c r="B14" s="2"/>
      <c r="C14">
        <v>25</v>
      </c>
      <c r="D14">
        <v>25</v>
      </c>
      <c r="E14">
        <v>25</v>
      </c>
      <c r="G14" s="2"/>
      <c r="H14" s="2"/>
      <c r="I14" s="2"/>
    </row>
    <row r="15" spans="1:13" x14ac:dyDescent="0.25">
      <c r="A15" s="2"/>
      <c r="B15" s="2"/>
      <c r="C15">
        <v>16</v>
      </c>
      <c r="D15">
        <v>25</v>
      </c>
      <c r="E15">
        <v>26</v>
      </c>
      <c r="G15" s="2"/>
      <c r="H15" s="2"/>
      <c r="I15" s="2"/>
    </row>
    <row r="16" spans="1:13" x14ac:dyDescent="0.25">
      <c r="A16" s="2"/>
      <c r="B16" s="2"/>
      <c r="C16">
        <v>19</v>
      </c>
      <c r="D16">
        <v>32</v>
      </c>
      <c r="E16">
        <v>30</v>
      </c>
      <c r="G16" s="2"/>
      <c r="H16" s="18"/>
      <c r="I16" s="2"/>
    </row>
    <row r="17" spans="1:9" x14ac:dyDescent="0.25">
      <c r="A17" s="2"/>
      <c r="B17" s="2"/>
      <c r="C17">
        <v>24</v>
      </c>
      <c r="D17">
        <v>26</v>
      </c>
      <c r="E17">
        <v>32</v>
      </c>
      <c r="G17" s="2"/>
      <c r="H17" s="18"/>
      <c r="I17" s="2"/>
    </row>
    <row r="18" spans="1:9" x14ac:dyDescent="0.25">
      <c r="A18" s="2"/>
      <c r="B18" s="2"/>
      <c r="C18">
        <v>31</v>
      </c>
      <c r="D18">
        <v>24</v>
      </c>
      <c r="E18">
        <v>29</v>
      </c>
      <c r="G18" s="2"/>
      <c r="H18" s="18"/>
      <c r="I18" s="2"/>
    </row>
    <row r="19" spans="1:9" x14ac:dyDescent="0.25">
      <c r="H19" s="18"/>
    </row>
    <row r="20" spans="1:9" x14ac:dyDescent="0.25">
      <c r="H20" s="18"/>
    </row>
    <row r="21" spans="1:9" x14ac:dyDescent="0.25">
      <c r="A21">
        <v>8</v>
      </c>
      <c r="B21">
        <v>3</v>
      </c>
      <c r="C21">
        <v>1</v>
      </c>
      <c r="H21" s="18"/>
    </row>
    <row r="22" spans="1:9" x14ac:dyDescent="0.25">
      <c r="A22">
        <v>4</v>
      </c>
      <c r="B22">
        <v>7</v>
      </c>
      <c r="C22">
        <v>2</v>
      </c>
      <c r="H22" s="18"/>
    </row>
    <row r="23" spans="1:9" x14ac:dyDescent="0.25">
      <c r="A23">
        <v>6</v>
      </c>
      <c r="B23">
        <v>0</v>
      </c>
      <c r="C23">
        <v>7</v>
      </c>
      <c r="H23" s="18"/>
    </row>
    <row r="24" spans="1:9" x14ac:dyDescent="0.25">
      <c r="A24">
        <v>8</v>
      </c>
      <c r="B24">
        <v>2</v>
      </c>
      <c r="C24">
        <v>6</v>
      </c>
      <c r="E24">
        <f>AVERAGE(A21:C26)</f>
        <v>4.5</v>
      </c>
      <c r="H24" s="18"/>
    </row>
    <row r="25" spans="1:9" x14ac:dyDescent="0.25">
      <c r="A25">
        <v>6</v>
      </c>
      <c r="B25">
        <v>7</v>
      </c>
      <c r="C25">
        <v>5</v>
      </c>
      <c r="H25" s="18"/>
    </row>
    <row r="26" spans="1:9" x14ac:dyDescent="0.25">
      <c r="A26">
        <v>4</v>
      </c>
      <c r="B26">
        <v>5</v>
      </c>
      <c r="C26">
        <v>0</v>
      </c>
      <c r="H26" s="18"/>
    </row>
    <row r="27" spans="1:9" x14ac:dyDescent="0.25">
      <c r="H27" s="18"/>
    </row>
    <row r="28" spans="1:9" x14ac:dyDescent="0.25">
      <c r="H28" s="18"/>
    </row>
    <row r="29" spans="1:9" x14ac:dyDescent="0.25">
      <c r="H29" s="18"/>
    </row>
    <row r="30" spans="1:9" x14ac:dyDescent="0.25">
      <c r="H30" s="18"/>
    </row>
    <row r="31" spans="1:9" x14ac:dyDescent="0.25">
      <c r="H31" s="18"/>
    </row>
    <row r="32" spans="1:9" x14ac:dyDescent="0.25">
      <c r="H32" s="18"/>
    </row>
    <row r="33" spans="8:8" x14ac:dyDescent="0.25">
      <c r="H33" s="18"/>
    </row>
    <row r="34" spans="8:8" x14ac:dyDescent="0.25">
      <c r="H34" s="18"/>
    </row>
    <row r="35" spans="8:8" x14ac:dyDescent="0.25">
      <c r="H35" s="18"/>
    </row>
    <row r="36" spans="8:8" x14ac:dyDescent="0.25">
      <c r="H36" s="18"/>
    </row>
    <row r="37" spans="8:8" x14ac:dyDescent="0.25">
      <c r="H37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Children's Hospital of Philadelphia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2017-07-03T12:46:17Z</dcterms:created>
  <dcterms:modified xsi:type="dcterms:W3CDTF">2017-07-04T16:27:33Z</dcterms:modified>
</cp:coreProperties>
</file>