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WNSS\Dropbox\DataScienceMasters\Stats\Udacity\DataAnalystNanoDegree\IntroToInferentialStats\"/>
    </mc:Choice>
  </mc:AlternateContent>
  <bookViews>
    <workbookView xWindow="0" yWindow="0" windowWidth="24000" windowHeight="7410" activeTab="2"/>
  </bookViews>
  <sheets>
    <sheet name="Sheet1" sheetId="1" r:id="rId1"/>
    <sheet name="phone 2-pair t" sheetId="4" r:id="rId2"/>
    <sheet name="problem set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B7" i="5"/>
  <c r="B2" i="5"/>
  <c r="I14" i="4"/>
  <c r="H14" i="4"/>
  <c r="N36" i="1"/>
  <c r="C25" i="4"/>
  <c r="C2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H3" i="4"/>
  <c r="H4" i="4" s="1"/>
  <c r="H2" i="4"/>
  <c r="H1" i="4"/>
  <c r="H5" i="4" s="1"/>
  <c r="H9" i="4" l="1"/>
  <c r="H15" i="4" s="1"/>
  <c r="D24" i="4"/>
  <c r="E24" i="4" s="1"/>
  <c r="D20" i="4"/>
  <c r="E20" i="4" s="1"/>
  <c r="D16" i="4"/>
  <c r="E16" i="4" s="1"/>
  <c r="D12" i="4"/>
  <c r="E12" i="4" s="1"/>
  <c r="D8" i="4"/>
  <c r="E8" i="4" s="1"/>
  <c r="D4" i="4"/>
  <c r="E4" i="4" s="1"/>
  <c r="D23" i="4"/>
  <c r="E23" i="4" s="1"/>
  <c r="D19" i="4"/>
  <c r="E19" i="4" s="1"/>
  <c r="D15" i="4"/>
  <c r="E15" i="4" s="1"/>
  <c r="D11" i="4"/>
  <c r="E11" i="4" s="1"/>
  <c r="D7" i="4"/>
  <c r="E7" i="4" s="1"/>
  <c r="D3" i="4"/>
  <c r="E3" i="4" s="1"/>
  <c r="D22" i="4"/>
  <c r="E22" i="4" s="1"/>
  <c r="D18" i="4"/>
  <c r="E18" i="4" s="1"/>
  <c r="D14" i="4"/>
  <c r="E14" i="4" s="1"/>
  <c r="D10" i="4"/>
  <c r="E10" i="4" s="1"/>
  <c r="D6" i="4"/>
  <c r="E6" i="4" s="1"/>
  <c r="D26" i="4"/>
  <c r="E26" i="4" s="1"/>
  <c r="D2" i="4"/>
  <c r="E2" i="4" s="1"/>
  <c r="D21" i="4"/>
  <c r="E21" i="4" s="1"/>
  <c r="D17" i="4"/>
  <c r="E17" i="4" s="1"/>
  <c r="D13" i="4"/>
  <c r="E13" i="4" s="1"/>
  <c r="D9" i="4"/>
  <c r="E9" i="4" s="1"/>
  <c r="D5" i="4"/>
  <c r="E5" i="4" s="1"/>
  <c r="D25" i="4"/>
  <c r="E25" i="4" s="1"/>
  <c r="N48" i="1"/>
  <c r="N46" i="1"/>
  <c r="O36" i="1"/>
  <c r="K44" i="1"/>
  <c r="N35" i="1"/>
  <c r="K43" i="1"/>
  <c r="K41" i="1"/>
  <c r="K38" i="1"/>
  <c r="O12" i="1"/>
  <c r="K16" i="1"/>
  <c r="N15" i="1"/>
  <c r="N16" i="1"/>
  <c r="N19" i="1"/>
  <c r="M13" i="1"/>
  <c r="N13" i="1" s="1"/>
  <c r="M14" i="1"/>
  <c r="N14" i="1" s="1"/>
  <c r="M15" i="1"/>
  <c r="M16" i="1"/>
  <c r="M17" i="1"/>
  <c r="N17" i="1" s="1"/>
  <c r="M18" i="1"/>
  <c r="N18" i="1" s="1"/>
  <c r="M19" i="1"/>
  <c r="M12" i="1"/>
  <c r="N12" i="1" s="1"/>
  <c r="K14" i="1"/>
  <c r="K15" i="1" s="1"/>
  <c r="K13" i="1"/>
  <c r="K17" i="1" s="1"/>
  <c r="H10" i="4" l="1"/>
  <c r="O13" i="1"/>
  <c r="O14" i="1" s="1"/>
  <c r="C14" i="1"/>
  <c r="E472" i="1"/>
  <c r="F472" i="1" s="1"/>
  <c r="E476" i="1"/>
  <c r="F476" i="1" s="1"/>
  <c r="E480" i="1"/>
  <c r="F480" i="1" s="1"/>
  <c r="E484" i="1"/>
  <c r="F484" i="1" s="1"/>
  <c r="E488" i="1"/>
  <c r="F488" i="1" s="1"/>
  <c r="E492" i="1"/>
  <c r="F492" i="1" s="1"/>
  <c r="E496" i="1"/>
  <c r="F496" i="1" s="1"/>
  <c r="E500" i="1"/>
  <c r="F500" i="1" s="1"/>
  <c r="E504" i="1"/>
  <c r="F504" i="1" s="1"/>
  <c r="E508" i="1"/>
  <c r="F508" i="1" s="1"/>
  <c r="C13" i="1"/>
  <c r="E13" i="1" s="1"/>
  <c r="F13" i="1" s="1"/>
  <c r="C12" i="1"/>
  <c r="C11" i="1"/>
  <c r="K5" i="1"/>
  <c r="K3" i="1"/>
  <c r="H3" i="1"/>
  <c r="E3" i="1"/>
  <c r="H5" i="1"/>
  <c r="E5" i="1"/>
  <c r="H11" i="4" l="1"/>
  <c r="H12" i="4"/>
  <c r="E468" i="1"/>
  <c r="F468" i="1" s="1"/>
  <c r="E464" i="1"/>
  <c r="F464" i="1" s="1"/>
  <c r="E460" i="1"/>
  <c r="F460" i="1" s="1"/>
  <c r="E456" i="1"/>
  <c r="F456" i="1" s="1"/>
  <c r="E452" i="1"/>
  <c r="F452" i="1" s="1"/>
  <c r="E448" i="1"/>
  <c r="F448" i="1" s="1"/>
  <c r="E444" i="1"/>
  <c r="F444" i="1" s="1"/>
  <c r="E440" i="1"/>
  <c r="F440" i="1" s="1"/>
  <c r="E436" i="1"/>
  <c r="F436" i="1" s="1"/>
  <c r="E432" i="1"/>
  <c r="F432" i="1" s="1"/>
  <c r="E428" i="1"/>
  <c r="F428" i="1" s="1"/>
  <c r="E424" i="1"/>
  <c r="F424" i="1" s="1"/>
  <c r="E420" i="1"/>
  <c r="F420" i="1" s="1"/>
  <c r="E416" i="1"/>
  <c r="F416" i="1" s="1"/>
  <c r="E412" i="1"/>
  <c r="F412" i="1" s="1"/>
  <c r="E405" i="1"/>
  <c r="F405" i="1" s="1"/>
  <c r="E397" i="1"/>
  <c r="F397" i="1" s="1"/>
  <c r="E389" i="1"/>
  <c r="F389" i="1" s="1"/>
  <c r="E381" i="1"/>
  <c r="F381" i="1" s="1"/>
  <c r="E373" i="1"/>
  <c r="F373" i="1" s="1"/>
  <c r="E365" i="1"/>
  <c r="F365" i="1" s="1"/>
  <c r="E357" i="1"/>
  <c r="F357" i="1" s="1"/>
  <c r="E349" i="1"/>
  <c r="F349" i="1" s="1"/>
  <c r="E341" i="1"/>
  <c r="F341" i="1" s="1"/>
  <c r="E333" i="1"/>
  <c r="F333" i="1" s="1"/>
  <c r="E325" i="1"/>
  <c r="F325" i="1" s="1"/>
  <c r="E317" i="1"/>
  <c r="F317" i="1" s="1"/>
  <c r="E309" i="1"/>
  <c r="F309" i="1" s="1"/>
  <c r="E301" i="1"/>
  <c r="F301" i="1" s="1"/>
  <c r="E293" i="1"/>
  <c r="F293" i="1" s="1"/>
  <c r="E285" i="1"/>
  <c r="F285" i="1" s="1"/>
  <c r="E277" i="1"/>
  <c r="F277" i="1" s="1"/>
  <c r="E269" i="1"/>
  <c r="F269" i="1" s="1"/>
  <c r="E261" i="1"/>
  <c r="F261" i="1" s="1"/>
  <c r="E253" i="1"/>
  <c r="F253" i="1" s="1"/>
  <c r="E245" i="1"/>
  <c r="F245" i="1" s="1"/>
  <c r="E233" i="1"/>
  <c r="F233" i="1" s="1"/>
  <c r="E217" i="1"/>
  <c r="F217" i="1" s="1"/>
  <c r="E201" i="1"/>
  <c r="F201" i="1" s="1"/>
  <c r="E185" i="1"/>
  <c r="F185" i="1" s="1"/>
  <c r="E169" i="1"/>
  <c r="F169" i="1" s="1"/>
  <c r="E153" i="1"/>
  <c r="F153" i="1" s="1"/>
  <c r="E133" i="1"/>
  <c r="F133" i="1" s="1"/>
  <c r="E112" i="1"/>
  <c r="F112" i="1" s="1"/>
  <c r="E90" i="1"/>
  <c r="F90" i="1" s="1"/>
  <c r="E69" i="1"/>
  <c r="F69" i="1" s="1"/>
  <c r="E48" i="1"/>
  <c r="F48" i="1" s="1"/>
  <c r="E26" i="1"/>
  <c r="F26" i="1" s="1"/>
  <c r="E507" i="1"/>
  <c r="F507" i="1" s="1"/>
  <c r="E499" i="1"/>
  <c r="F499" i="1" s="1"/>
  <c r="E491" i="1"/>
  <c r="F491" i="1" s="1"/>
  <c r="E483" i="1"/>
  <c r="F483" i="1" s="1"/>
  <c r="E475" i="1"/>
  <c r="F475" i="1" s="1"/>
  <c r="E467" i="1"/>
  <c r="F467" i="1" s="1"/>
  <c r="E459" i="1"/>
  <c r="F459" i="1" s="1"/>
  <c r="E451" i="1"/>
  <c r="F451" i="1" s="1"/>
  <c r="E443" i="1"/>
  <c r="F443" i="1" s="1"/>
  <c r="E435" i="1"/>
  <c r="F435" i="1" s="1"/>
  <c r="E427" i="1"/>
  <c r="F427" i="1" s="1"/>
  <c r="E419" i="1"/>
  <c r="F419" i="1" s="1"/>
  <c r="E410" i="1"/>
  <c r="F410" i="1" s="1"/>
  <c r="E396" i="1"/>
  <c r="F396" i="1" s="1"/>
  <c r="E380" i="1"/>
  <c r="F380" i="1" s="1"/>
  <c r="E364" i="1"/>
  <c r="F364" i="1" s="1"/>
  <c r="E348" i="1"/>
  <c r="F348" i="1" s="1"/>
  <c r="E324" i="1"/>
  <c r="F324" i="1" s="1"/>
  <c r="E308" i="1"/>
  <c r="F308" i="1" s="1"/>
  <c r="E292" i="1"/>
  <c r="F292" i="1" s="1"/>
  <c r="E276" i="1"/>
  <c r="F276" i="1" s="1"/>
  <c r="E260" i="1"/>
  <c r="F260" i="1" s="1"/>
  <c r="E244" i="1"/>
  <c r="F244" i="1" s="1"/>
  <c r="E215" i="1"/>
  <c r="F215" i="1" s="1"/>
  <c r="E88" i="1"/>
  <c r="F88" i="1" s="1"/>
  <c r="E509" i="1"/>
  <c r="F509" i="1" s="1"/>
  <c r="E505" i="1"/>
  <c r="F505" i="1" s="1"/>
  <c r="E501" i="1"/>
  <c r="F501" i="1" s="1"/>
  <c r="E497" i="1"/>
  <c r="F497" i="1" s="1"/>
  <c r="E493" i="1"/>
  <c r="F493" i="1" s="1"/>
  <c r="E489" i="1"/>
  <c r="F489" i="1" s="1"/>
  <c r="E485" i="1"/>
  <c r="F485" i="1" s="1"/>
  <c r="E481" i="1"/>
  <c r="F481" i="1" s="1"/>
  <c r="E477" i="1"/>
  <c r="F477" i="1" s="1"/>
  <c r="E473" i="1"/>
  <c r="F473" i="1" s="1"/>
  <c r="E469" i="1"/>
  <c r="F469" i="1" s="1"/>
  <c r="E465" i="1"/>
  <c r="F465" i="1" s="1"/>
  <c r="E461" i="1"/>
  <c r="F461" i="1" s="1"/>
  <c r="E457" i="1"/>
  <c r="F457" i="1" s="1"/>
  <c r="E453" i="1"/>
  <c r="F453" i="1" s="1"/>
  <c r="E449" i="1"/>
  <c r="F449" i="1" s="1"/>
  <c r="E445" i="1"/>
  <c r="F445" i="1" s="1"/>
  <c r="E441" i="1"/>
  <c r="F441" i="1" s="1"/>
  <c r="E437" i="1"/>
  <c r="F437" i="1" s="1"/>
  <c r="E433" i="1"/>
  <c r="F433" i="1" s="1"/>
  <c r="E429" i="1"/>
  <c r="F429" i="1" s="1"/>
  <c r="E425" i="1"/>
  <c r="F425" i="1" s="1"/>
  <c r="E421" i="1"/>
  <c r="F421" i="1" s="1"/>
  <c r="E417" i="1"/>
  <c r="F417" i="1" s="1"/>
  <c r="E413" i="1"/>
  <c r="F413" i="1" s="1"/>
  <c r="E408" i="1"/>
  <c r="F408" i="1" s="1"/>
  <c r="E400" i="1"/>
  <c r="F400" i="1" s="1"/>
  <c r="E392" i="1"/>
  <c r="F392" i="1" s="1"/>
  <c r="E384" i="1"/>
  <c r="F384" i="1" s="1"/>
  <c r="E376" i="1"/>
  <c r="F376" i="1" s="1"/>
  <c r="E368" i="1"/>
  <c r="F368" i="1" s="1"/>
  <c r="E360" i="1"/>
  <c r="F360" i="1" s="1"/>
  <c r="E352" i="1"/>
  <c r="F352" i="1" s="1"/>
  <c r="E344" i="1"/>
  <c r="F344" i="1" s="1"/>
  <c r="E336" i="1"/>
  <c r="F336" i="1" s="1"/>
  <c r="E328" i="1"/>
  <c r="F328" i="1" s="1"/>
  <c r="E320" i="1"/>
  <c r="F320" i="1" s="1"/>
  <c r="E312" i="1"/>
  <c r="F312" i="1" s="1"/>
  <c r="E304" i="1"/>
  <c r="F304" i="1" s="1"/>
  <c r="E296" i="1"/>
  <c r="F296" i="1" s="1"/>
  <c r="E288" i="1"/>
  <c r="F288" i="1" s="1"/>
  <c r="E280" i="1"/>
  <c r="F280" i="1" s="1"/>
  <c r="E272" i="1"/>
  <c r="F272" i="1" s="1"/>
  <c r="E264" i="1"/>
  <c r="F264" i="1" s="1"/>
  <c r="E256" i="1"/>
  <c r="F256" i="1" s="1"/>
  <c r="E248" i="1"/>
  <c r="F248" i="1" s="1"/>
  <c r="E239" i="1"/>
  <c r="F239" i="1" s="1"/>
  <c r="E223" i="1"/>
  <c r="F223" i="1" s="1"/>
  <c r="E207" i="1"/>
  <c r="F207" i="1" s="1"/>
  <c r="E191" i="1"/>
  <c r="F191" i="1" s="1"/>
  <c r="E175" i="1"/>
  <c r="F175" i="1" s="1"/>
  <c r="E159" i="1"/>
  <c r="F159" i="1" s="1"/>
  <c r="E141" i="1"/>
  <c r="F141" i="1" s="1"/>
  <c r="E120" i="1"/>
  <c r="F120" i="1" s="1"/>
  <c r="E98" i="1"/>
  <c r="F98" i="1" s="1"/>
  <c r="E77" i="1"/>
  <c r="F77" i="1" s="1"/>
  <c r="E56" i="1"/>
  <c r="F56" i="1" s="1"/>
  <c r="E34" i="1"/>
  <c r="F34" i="1" s="1"/>
  <c r="E11" i="1"/>
  <c r="F11" i="1" s="1"/>
  <c r="E15" i="1"/>
  <c r="F15" i="1" s="1"/>
  <c r="E19" i="1"/>
  <c r="F19" i="1" s="1"/>
  <c r="E23" i="1"/>
  <c r="F23" i="1" s="1"/>
  <c r="E27" i="1"/>
  <c r="F27" i="1" s="1"/>
  <c r="E31" i="1"/>
  <c r="F31" i="1" s="1"/>
  <c r="E35" i="1"/>
  <c r="F35" i="1" s="1"/>
  <c r="E39" i="1"/>
  <c r="F39" i="1" s="1"/>
  <c r="E43" i="1"/>
  <c r="F43" i="1" s="1"/>
  <c r="E47" i="1"/>
  <c r="F47" i="1" s="1"/>
  <c r="E51" i="1"/>
  <c r="F51" i="1" s="1"/>
  <c r="E55" i="1"/>
  <c r="F55" i="1" s="1"/>
  <c r="E59" i="1"/>
  <c r="F59" i="1" s="1"/>
  <c r="E63" i="1"/>
  <c r="F63" i="1" s="1"/>
  <c r="E67" i="1"/>
  <c r="F67" i="1" s="1"/>
  <c r="E71" i="1"/>
  <c r="F71" i="1" s="1"/>
  <c r="E75" i="1"/>
  <c r="F75" i="1" s="1"/>
  <c r="E79" i="1"/>
  <c r="F79" i="1" s="1"/>
  <c r="E83" i="1"/>
  <c r="F83" i="1" s="1"/>
  <c r="E87" i="1"/>
  <c r="F87" i="1" s="1"/>
  <c r="E91" i="1"/>
  <c r="F91" i="1" s="1"/>
  <c r="E95" i="1"/>
  <c r="F95" i="1" s="1"/>
  <c r="E99" i="1"/>
  <c r="F99" i="1" s="1"/>
  <c r="E103" i="1"/>
  <c r="F103" i="1" s="1"/>
  <c r="E107" i="1"/>
  <c r="F107" i="1" s="1"/>
  <c r="E111" i="1"/>
  <c r="F111" i="1" s="1"/>
  <c r="E115" i="1"/>
  <c r="F115" i="1" s="1"/>
  <c r="E119" i="1"/>
  <c r="F119" i="1" s="1"/>
  <c r="E123" i="1"/>
  <c r="F123" i="1" s="1"/>
  <c r="E127" i="1"/>
  <c r="F127" i="1" s="1"/>
  <c r="E131" i="1"/>
  <c r="F131" i="1" s="1"/>
  <c r="E135" i="1"/>
  <c r="F135" i="1" s="1"/>
  <c r="E139" i="1"/>
  <c r="F139" i="1" s="1"/>
  <c r="E143" i="1"/>
  <c r="F143" i="1" s="1"/>
  <c r="E147" i="1"/>
  <c r="F147" i="1" s="1"/>
  <c r="E14" i="1"/>
  <c r="F14" i="1" s="1"/>
  <c r="E20" i="1"/>
  <c r="F20" i="1" s="1"/>
  <c r="E25" i="1"/>
  <c r="F25" i="1" s="1"/>
  <c r="E30" i="1"/>
  <c r="F30" i="1" s="1"/>
  <c r="E36" i="1"/>
  <c r="F36" i="1" s="1"/>
  <c r="E41" i="1"/>
  <c r="F41" i="1" s="1"/>
  <c r="E46" i="1"/>
  <c r="F46" i="1" s="1"/>
  <c r="E52" i="1"/>
  <c r="F52" i="1" s="1"/>
  <c r="E57" i="1"/>
  <c r="F57" i="1" s="1"/>
  <c r="E62" i="1"/>
  <c r="F62" i="1" s="1"/>
  <c r="E68" i="1"/>
  <c r="F68" i="1" s="1"/>
  <c r="E73" i="1"/>
  <c r="F73" i="1" s="1"/>
  <c r="E78" i="1"/>
  <c r="F78" i="1" s="1"/>
  <c r="E84" i="1"/>
  <c r="F84" i="1" s="1"/>
  <c r="E89" i="1"/>
  <c r="F89" i="1" s="1"/>
  <c r="E94" i="1"/>
  <c r="F94" i="1" s="1"/>
  <c r="E100" i="1"/>
  <c r="F100" i="1" s="1"/>
  <c r="E105" i="1"/>
  <c r="F105" i="1" s="1"/>
  <c r="E110" i="1"/>
  <c r="F110" i="1" s="1"/>
  <c r="E116" i="1"/>
  <c r="F116" i="1" s="1"/>
  <c r="E121" i="1"/>
  <c r="F121" i="1" s="1"/>
  <c r="E126" i="1"/>
  <c r="F126" i="1" s="1"/>
  <c r="E132" i="1"/>
  <c r="F132" i="1" s="1"/>
  <c r="E137" i="1"/>
  <c r="F137" i="1" s="1"/>
  <c r="E142" i="1"/>
  <c r="F142" i="1" s="1"/>
  <c r="E148" i="1"/>
  <c r="F148" i="1" s="1"/>
  <c r="E152" i="1"/>
  <c r="F152" i="1" s="1"/>
  <c r="E156" i="1"/>
  <c r="F156" i="1" s="1"/>
  <c r="E160" i="1"/>
  <c r="F160" i="1" s="1"/>
  <c r="E164" i="1"/>
  <c r="F164" i="1" s="1"/>
  <c r="E168" i="1"/>
  <c r="F168" i="1" s="1"/>
  <c r="E172" i="1"/>
  <c r="F172" i="1" s="1"/>
  <c r="E176" i="1"/>
  <c r="F176" i="1" s="1"/>
  <c r="E180" i="1"/>
  <c r="F180" i="1" s="1"/>
  <c r="E184" i="1"/>
  <c r="F184" i="1" s="1"/>
  <c r="E188" i="1"/>
  <c r="F188" i="1" s="1"/>
  <c r="E192" i="1"/>
  <c r="F192" i="1" s="1"/>
  <c r="E196" i="1"/>
  <c r="F196" i="1" s="1"/>
  <c r="E200" i="1"/>
  <c r="F200" i="1" s="1"/>
  <c r="E204" i="1"/>
  <c r="F204" i="1" s="1"/>
  <c r="E208" i="1"/>
  <c r="F208" i="1" s="1"/>
  <c r="E212" i="1"/>
  <c r="F212" i="1" s="1"/>
  <c r="E216" i="1"/>
  <c r="F216" i="1" s="1"/>
  <c r="E220" i="1"/>
  <c r="F220" i="1" s="1"/>
  <c r="E224" i="1"/>
  <c r="F224" i="1" s="1"/>
  <c r="E228" i="1"/>
  <c r="F228" i="1" s="1"/>
  <c r="E232" i="1"/>
  <c r="F232" i="1" s="1"/>
  <c r="E236" i="1"/>
  <c r="F236" i="1" s="1"/>
  <c r="E240" i="1"/>
  <c r="F240" i="1" s="1"/>
  <c r="E12" i="1"/>
  <c r="F12" i="1" s="1"/>
  <c r="E17" i="1"/>
  <c r="F17" i="1" s="1"/>
  <c r="E22" i="1"/>
  <c r="F22" i="1" s="1"/>
  <c r="E28" i="1"/>
  <c r="F28" i="1" s="1"/>
  <c r="E33" i="1"/>
  <c r="F33" i="1" s="1"/>
  <c r="E38" i="1"/>
  <c r="F38" i="1" s="1"/>
  <c r="E44" i="1"/>
  <c r="F44" i="1" s="1"/>
  <c r="E49" i="1"/>
  <c r="F49" i="1" s="1"/>
  <c r="E54" i="1"/>
  <c r="F54" i="1" s="1"/>
  <c r="E60" i="1"/>
  <c r="F60" i="1" s="1"/>
  <c r="E65" i="1"/>
  <c r="F65" i="1" s="1"/>
  <c r="E70" i="1"/>
  <c r="F70" i="1" s="1"/>
  <c r="E76" i="1"/>
  <c r="F76" i="1" s="1"/>
  <c r="E81" i="1"/>
  <c r="F81" i="1" s="1"/>
  <c r="E86" i="1"/>
  <c r="F86" i="1" s="1"/>
  <c r="E92" i="1"/>
  <c r="F92" i="1" s="1"/>
  <c r="E97" i="1"/>
  <c r="F97" i="1" s="1"/>
  <c r="E102" i="1"/>
  <c r="F102" i="1" s="1"/>
  <c r="E108" i="1"/>
  <c r="F108" i="1" s="1"/>
  <c r="E113" i="1"/>
  <c r="F113" i="1" s="1"/>
  <c r="E118" i="1"/>
  <c r="F118" i="1" s="1"/>
  <c r="E124" i="1"/>
  <c r="F124" i="1" s="1"/>
  <c r="E129" i="1"/>
  <c r="F129" i="1" s="1"/>
  <c r="E134" i="1"/>
  <c r="F134" i="1" s="1"/>
  <c r="E140" i="1"/>
  <c r="F140" i="1" s="1"/>
  <c r="E145" i="1"/>
  <c r="F145" i="1" s="1"/>
  <c r="E150" i="1"/>
  <c r="F150" i="1" s="1"/>
  <c r="E154" i="1"/>
  <c r="F154" i="1" s="1"/>
  <c r="E158" i="1"/>
  <c r="F158" i="1" s="1"/>
  <c r="E162" i="1"/>
  <c r="F162" i="1" s="1"/>
  <c r="E166" i="1"/>
  <c r="F166" i="1" s="1"/>
  <c r="E170" i="1"/>
  <c r="F170" i="1" s="1"/>
  <c r="E174" i="1"/>
  <c r="F174" i="1" s="1"/>
  <c r="E178" i="1"/>
  <c r="F178" i="1" s="1"/>
  <c r="E182" i="1"/>
  <c r="F182" i="1" s="1"/>
  <c r="E186" i="1"/>
  <c r="F186" i="1" s="1"/>
  <c r="E190" i="1"/>
  <c r="F190" i="1" s="1"/>
  <c r="E194" i="1"/>
  <c r="F194" i="1" s="1"/>
  <c r="E198" i="1"/>
  <c r="F198" i="1" s="1"/>
  <c r="E202" i="1"/>
  <c r="F202" i="1" s="1"/>
  <c r="E206" i="1"/>
  <c r="F206" i="1" s="1"/>
  <c r="E210" i="1"/>
  <c r="F210" i="1" s="1"/>
  <c r="E214" i="1"/>
  <c r="F214" i="1" s="1"/>
  <c r="E218" i="1"/>
  <c r="F218" i="1" s="1"/>
  <c r="E222" i="1"/>
  <c r="F222" i="1" s="1"/>
  <c r="E226" i="1"/>
  <c r="F226" i="1" s="1"/>
  <c r="E230" i="1"/>
  <c r="F230" i="1" s="1"/>
  <c r="E234" i="1"/>
  <c r="F234" i="1" s="1"/>
  <c r="E238" i="1"/>
  <c r="F238" i="1" s="1"/>
  <c r="E21" i="1"/>
  <c r="F21" i="1" s="1"/>
  <c r="E32" i="1"/>
  <c r="F32" i="1" s="1"/>
  <c r="E42" i="1"/>
  <c r="F42" i="1" s="1"/>
  <c r="E53" i="1"/>
  <c r="F53" i="1" s="1"/>
  <c r="E64" i="1"/>
  <c r="F64" i="1" s="1"/>
  <c r="E74" i="1"/>
  <c r="F74" i="1" s="1"/>
  <c r="E85" i="1"/>
  <c r="F85" i="1" s="1"/>
  <c r="E96" i="1"/>
  <c r="F96" i="1" s="1"/>
  <c r="E106" i="1"/>
  <c r="F106" i="1" s="1"/>
  <c r="E117" i="1"/>
  <c r="F117" i="1" s="1"/>
  <c r="E128" i="1"/>
  <c r="F128" i="1" s="1"/>
  <c r="E138" i="1"/>
  <c r="F138" i="1" s="1"/>
  <c r="E149" i="1"/>
  <c r="F149" i="1" s="1"/>
  <c r="E157" i="1"/>
  <c r="F157" i="1" s="1"/>
  <c r="E165" i="1"/>
  <c r="F165" i="1" s="1"/>
  <c r="E173" i="1"/>
  <c r="F173" i="1" s="1"/>
  <c r="E181" i="1"/>
  <c r="F181" i="1" s="1"/>
  <c r="E189" i="1"/>
  <c r="F189" i="1" s="1"/>
  <c r="E197" i="1"/>
  <c r="F197" i="1" s="1"/>
  <c r="E205" i="1"/>
  <c r="F205" i="1" s="1"/>
  <c r="E213" i="1"/>
  <c r="F213" i="1" s="1"/>
  <c r="E221" i="1"/>
  <c r="F221" i="1" s="1"/>
  <c r="E229" i="1"/>
  <c r="F229" i="1" s="1"/>
  <c r="E237" i="1"/>
  <c r="F237" i="1" s="1"/>
  <c r="E243" i="1"/>
  <c r="F243" i="1" s="1"/>
  <c r="E247" i="1"/>
  <c r="F247" i="1" s="1"/>
  <c r="E251" i="1"/>
  <c r="F251" i="1" s="1"/>
  <c r="E255" i="1"/>
  <c r="F255" i="1" s="1"/>
  <c r="E259" i="1"/>
  <c r="F259" i="1" s="1"/>
  <c r="E263" i="1"/>
  <c r="F263" i="1" s="1"/>
  <c r="E267" i="1"/>
  <c r="F267" i="1" s="1"/>
  <c r="E271" i="1"/>
  <c r="F271" i="1" s="1"/>
  <c r="E275" i="1"/>
  <c r="F275" i="1" s="1"/>
  <c r="E279" i="1"/>
  <c r="F279" i="1" s="1"/>
  <c r="E283" i="1"/>
  <c r="F283" i="1" s="1"/>
  <c r="E287" i="1"/>
  <c r="F287" i="1" s="1"/>
  <c r="E291" i="1"/>
  <c r="F291" i="1" s="1"/>
  <c r="E295" i="1"/>
  <c r="F295" i="1" s="1"/>
  <c r="E299" i="1"/>
  <c r="F299" i="1" s="1"/>
  <c r="E303" i="1"/>
  <c r="F303" i="1" s="1"/>
  <c r="E307" i="1"/>
  <c r="F307" i="1" s="1"/>
  <c r="E311" i="1"/>
  <c r="F311" i="1" s="1"/>
  <c r="E315" i="1"/>
  <c r="F315" i="1" s="1"/>
  <c r="E319" i="1"/>
  <c r="F319" i="1" s="1"/>
  <c r="E323" i="1"/>
  <c r="F323" i="1" s="1"/>
  <c r="E327" i="1"/>
  <c r="F327" i="1" s="1"/>
  <c r="E331" i="1"/>
  <c r="F331" i="1" s="1"/>
  <c r="E335" i="1"/>
  <c r="F335" i="1" s="1"/>
  <c r="E339" i="1"/>
  <c r="F339" i="1" s="1"/>
  <c r="E343" i="1"/>
  <c r="F343" i="1" s="1"/>
  <c r="E347" i="1"/>
  <c r="F347" i="1" s="1"/>
  <c r="E351" i="1"/>
  <c r="F351" i="1" s="1"/>
  <c r="E355" i="1"/>
  <c r="F355" i="1" s="1"/>
  <c r="E359" i="1"/>
  <c r="F359" i="1" s="1"/>
  <c r="E363" i="1"/>
  <c r="F363" i="1" s="1"/>
  <c r="E367" i="1"/>
  <c r="F367" i="1" s="1"/>
  <c r="E371" i="1"/>
  <c r="F371" i="1" s="1"/>
  <c r="E375" i="1"/>
  <c r="F375" i="1" s="1"/>
  <c r="E379" i="1"/>
  <c r="F379" i="1" s="1"/>
  <c r="E383" i="1"/>
  <c r="F383" i="1" s="1"/>
  <c r="E387" i="1"/>
  <c r="F387" i="1" s="1"/>
  <c r="E391" i="1"/>
  <c r="F391" i="1" s="1"/>
  <c r="E395" i="1"/>
  <c r="F395" i="1" s="1"/>
  <c r="E399" i="1"/>
  <c r="F399" i="1" s="1"/>
  <c r="E403" i="1"/>
  <c r="F403" i="1" s="1"/>
  <c r="E407" i="1"/>
  <c r="F407" i="1" s="1"/>
  <c r="E411" i="1"/>
  <c r="F411" i="1" s="1"/>
  <c r="E18" i="1"/>
  <c r="F18" i="1" s="1"/>
  <c r="E29" i="1"/>
  <c r="F29" i="1" s="1"/>
  <c r="E40" i="1"/>
  <c r="F40" i="1" s="1"/>
  <c r="E50" i="1"/>
  <c r="F50" i="1" s="1"/>
  <c r="E61" i="1"/>
  <c r="F61" i="1" s="1"/>
  <c r="E72" i="1"/>
  <c r="F72" i="1" s="1"/>
  <c r="E82" i="1"/>
  <c r="F82" i="1" s="1"/>
  <c r="E93" i="1"/>
  <c r="F93" i="1" s="1"/>
  <c r="E104" i="1"/>
  <c r="F104" i="1" s="1"/>
  <c r="E114" i="1"/>
  <c r="F114" i="1" s="1"/>
  <c r="E125" i="1"/>
  <c r="F125" i="1" s="1"/>
  <c r="E136" i="1"/>
  <c r="F136" i="1" s="1"/>
  <c r="E146" i="1"/>
  <c r="F146" i="1" s="1"/>
  <c r="E155" i="1"/>
  <c r="F155" i="1" s="1"/>
  <c r="E163" i="1"/>
  <c r="F163" i="1" s="1"/>
  <c r="E171" i="1"/>
  <c r="F171" i="1" s="1"/>
  <c r="E179" i="1"/>
  <c r="F179" i="1" s="1"/>
  <c r="E187" i="1"/>
  <c r="F187" i="1" s="1"/>
  <c r="E195" i="1"/>
  <c r="F195" i="1" s="1"/>
  <c r="E203" i="1"/>
  <c r="F203" i="1" s="1"/>
  <c r="E211" i="1"/>
  <c r="F211" i="1" s="1"/>
  <c r="E219" i="1"/>
  <c r="F219" i="1" s="1"/>
  <c r="E227" i="1"/>
  <c r="F227" i="1" s="1"/>
  <c r="E235" i="1"/>
  <c r="F235" i="1" s="1"/>
  <c r="E242" i="1"/>
  <c r="F242" i="1" s="1"/>
  <c r="E246" i="1"/>
  <c r="F246" i="1" s="1"/>
  <c r="E250" i="1"/>
  <c r="F250" i="1" s="1"/>
  <c r="E254" i="1"/>
  <c r="F254" i="1" s="1"/>
  <c r="E258" i="1"/>
  <c r="F258" i="1" s="1"/>
  <c r="E262" i="1"/>
  <c r="F262" i="1" s="1"/>
  <c r="E266" i="1"/>
  <c r="F266" i="1" s="1"/>
  <c r="E270" i="1"/>
  <c r="F270" i="1" s="1"/>
  <c r="E274" i="1"/>
  <c r="F274" i="1" s="1"/>
  <c r="E278" i="1"/>
  <c r="F278" i="1" s="1"/>
  <c r="E282" i="1"/>
  <c r="F282" i="1" s="1"/>
  <c r="E286" i="1"/>
  <c r="F286" i="1" s="1"/>
  <c r="E290" i="1"/>
  <c r="F290" i="1" s="1"/>
  <c r="E294" i="1"/>
  <c r="F294" i="1" s="1"/>
  <c r="E298" i="1"/>
  <c r="F298" i="1" s="1"/>
  <c r="E302" i="1"/>
  <c r="F302" i="1" s="1"/>
  <c r="E306" i="1"/>
  <c r="F306" i="1" s="1"/>
  <c r="E310" i="1"/>
  <c r="F310" i="1" s="1"/>
  <c r="E314" i="1"/>
  <c r="F314" i="1" s="1"/>
  <c r="E318" i="1"/>
  <c r="F318" i="1" s="1"/>
  <c r="E322" i="1"/>
  <c r="F322" i="1" s="1"/>
  <c r="E326" i="1"/>
  <c r="F326" i="1" s="1"/>
  <c r="E330" i="1"/>
  <c r="F330" i="1" s="1"/>
  <c r="E334" i="1"/>
  <c r="F334" i="1" s="1"/>
  <c r="E338" i="1"/>
  <c r="F338" i="1" s="1"/>
  <c r="E342" i="1"/>
  <c r="F342" i="1" s="1"/>
  <c r="E346" i="1"/>
  <c r="F346" i="1" s="1"/>
  <c r="E350" i="1"/>
  <c r="F350" i="1" s="1"/>
  <c r="E354" i="1"/>
  <c r="F354" i="1" s="1"/>
  <c r="E358" i="1"/>
  <c r="F358" i="1" s="1"/>
  <c r="E362" i="1"/>
  <c r="F362" i="1" s="1"/>
  <c r="E366" i="1"/>
  <c r="F366" i="1" s="1"/>
  <c r="E370" i="1"/>
  <c r="F370" i="1" s="1"/>
  <c r="E374" i="1"/>
  <c r="F374" i="1" s="1"/>
  <c r="E378" i="1"/>
  <c r="F378" i="1" s="1"/>
  <c r="E382" i="1"/>
  <c r="F382" i="1" s="1"/>
  <c r="E386" i="1"/>
  <c r="F386" i="1" s="1"/>
  <c r="E390" i="1"/>
  <c r="F390" i="1" s="1"/>
  <c r="E394" i="1"/>
  <c r="F394" i="1" s="1"/>
  <c r="E398" i="1"/>
  <c r="F398" i="1" s="1"/>
  <c r="E402" i="1"/>
  <c r="F402" i="1" s="1"/>
  <c r="E406" i="1"/>
  <c r="F406" i="1" s="1"/>
  <c r="E503" i="1"/>
  <c r="F503" i="1" s="1"/>
  <c r="E495" i="1"/>
  <c r="F495" i="1" s="1"/>
  <c r="E487" i="1"/>
  <c r="F487" i="1" s="1"/>
  <c r="E479" i="1"/>
  <c r="F479" i="1" s="1"/>
  <c r="E471" i="1"/>
  <c r="F471" i="1" s="1"/>
  <c r="E463" i="1"/>
  <c r="F463" i="1" s="1"/>
  <c r="E455" i="1"/>
  <c r="F455" i="1" s="1"/>
  <c r="E447" i="1"/>
  <c r="F447" i="1" s="1"/>
  <c r="E439" i="1"/>
  <c r="F439" i="1" s="1"/>
  <c r="E431" i="1"/>
  <c r="F431" i="1" s="1"/>
  <c r="E423" i="1"/>
  <c r="F423" i="1" s="1"/>
  <c r="E415" i="1"/>
  <c r="F415" i="1" s="1"/>
  <c r="E404" i="1"/>
  <c r="F404" i="1" s="1"/>
  <c r="E388" i="1"/>
  <c r="F388" i="1" s="1"/>
  <c r="E372" i="1"/>
  <c r="F372" i="1" s="1"/>
  <c r="E356" i="1"/>
  <c r="F356" i="1" s="1"/>
  <c r="E340" i="1"/>
  <c r="F340" i="1" s="1"/>
  <c r="E332" i="1"/>
  <c r="F332" i="1" s="1"/>
  <c r="E316" i="1"/>
  <c r="F316" i="1" s="1"/>
  <c r="E300" i="1"/>
  <c r="F300" i="1" s="1"/>
  <c r="E284" i="1"/>
  <c r="F284" i="1" s="1"/>
  <c r="E268" i="1"/>
  <c r="F268" i="1" s="1"/>
  <c r="E252" i="1"/>
  <c r="F252" i="1" s="1"/>
  <c r="E231" i="1"/>
  <c r="F231" i="1" s="1"/>
  <c r="E199" i="1"/>
  <c r="F199" i="1" s="1"/>
  <c r="E183" i="1"/>
  <c r="F183" i="1" s="1"/>
  <c r="E167" i="1"/>
  <c r="F167" i="1" s="1"/>
  <c r="E151" i="1"/>
  <c r="F151" i="1" s="1"/>
  <c r="E130" i="1"/>
  <c r="F130" i="1" s="1"/>
  <c r="E109" i="1"/>
  <c r="F109" i="1" s="1"/>
  <c r="E66" i="1"/>
  <c r="F66" i="1" s="1"/>
  <c r="E45" i="1"/>
  <c r="F45" i="1" s="1"/>
  <c r="E24" i="1"/>
  <c r="F24" i="1" s="1"/>
  <c r="E510" i="1"/>
  <c r="F510" i="1" s="1"/>
  <c r="E506" i="1"/>
  <c r="F506" i="1" s="1"/>
  <c r="E502" i="1"/>
  <c r="F502" i="1" s="1"/>
  <c r="E498" i="1"/>
  <c r="F498" i="1" s="1"/>
  <c r="E494" i="1"/>
  <c r="F494" i="1" s="1"/>
  <c r="E490" i="1"/>
  <c r="F490" i="1" s="1"/>
  <c r="E486" i="1"/>
  <c r="F486" i="1" s="1"/>
  <c r="E482" i="1"/>
  <c r="F482" i="1" s="1"/>
  <c r="E478" i="1"/>
  <c r="F478" i="1" s="1"/>
  <c r="E474" i="1"/>
  <c r="F474" i="1" s="1"/>
  <c r="E470" i="1"/>
  <c r="F470" i="1" s="1"/>
  <c r="E466" i="1"/>
  <c r="F466" i="1" s="1"/>
  <c r="E462" i="1"/>
  <c r="F462" i="1" s="1"/>
  <c r="E458" i="1"/>
  <c r="F458" i="1" s="1"/>
  <c r="E454" i="1"/>
  <c r="F454" i="1" s="1"/>
  <c r="E450" i="1"/>
  <c r="F450" i="1" s="1"/>
  <c r="E446" i="1"/>
  <c r="F446" i="1" s="1"/>
  <c r="E442" i="1"/>
  <c r="F442" i="1" s="1"/>
  <c r="E438" i="1"/>
  <c r="F438" i="1" s="1"/>
  <c r="E434" i="1"/>
  <c r="F434" i="1" s="1"/>
  <c r="E430" i="1"/>
  <c r="F430" i="1" s="1"/>
  <c r="E426" i="1"/>
  <c r="F426" i="1" s="1"/>
  <c r="E422" i="1"/>
  <c r="F422" i="1" s="1"/>
  <c r="E418" i="1"/>
  <c r="F418" i="1" s="1"/>
  <c r="E414" i="1"/>
  <c r="F414" i="1" s="1"/>
  <c r="E409" i="1"/>
  <c r="F409" i="1" s="1"/>
  <c r="E401" i="1"/>
  <c r="F401" i="1" s="1"/>
  <c r="E393" i="1"/>
  <c r="F393" i="1" s="1"/>
  <c r="E385" i="1"/>
  <c r="F385" i="1" s="1"/>
  <c r="E377" i="1"/>
  <c r="F377" i="1" s="1"/>
  <c r="E369" i="1"/>
  <c r="F369" i="1" s="1"/>
  <c r="E361" i="1"/>
  <c r="F361" i="1" s="1"/>
  <c r="E353" i="1"/>
  <c r="F353" i="1" s="1"/>
  <c r="E345" i="1"/>
  <c r="F345" i="1" s="1"/>
  <c r="E337" i="1"/>
  <c r="F337" i="1" s="1"/>
  <c r="E329" i="1"/>
  <c r="F329" i="1" s="1"/>
  <c r="E321" i="1"/>
  <c r="F321" i="1" s="1"/>
  <c r="E313" i="1"/>
  <c r="F313" i="1" s="1"/>
  <c r="E305" i="1"/>
  <c r="F305" i="1" s="1"/>
  <c r="E297" i="1"/>
  <c r="F297" i="1" s="1"/>
  <c r="E289" i="1"/>
  <c r="F289" i="1" s="1"/>
  <c r="E281" i="1"/>
  <c r="F281" i="1" s="1"/>
  <c r="E273" i="1"/>
  <c r="F273" i="1" s="1"/>
  <c r="E265" i="1"/>
  <c r="F265" i="1" s="1"/>
  <c r="E257" i="1"/>
  <c r="F257" i="1" s="1"/>
  <c r="E249" i="1"/>
  <c r="F249" i="1" s="1"/>
  <c r="E241" i="1"/>
  <c r="F241" i="1" s="1"/>
  <c r="E225" i="1"/>
  <c r="F225" i="1" s="1"/>
  <c r="E209" i="1"/>
  <c r="F209" i="1" s="1"/>
  <c r="E193" i="1"/>
  <c r="F193" i="1" s="1"/>
  <c r="E177" i="1"/>
  <c r="F177" i="1" s="1"/>
  <c r="E161" i="1"/>
  <c r="F161" i="1" s="1"/>
  <c r="E144" i="1"/>
  <c r="F144" i="1" s="1"/>
  <c r="E122" i="1"/>
  <c r="F122" i="1" s="1"/>
  <c r="E101" i="1"/>
  <c r="F101" i="1" s="1"/>
  <c r="E80" i="1"/>
  <c r="F80" i="1" s="1"/>
  <c r="E58" i="1"/>
  <c r="F58" i="1" s="1"/>
  <c r="E37" i="1"/>
  <c r="F37" i="1" s="1"/>
  <c r="E16" i="1"/>
  <c r="F16" i="1" s="1"/>
  <c r="G11" i="1" l="1"/>
  <c r="G12" i="1" s="1"/>
  <c r="G13" i="1" s="1"/>
  <c r="C15" i="1"/>
  <c r="C16" i="1" s="1"/>
</calcChain>
</file>

<file path=xl/sharedStrings.xml><?xml version="1.0" encoding="utf-8"?>
<sst xmlns="http://schemas.openxmlformats.org/spreadsheetml/2006/main" count="121" uniqueCount="87">
  <si>
    <t>SE</t>
  </si>
  <si>
    <t>sample</t>
  </si>
  <si>
    <t>p</t>
  </si>
  <si>
    <t>n</t>
  </si>
  <si>
    <t>A</t>
  </si>
  <si>
    <t>B</t>
  </si>
  <si>
    <t>tail</t>
  </si>
  <si>
    <t>alpha</t>
  </si>
  <si>
    <t>df</t>
  </si>
  <si>
    <t>t-critical</t>
  </si>
  <si>
    <t>t-value</t>
  </si>
  <si>
    <t>+/-2045</t>
  </si>
  <si>
    <t>+1.782</t>
  </si>
  <si>
    <t>+2.45</t>
  </si>
  <si>
    <t>Beak widths of finches now</t>
  </si>
  <si>
    <t>sample mean</t>
  </si>
  <si>
    <t>sample SD</t>
  </si>
  <si>
    <t>t</t>
  </si>
  <si>
    <t>mu</t>
  </si>
  <si>
    <t>**V large t = very far from mu = reject null</t>
  </si>
  <si>
    <t>**i.e. p() of getting sample mean 6.4696 from</t>
  </si>
  <si>
    <t>this population = very small</t>
  </si>
  <si>
    <t>** p = probability of getting our sample mean</t>
  </si>
  <si>
    <t>if null is true</t>
  </si>
  <si>
    <t>** since p is so strong, something else is going on</t>
  </si>
  <si>
    <t>to affect this mean, so the null is not true</t>
  </si>
  <si>
    <t xml:space="preserve">** finches w/ beak width 6.4696 are from a </t>
  </si>
  <si>
    <t>different population thatn those w/ 6.07 beaks</t>
  </si>
  <si>
    <t>a</t>
  </si>
  <si>
    <t>x</t>
  </si>
  <si>
    <t>s1</t>
  </si>
  <si>
    <t>variance</t>
  </si>
  <si>
    <t>var^2</t>
  </si>
  <si>
    <t>t-table range</t>
  </si>
  <si>
    <t>upper t-tail</t>
  </si>
  <si>
    <t>lower t-tail</t>
  </si>
  <si>
    <t>0.15-0.20</t>
  </si>
  <si>
    <t>-0.15-0.2</t>
  </si>
  <si>
    <t>0.15 &lt; 0.5p &lt; 0.2</t>
  </si>
  <si>
    <t>0.30 &lt; p &lt; 0.40</t>
  </si>
  <si>
    <t>graphpad to calculate p-value</t>
  </si>
  <si>
    <t>which is &gt; alpha --&gt; not statistically sig diff --&gt; fail to reject null</t>
  </si>
  <si>
    <t>stick to assumption that the intervened population we took our sample from does not have a mean sig diff from 10</t>
  </si>
  <si>
    <t>Rent - 1 tail/sample t-test</t>
  </si>
  <si>
    <t>t-crit</t>
  </si>
  <si>
    <t>t-crit (tbl)</t>
  </si>
  <si>
    <t>+/-2.064</t>
  </si>
  <si>
    <t xml:space="preserve">t </t>
  </si>
  <si>
    <t>--&gt; greater than critical value --&gt; reject Null</t>
  </si>
  <si>
    <t>--&gt; assume the rented units from company are rented significantly less than Santa Clara as a whole</t>
  </si>
  <si>
    <t>Santa Clara mu</t>
  </si>
  <si>
    <t>rented units x</t>
  </si>
  <si>
    <t>rented units s</t>
  </si>
  <si>
    <t>Cohen's d</t>
  </si>
  <si>
    <t>+/-2.5%</t>
  </si>
  <si>
    <t>--&gt; CI</t>
  </si>
  <si>
    <t>CI via SE</t>
  </si>
  <si>
    <t>Margin of Error (1/2 width of CI)</t>
  </si>
  <si>
    <t>+/-1.984</t>
  </si>
  <si>
    <t>MoE</t>
  </si>
  <si>
    <t>so increase sample size = more dF = dec CI = make t-distibution taller + skinner as approaching normality</t>
  </si>
  <si>
    <t>QWERTY errors</t>
  </si>
  <si>
    <t>Alphabetical errors</t>
  </si>
  <si>
    <t>dF</t>
  </si>
  <si>
    <t>mu(q)</t>
  </si>
  <si>
    <t>mu(a)</t>
  </si>
  <si>
    <t>*pnt est. for mu(q) - mu(a)</t>
  </si>
  <si>
    <t>* point estimates are based on samples</t>
  </si>
  <si>
    <t>need SE of differences</t>
  </si>
  <si>
    <t xml:space="preserve">to see how differences </t>
  </si>
  <si>
    <t>compares to other differences</t>
  </si>
  <si>
    <t>diff</t>
  </si>
  <si>
    <t>S1</t>
  </si>
  <si>
    <t>S2</t>
  </si>
  <si>
    <t>t &lt; -t-crit --&gt; reject Null</t>
  </si>
  <si>
    <t>this means users made SIGNIFICANTLY different/less errors using QWERTY compared to alphabetical</t>
  </si>
  <si>
    <t>this was experimental = can make CAUSAL statements</t>
  </si>
  <si>
    <t>type of keyboard has CAUSAL effect on # of errors</t>
  </si>
  <si>
    <t>cohen's d</t>
  </si>
  <si>
    <t>95% CI</t>
  </si>
  <si>
    <t>--&gt; can conclude users will make 1.2 - 2.24 fewer errors w/ QEERTY</t>
  </si>
  <si>
    <t>mu(1)</t>
  </si>
  <si>
    <t>s(1)</t>
  </si>
  <si>
    <t>mu(2)</t>
  </si>
  <si>
    <t>s(2)</t>
  </si>
  <si>
    <t>mu(d)</t>
  </si>
  <si>
    <t>s(d)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</si>
</sst>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quotePrefix="1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1" applyNumberFormat="1" applyFont="1"/>
    <xf numFmtId="0" fontId="0" fillId="0" borderId="0" xfId="0" quotePrefix="1" applyFont="1"/>
    <xf numFmtId="0" fontId="3" fillId="0" borderId="1" xfId="0" applyFont="1" applyBorder="1" applyAlignment="1">
      <alignment wrapText="1" readingOrder="1"/>
    </xf>
    <xf numFmtId="0" fontId="3" fillId="0" borderId="2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5" fillId="0" borderId="0" xfId="0" applyFont="1"/>
    <xf numFmtId="9" fontId="2" fillId="0" borderId="0" xfId="1" applyFont="1"/>
    <xf numFmtId="0" fontId="0" fillId="0" borderId="0" xfId="0" applyFont="1"/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right" wrapText="1"/>
    </xf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19</xdr:row>
      <xdr:rowOff>38100</xdr:rowOff>
    </xdr:from>
    <xdr:to>
      <xdr:col>11</xdr:col>
      <xdr:colOff>56829</xdr:colOff>
      <xdr:row>26</xdr:row>
      <xdr:rowOff>114124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3800475"/>
          <a:ext cx="2571429" cy="14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31</xdr:row>
      <xdr:rowOff>162169</xdr:rowOff>
    </xdr:from>
    <xdr:to>
      <xdr:col>17</xdr:col>
      <xdr:colOff>561558</xdr:colOff>
      <xdr:row>38</xdr:row>
      <xdr:rowOff>114084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82525" y="6210544"/>
          <a:ext cx="2485608" cy="1285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0</xdr:row>
      <xdr:rowOff>0</xdr:rowOff>
    </xdr:from>
    <xdr:to>
      <xdr:col>12</xdr:col>
      <xdr:colOff>494971</xdr:colOff>
      <xdr:row>7</xdr:row>
      <xdr:rowOff>142682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0" y="0"/>
          <a:ext cx="2628571" cy="15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257174</xdr:colOff>
      <xdr:row>7</xdr:row>
      <xdr:rowOff>144780</xdr:rowOff>
    </xdr:from>
    <xdr:to>
      <xdr:col>12</xdr:col>
      <xdr:colOff>532935</xdr:colOff>
      <xdr:row>10</xdr:row>
      <xdr:rowOff>95129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4" y="1544955"/>
          <a:ext cx="2104561" cy="550424"/>
        </a:xfrm>
        <a:prstGeom prst="rect">
          <a:avLst/>
        </a:prstGeom>
      </xdr:spPr>
    </xdr:pic>
    <xdr:clientData/>
  </xdr:twoCellAnchor>
  <xdr:twoCellAnchor editAs="oneCell">
    <xdr:from>
      <xdr:col>12</xdr:col>
      <xdr:colOff>542925</xdr:colOff>
      <xdr:row>2</xdr:row>
      <xdr:rowOff>29839</xdr:rowOff>
    </xdr:from>
    <xdr:to>
      <xdr:col>16</xdr:col>
      <xdr:colOff>94793</xdr:colOff>
      <xdr:row>7</xdr:row>
      <xdr:rowOff>9299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91725" y="429889"/>
          <a:ext cx="1990268" cy="979585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5</xdr:row>
      <xdr:rowOff>57150</xdr:rowOff>
    </xdr:from>
    <xdr:to>
      <xdr:col>20</xdr:col>
      <xdr:colOff>75957</xdr:colOff>
      <xdr:row>12</xdr:row>
      <xdr:rowOff>9356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58700" y="1057275"/>
          <a:ext cx="1942857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0"/>
  <sheetViews>
    <sheetView topLeftCell="A16" workbookViewId="0">
      <selection activeCell="B56" sqref="B56"/>
    </sheetView>
  </sheetViews>
  <sheetFormatPr defaultRowHeight="15" x14ac:dyDescent="0.25"/>
  <cols>
    <col min="1" max="1" width="23.28515625" bestFit="1" customWidth="1"/>
    <col min="2" max="2" width="19.42578125" bestFit="1" customWidth="1"/>
    <col min="3" max="3" width="12" bestFit="1" customWidth="1"/>
    <col min="10" max="10" width="24" bestFit="1" customWidth="1"/>
    <col min="14" max="14" width="12.42578125" bestFit="1" customWidth="1"/>
    <col min="15" max="17" width="14.7109375" bestFit="1" customWidth="1"/>
  </cols>
  <sheetData>
    <row r="1" spans="1:18" x14ac:dyDescent="0.25">
      <c r="A1" s="6" t="s">
        <v>4</v>
      </c>
      <c r="B1" s="6" t="s">
        <v>5</v>
      </c>
      <c r="D1" t="s">
        <v>6</v>
      </c>
      <c r="E1">
        <v>1</v>
      </c>
      <c r="G1" t="s">
        <v>6</v>
      </c>
      <c r="H1">
        <v>2</v>
      </c>
      <c r="J1" t="s">
        <v>6</v>
      </c>
      <c r="K1">
        <v>1</v>
      </c>
    </row>
    <row r="2" spans="1:18" x14ac:dyDescent="0.25">
      <c r="A2">
        <v>20.399999999999999</v>
      </c>
      <c r="B2">
        <v>20.2</v>
      </c>
      <c r="D2" t="s">
        <v>7</v>
      </c>
      <c r="E2" s="7">
        <v>0.05</v>
      </c>
      <c r="G2" t="s">
        <v>7</v>
      </c>
      <c r="H2" s="7">
        <v>0.05</v>
      </c>
      <c r="J2" t="s">
        <v>7</v>
      </c>
      <c r="K2" s="7">
        <v>0.05</v>
      </c>
      <c r="N2" s="1"/>
    </row>
    <row r="3" spans="1:18" x14ac:dyDescent="0.25">
      <c r="A3">
        <v>24.2</v>
      </c>
      <c r="B3">
        <v>16.899999999999999</v>
      </c>
      <c r="D3" t="s">
        <v>10</v>
      </c>
      <c r="E3">
        <f>E2/E1</f>
        <v>0.05</v>
      </c>
      <c r="G3" t="s">
        <v>10</v>
      </c>
      <c r="H3">
        <f>H2/H1</f>
        <v>2.5000000000000001E-2</v>
      </c>
      <c r="J3" t="s">
        <v>10</v>
      </c>
      <c r="K3">
        <f>K2/K1</f>
        <v>0.05</v>
      </c>
    </row>
    <row r="4" spans="1:18" x14ac:dyDescent="0.25">
      <c r="A4">
        <v>15.4</v>
      </c>
      <c r="B4">
        <v>18.5</v>
      </c>
      <c r="D4" t="s">
        <v>3</v>
      </c>
      <c r="E4">
        <v>13</v>
      </c>
      <c r="G4" t="s">
        <v>3</v>
      </c>
      <c r="H4">
        <v>30</v>
      </c>
      <c r="J4" t="s">
        <v>3</v>
      </c>
      <c r="K4">
        <v>24</v>
      </c>
    </row>
    <row r="5" spans="1:18" x14ac:dyDescent="0.25">
      <c r="A5">
        <v>21.4</v>
      </c>
      <c r="B5">
        <v>17.3</v>
      </c>
      <c r="D5" t="s">
        <v>8</v>
      </c>
      <c r="E5">
        <f>E4-1</f>
        <v>12</v>
      </c>
      <c r="G5" t="s">
        <v>8</v>
      </c>
      <c r="H5">
        <f>H4-1</f>
        <v>29</v>
      </c>
      <c r="J5" t="s">
        <v>8</v>
      </c>
      <c r="K5">
        <f>K4-1</f>
        <v>23</v>
      </c>
    </row>
    <row r="6" spans="1:18" x14ac:dyDescent="0.25">
      <c r="A6">
        <v>20.2</v>
      </c>
      <c r="B6">
        <v>20.5</v>
      </c>
      <c r="D6" t="s">
        <v>9</v>
      </c>
      <c r="E6" s="4" t="s">
        <v>12</v>
      </c>
      <c r="G6" t="s">
        <v>9</v>
      </c>
      <c r="H6" s="4" t="s">
        <v>11</v>
      </c>
      <c r="J6" t="s">
        <v>9</v>
      </c>
      <c r="K6" s="8" t="s">
        <v>13</v>
      </c>
    </row>
    <row r="7" spans="1:18" x14ac:dyDescent="0.25">
      <c r="A7">
        <v>18.5</v>
      </c>
      <c r="E7" s="1"/>
    </row>
    <row r="8" spans="1:18" x14ac:dyDescent="0.25">
      <c r="A8">
        <v>21.5</v>
      </c>
    </row>
    <row r="10" spans="1:18" ht="26.25" x14ac:dyDescent="0.25">
      <c r="A10" s="9" t="s">
        <v>14</v>
      </c>
      <c r="B10" t="s">
        <v>18</v>
      </c>
      <c r="C10">
        <v>6.07</v>
      </c>
      <c r="I10">
        <v>20</v>
      </c>
    </row>
    <row r="11" spans="1:18" x14ac:dyDescent="0.25">
      <c r="A11" s="10">
        <v>6.5</v>
      </c>
      <c r="B11" t="s">
        <v>3</v>
      </c>
      <c r="C11" s="3">
        <f>COUNT(A11:A510)</f>
        <v>500</v>
      </c>
      <c r="E11">
        <f>A11-$C$13</f>
        <v>3.039999999999754E-2</v>
      </c>
      <c r="F11">
        <f>E11^2</f>
        <v>9.2415999999985042E-4</v>
      </c>
      <c r="G11">
        <f>SUM(F11:F510)</f>
        <v>78.297919999999777</v>
      </c>
      <c r="I11" t="s">
        <v>1</v>
      </c>
      <c r="J11" t="s">
        <v>18</v>
      </c>
      <c r="K11">
        <v>10</v>
      </c>
      <c r="M11" t="s">
        <v>31</v>
      </c>
      <c r="N11" t="s">
        <v>32</v>
      </c>
    </row>
    <row r="12" spans="1:18" x14ac:dyDescent="0.25">
      <c r="A12" s="10">
        <v>6.2</v>
      </c>
      <c r="B12" t="s">
        <v>8</v>
      </c>
      <c r="C12" s="3">
        <f>C11-1</f>
        <v>499</v>
      </c>
      <c r="E12">
        <f t="shared" ref="E12:E74" si="0">A12-$C$13</f>
        <v>-0.26960000000000228</v>
      </c>
      <c r="F12">
        <f t="shared" ref="F12:F75" si="1">E12^2</f>
        <v>7.2684160000001233E-2</v>
      </c>
      <c r="G12">
        <f>G11/C12</f>
        <v>0.15690965931863682</v>
      </c>
      <c r="I12">
        <v>5</v>
      </c>
      <c r="J12" s="2" t="s">
        <v>28</v>
      </c>
      <c r="K12">
        <v>0.05</v>
      </c>
      <c r="M12">
        <f>I12-$K$11</f>
        <v>-5</v>
      </c>
      <c r="N12">
        <f>M12^2</f>
        <v>25</v>
      </c>
      <c r="O12">
        <f>SUM(N12:N20)</f>
        <v>459</v>
      </c>
    </row>
    <row r="13" spans="1:18" x14ac:dyDescent="0.25">
      <c r="A13" s="10">
        <v>6.6</v>
      </c>
      <c r="B13" t="s">
        <v>15</v>
      </c>
      <c r="C13" s="3">
        <f>AVERAGE(A11:A510)</f>
        <v>6.4696000000000025</v>
      </c>
      <c r="E13">
        <f t="shared" si="0"/>
        <v>0.13039999999999718</v>
      </c>
      <c r="F13">
        <f t="shared" si="1"/>
        <v>1.7004159999999265E-2</v>
      </c>
      <c r="G13">
        <f>SQRT(G12)</f>
        <v>0.39611823906333427</v>
      </c>
      <c r="I13">
        <v>19</v>
      </c>
      <c r="J13" t="s">
        <v>29</v>
      </c>
      <c r="K13">
        <f>AVERAGE(I12:I19)</f>
        <v>12.625</v>
      </c>
      <c r="M13">
        <f t="shared" ref="M13:M19" si="2">I13-$K$11</f>
        <v>9</v>
      </c>
      <c r="N13">
        <f t="shared" ref="N13:N19" si="3">M13^2</f>
        <v>81</v>
      </c>
      <c r="O13">
        <f>O12/K15</f>
        <v>65.571428571428569</v>
      </c>
    </row>
    <row r="14" spans="1:18" x14ac:dyDescent="0.25">
      <c r="A14" s="10">
        <v>6</v>
      </c>
      <c r="B14" t="s">
        <v>16</v>
      </c>
      <c r="C14" s="3">
        <f>_xlfn.STDEV.S(A11:A510)</f>
        <v>0.39611823906333427</v>
      </c>
      <c r="E14">
        <f t="shared" si="0"/>
        <v>-0.46960000000000246</v>
      </c>
      <c r="F14">
        <f t="shared" si="1"/>
        <v>0.2205241600000023</v>
      </c>
      <c r="I14">
        <v>11</v>
      </c>
      <c r="J14" t="s">
        <v>3</v>
      </c>
      <c r="K14">
        <f>COUNT(I12:I19)</f>
        <v>8</v>
      </c>
      <c r="L14" s="1"/>
      <c r="M14">
        <f t="shared" si="2"/>
        <v>1</v>
      </c>
      <c r="N14">
        <f t="shared" si="3"/>
        <v>1</v>
      </c>
      <c r="O14">
        <f>SQRT(O13)</f>
        <v>8.097618697581936</v>
      </c>
      <c r="R14" s="1"/>
    </row>
    <row r="15" spans="1:18" x14ac:dyDescent="0.25">
      <c r="A15" s="10">
        <v>6.6</v>
      </c>
      <c r="B15" t="s">
        <v>16</v>
      </c>
      <c r="C15" s="3">
        <f>SQRT(SUM(F11:F510)/C12)</f>
        <v>0.39611823906333427</v>
      </c>
      <c r="E15">
        <f t="shared" si="0"/>
        <v>0.13039999999999718</v>
      </c>
      <c r="F15">
        <f t="shared" si="1"/>
        <v>1.7004159999999265E-2</v>
      </c>
      <c r="I15">
        <v>23</v>
      </c>
      <c r="J15" t="s">
        <v>8</v>
      </c>
      <c r="K15">
        <f>K14-1</f>
        <v>7</v>
      </c>
      <c r="M15">
        <f t="shared" si="2"/>
        <v>13</v>
      </c>
      <c r="N15">
        <f t="shared" si="3"/>
        <v>169</v>
      </c>
    </row>
    <row r="16" spans="1:18" x14ac:dyDescent="0.25">
      <c r="A16" s="10">
        <v>6.1</v>
      </c>
      <c r="B16" t="s">
        <v>17</v>
      </c>
      <c r="C16" s="3">
        <f>(C13-C10)/(C15/SQRT(C11))</f>
        <v>22.557223467462105</v>
      </c>
      <c r="E16">
        <f t="shared" si="0"/>
        <v>-0.36960000000000282</v>
      </c>
      <c r="F16">
        <f t="shared" si="1"/>
        <v>0.13660416000000208</v>
      </c>
      <c r="I16">
        <v>12</v>
      </c>
      <c r="J16" t="s">
        <v>30</v>
      </c>
      <c r="K16">
        <f>_xlfn.STDEV.S(I12:I19)</f>
        <v>7.5958165177569006</v>
      </c>
      <c r="M16">
        <f t="shared" si="2"/>
        <v>2</v>
      </c>
      <c r="N16">
        <f t="shared" si="3"/>
        <v>4</v>
      </c>
    </row>
    <row r="17" spans="1:17" x14ac:dyDescent="0.25">
      <c r="A17" s="10">
        <v>6.2</v>
      </c>
      <c r="B17" s="12" t="s">
        <v>19</v>
      </c>
      <c r="E17">
        <f t="shared" si="0"/>
        <v>-0.26960000000000228</v>
      </c>
      <c r="F17">
        <f t="shared" si="1"/>
        <v>7.2684160000001233E-2</v>
      </c>
      <c r="I17">
        <v>7</v>
      </c>
      <c r="J17" t="s">
        <v>17</v>
      </c>
      <c r="K17" s="3">
        <f>(K13-K11)/(K16/SQRT(K14))</f>
        <v>0.97746189433381603</v>
      </c>
      <c r="M17">
        <f t="shared" si="2"/>
        <v>-3</v>
      </c>
      <c r="N17">
        <f t="shared" si="3"/>
        <v>9</v>
      </c>
    </row>
    <row r="18" spans="1:17" x14ac:dyDescent="0.25">
      <c r="A18" s="10">
        <v>6.3</v>
      </c>
      <c r="B18" s="3" t="s">
        <v>20</v>
      </c>
      <c r="C18" s="3"/>
      <c r="D18" s="3"/>
      <c r="E18">
        <f t="shared" si="0"/>
        <v>-0.16960000000000264</v>
      </c>
      <c r="F18">
        <f t="shared" si="1"/>
        <v>2.8764160000000896E-2</v>
      </c>
      <c r="I18">
        <v>3</v>
      </c>
      <c r="J18" t="s">
        <v>2</v>
      </c>
      <c r="M18">
        <f t="shared" si="2"/>
        <v>-7</v>
      </c>
      <c r="N18">
        <f t="shared" si="3"/>
        <v>49</v>
      </c>
    </row>
    <row r="19" spans="1:17" x14ac:dyDescent="0.25">
      <c r="A19" s="10">
        <v>6.2</v>
      </c>
      <c r="B19" s="3" t="s">
        <v>21</v>
      </c>
      <c r="C19" s="3"/>
      <c r="D19" s="3"/>
      <c r="E19">
        <f t="shared" si="0"/>
        <v>-0.26960000000000228</v>
      </c>
      <c r="F19">
        <f t="shared" si="1"/>
        <v>7.2684160000001233E-2</v>
      </c>
      <c r="I19">
        <v>21</v>
      </c>
      <c r="M19">
        <f t="shared" si="2"/>
        <v>11</v>
      </c>
      <c r="N19">
        <f t="shared" si="3"/>
        <v>121</v>
      </c>
    </row>
    <row r="20" spans="1:17" x14ac:dyDescent="0.25">
      <c r="A20" s="10">
        <v>6</v>
      </c>
      <c r="B20" s="3" t="s">
        <v>22</v>
      </c>
      <c r="C20" s="3"/>
      <c r="D20" s="3"/>
      <c r="E20">
        <f t="shared" si="0"/>
        <v>-0.46960000000000246</v>
      </c>
      <c r="F20">
        <f t="shared" si="1"/>
        <v>0.2205241600000023</v>
      </c>
    </row>
    <row r="21" spans="1:17" x14ac:dyDescent="0.25">
      <c r="A21" s="10">
        <v>6.7</v>
      </c>
      <c r="B21" s="3" t="s">
        <v>23</v>
      </c>
      <c r="C21" s="3"/>
      <c r="D21" s="3"/>
      <c r="E21">
        <f t="shared" si="0"/>
        <v>0.23039999999999772</v>
      </c>
      <c r="F21">
        <f t="shared" si="1"/>
        <v>5.3084159999998951E-2</v>
      </c>
      <c r="N21" t="s">
        <v>33</v>
      </c>
      <c r="O21">
        <v>0.89600000000000002</v>
      </c>
      <c r="Q21">
        <v>1.119</v>
      </c>
    </row>
    <row r="22" spans="1:17" x14ac:dyDescent="0.25">
      <c r="A22" s="10">
        <v>7.2</v>
      </c>
      <c r="B22" s="3" t="s">
        <v>24</v>
      </c>
      <c r="C22" s="3"/>
      <c r="D22" s="3"/>
      <c r="E22">
        <f t="shared" si="0"/>
        <v>0.73039999999999772</v>
      </c>
      <c r="F22">
        <f t="shared" si="1"/>
        <v>0.53348415999999665</v>
      </c>
      <c r="O22" t="s">
        <v>34</v>
      </c>
      <c r="Q22" t="s">
        <v>35</v>
      </c>
    </row>
    <row r="23" spans="1:17" x14ac:dyDescent="0.25">
      <c r="A23" s="10">
        <v>6.6</v>
      </c>
      <c r="B23" s="3" t="s">
        <v>25</v>
      </c>
      <c r="C23" s="3"/>
      <c r="D23" s="3"/>
      <c r="E23">
        <f t="shared" si="0"/>
        <v>0.13039999999999718</v>
      </c>
      <c r="F23">
        <f t="shared" si="1"/>
        <v>1.7004159999999265E-2</v>
      </c>
      <c r="O23" t="s">
        <v>36</v>
      </c>
      <c r="Q23" s="5" t="s">
        <v>37</v>
      </c>
    </row>
    <row r="24" spans="1:17" x14ac:dyDescent="0.25">
      <c r="A24" s="10">
        <v>7</v>
      </c>
      <c r="B24" s="3" t="s">
        <v>26</v>
      </c>
      <c r="C24" s="3"/>
      <c r="D24" s="3"/>
      <c r="E24">
        <f t="shared" si="0"/>
        <v>0.53039999999999754</v>
      </c>
      <c r="F24">
        <f t="shared" si="1"/>
        <v>0.28132415999999738</v>
      </c>
    </row>
    <row r="25" spans="1:17" x14ac:dyDescent="0.25">
      <c r="A25" s="10">
        <v>6.4</v>
      </c>
      <c r="B25" s="3" t="s">
        <v>27</v>
      </c>
      <c r="C25" s="3"/>
      <c r="D25" s="3"/>
      <c r="E25">
        <f t="shared" si="0"/>
        <v>-6.9600000000002105E-2</v>
      </c>
      <c r="F25">
        <f t="shared" si="1"/>
        <v>4.8441600000002933E-3</v>
      </c>
      <c r="O25" s="5" t="s">
        <v>38</v>
      </c>
      <c r="P25" s="5"/>
      <c r="Q25" s="5" t="s">
        <v>38</v>
      </c>
    </row>
    <row r="26" spans="1:17" x14ac:dyDescent="0.25">
      <c r="A26" s="10">
        <v>6.4</v>
      </c>
      <c r="E26">
        <f t="shared" si="0"/>
        <v>-6.9600000000002105E-2</v>
      </c>
      <c r="F26">
        <f t="shared" si="1"/>
        <v>4.8441600000002933E-3</v>
      </c>
      <c r="P26" s="3" t="s">
        <v>39</v>
      </c>
    </row>
    <row r="27" spans="1:17" x14ac:dyDescent="0.25">
      <c r="A27" s="10">
        <v>6</v>
      </c>
      <c r="E27">
        <f t="shared" si="0"/>
        <v>-0.46960000000000246</v>
      </c>
      <c r="F27">
        <f t="shared" si="1"/>
        <v>0.2205241600000023</v>
      </c>
      <c r="N27" t="s">
        <v>40</v>
      </c>
    </row>
    <row r="28" spans="1:17" x14ac:dyDescent="0.25">
      <c r="A28" s="10">
        <v>6.5</v>
      </c>
      <c r="E28">
        <f t="shared" si="0"/>
        <v>3.039999999999754E-2</v>
      </c>
      <c r="F28">
        <f t="shared" si="1"/>
        <v>9.2415999999985042E-4</v>
      </c>
      <c r="N28" s="3">
        <v>0.36109999999999998</v>
      </c>
    </row>
    <row r="29" spans="1:17" x14ac:dyDescent="0.25">
      <c r="A29" s="10">
        <v>6.2</v>
      </c>
      <c r="E29">
        <f t="shared" si="0"/>
        <v>-0.26960000000000228</v>
      </c>
      <c r="F29">
        <f t="shared" si="1"/>
        <v>7.2684160000001233E-2</v>
      </c>
      <c r="N29" s="3" t="s">
        <v>41</v>
      </c>
    </row>
    <row r="30" spans="1:17" x14ac:dyDescent="0.25">
      <c r="A30" s="10">
        <v>6.5</v>
      </c>
      <c r="E30">
        <f t="shared" si="0"/>
        <v>3.039999999999754E-2</v>
      </c>
      <c r="F30">
        <f t="shared" si="1"/>
        <v>9.2415999999985042E-4</v>
      </c>
      <c r="N30" t="s">
        <v>42</v>
      </c>
    </row>
    <row r="31" spans="1:17" x14ac:dyDescent="0.25">
      <c r="A31" s="10">
        <v>5.8</v>
      </c>
      <c r="E31">
        <f t="shared" si="0"/>
        <v>-0.66960000000000264</v>
      </c>
      <c r="F31">
        <f t="shared" si="1"/>
        <v>0.44836416000000351</v>
      </c>
    </row>
    <row r="32" spans="1:17" x14ac:dyDescent="0.25">
      <c r="A32" s="10">
        <v>7.2</v>
      </c>
      <c r="E32">
        <f t="shared" si="0"/>
        <v>0.73039999999999772</v>
      </c>
      <c r="F32">
        <f t="shared" si="1"/>
        <v>0.53348415999999665</v>
      </c>
    </row>
    <row r="33" spans="1:15" x14ac:dyDescent="0.25">
      <c r="A33" s="10">
        <v>6.5</v>
      </c>
      <c r="E33">
        <f t="shared" si="0"/>
        <v>3.039999999999754E-2</v>
      </c>
      <c r="F33">
        <f t="shared" si="1"/>
        <v>9.2415999999985042E-4</v>
      </c>
      <c r="J33" t="s">
        <v>43</v>
      </c>
    </row>
    <row r="34" spans="1:15" x14ac:dyDescent="0.25">
      <c r="A34" s="10">
        <v>6.2</v>
      </c>
      <c r="E34">
        <f t="shared" si="0"/>
        <v>-0.26960000000000228</v>
      </c>
      <c r="F34">
        <f t="shared" si="1"/>
        <v>7.2684160000001233E-2</v>
      </c>
      <c r="J34" t="s">
        <v>50</v>
      </c>
      <c r="K34">
        <v>1830</v>
      </c>
    </row>
    <row r="35" spans="1:15" x14ac:dyDescent="0.25">
      <c r="A35" s="10">
        <v>6.1</v>
      </c>
      <c r="E35">
        <f t="shared" si="0"/>
        <v>-0.36960000000000282</v>
      </c>
      <c r="F35">
        <f t="shared" si="1"/>
        <v>0.13660416000000208</v>
      </c>
      <c r="J35" t="s">
        <v>7</v>
      </c>
      <c r="K35">
        <v>0.05</v>
      </c>
      <c r="L35" s="5" t="s">
        <v>54</v>
      </c>
      <c r="M35" s="5" t="s">
        <v>55</v>
      </c>
      <c r="N35" s="13">
        <f>1-K35</f>
        <v>0.95</v>
      </c>
    </row>
    <row r="36" spans="1:15" x14ac:dyDescent="0.25">
      <c r="A36" s="10">
        <v>6.1</v>
      </c>
      <c r="E36">
        <f t="shared" si="0"/>
        <v>-0.36960000000000282</v>
      </c>
      <c r="F36">
        <f t="shared" si="1"/>
        <v>0.13660416000000208</v>
      </c>
      <c r="J36" t="s">
        <v>45</v>
      </c>
      <c r="K36" s="5" t="s">
        <v>46</v>
      </c>
      <c r="M36" t="s">
        <v>56</v>
      </c>
      <c r="N36" s="3">
        <f>K39-(2.064*K44)</f>
        <v>1617.44</v>
      </c>
      <c r="O36" s="3">
        <f>K39+(2.064*K44)</f>
        <v>1782.56</v>
      </c>
    </row>
    <row r="37" spans="1:15" x14ac:dyDescent="0.25">
      <c r="A37" s="10">
        <v>6.7</v>
      </c>
      <c r="E37">
        <f t="shared" si="0"/>
        <v>0.23039999999999772</v>
      </c>
      <c r="F37">
        <f t="shared" si="1"/>
        <v>5.3084159999998951E-2</v>
      </c>
      <c r="J37" t="s">
        <v>3</v>
      </c>
      <c r="K37">
        <v>25</v>
      </c>
    </row>
    <row r="38" spans="1:15" x14ac:dyDescent="0.25">
      <c r="A38" s="10">
        <v>7.3</v>
      </c>
      <c r="E38">
        <f t="shared" si="0"/>
        <v>0.83039999999999736</v>
      </c>
      <c r="F38">
        <f t="shared" si="1"/>
        <v>0.68956415999999565</v>
      </c>
      <c r="J38" t="s">
        <v>8</v>
      </c>
      <c r="K38">
        <f>K37-1</f>
        <v>24</v>
      </c>
    </row>
    <row r="39" spans="1:15" x14ac:dyDescent="0.25">
      <c r="A39" s="10">
        <v>6.4</v>
      </c>
      <c r="E39">
        <f t="shared" si="0"/>
        <v>-6.9600000000002105E-2</v>
      </c>
      <c r="F39">
        <f t="shared" si="1"/>
        <v>4.8441600000002933E-3</v>
      </c>
      <c r="J39" t="s">
        <v>51</v>
      </c>
      <c r="K39">
        <v>1700</v>
      </c>
    </row>
    <row r="40" spans="1:15" x14ac:dyDescent="0.25">
      <c r="A40" s="10">
        <v>6.1</v>
      </c>
      <c r="E40">
        <f t="shared" si="0"/>
        <v>-0.36960000000000282</v>
      </c>
      <c r="F40">
        <f t="shared" si="1"/>
        <v>0.13660416000000208</v>
      </c>
      <c r="J40" t="s">
        <v>52</v>
      </c>
      <c r="K40">
        <v>200</v>
      </c>
    </row>
    <row r="41" spans="1:15" x14ac:dyDescent="0.25">
      <c r="A41" s="10">
        <v>6.4</v>
      </c>
      <c r="E41">
        <f t="shared" si="0"/>
        <v>-6.9600000000002105E-2</v>
      </c>
      <c r="F41">
        <f t="shared" si="1"/>
        <v>4.8441600000002933E-3</v>
      </c>
      <c r="J41" t="s">
        <v>47</v>
      </c>
      <c r="K41" s="3">
        <f>(K39-K34)/(K40/SQRT(K37))</f>
        <v>-3.25</v>
      </c>
      <c r="L41" s="4" t="s">
        <v>48</v>
      </c>
    </row>
    <row r="42" spans="1:15" x14ac:dyDescent="0.25">
      <c r="A42" s="10">
        <v>6.2</v>
      </c>
      <c r="E42">
        <f t="shared" si="0"/>
        <v>-0.26960000000000228</v>
      </c>
      <c r="F42">
        <f t="shared" si="1"/>
        <v>7.2684160000001233E-2</v>
      </c>
      <c r="L42" s="4" t="s">
        <v>49</v>
      </c>
    </row>
    <row r="43" spans="1:15" x14ac:dyDescent="0.25">
      <c r="A43" s="10">
        <v>6.1</v>
      </c>
      <c r="E43">
        <f t="shared" si="0"/>
        <v>-0.36960000000000282</v>
      </c>
      <c r="F43">
        <f t="shared" si="1"/>
        <v>0.13660416000000208</v>
      </c>
      <c r="J43" t="s">
        <v>53</v>
      </c>
      <c r="K43" s="3">
        <f>(K39-K34)/K40</f>
        <v>-0.65</v>
      </c>
    </row>
    <row r="44" spans="1:15" x14ac:dyDescent="0.25">
      <c r="A44" s="10">
        <v>6.6</v>
      </c>
      <c r="E44">
        <f t="shared" si="0"/>
        <v>0.13039999999999718</v>
      </c>
      <c r="F44">
        <f t="shared" si="1"/>
        <v>1.7004159999999265E-2</v>
      </c>
      <c r="J44" t="s">
        <v>0</v>
      </c>
      <c r="K44">
        <f>K40/SQRT(K37)</f>
        <v>40</v>
      </c>
      <c r="M44" t="s">
        <v>57</v>
      </c>
    </row>
    <row r="45" spans="1:15" x14ac:dyDescent="0.25">
      <c r="A45" s="10">
        <v>6.4</v>
      </c>
      <c r="E45">
        <f t="shared" si="0"/>
        <v>-6.9600000000002105E-2</v>
      </c>
      <c r="F45">
        <f t="shared" si="1"/>
        <v>4.8441600000002933E-3</v>
      </c>
      <c r="M45" t="s">
        <v>3</v>
      </c>
      <c r="N45" s="14">
        <v>100</v>
      </c>
    </row>
    <row r="46" spans="1:15" x14ac:dyDescent="0.25">
      <c r="A46" s="10">
        <v>7.2</v>
      </c>
      <c r="E46">
        <f t="shared" si="0"/>
        <v>0.73039999999999772</v>
      </c>
      <c r="F46">
        <f t="shared" si="1"/>
        <v>0.53348415999999665</v>
      </c>
      <c r="M46" t="s">
        <v>8</v>
      </c>
      <c r="N46" s="14">
        <f>N45-1</f>
        <v>99</v>
      </c>
    </row>
    <row r="47" spans="1:15" x14ac:dyDescent="0.25">
      <c r="A47" s="10">
        <v>6.4</v>
      </c>
      <c r="E47">
        <f t="shared" si="0"/>
        <v>-6.9600000000002105E-2</v>
      </c>
      <c r="F47">
        <f t="shared" si="1"/>
        <v>4.8441600000002933E-3</v>
      </c>
      <c r="M47" t="s">
        <v>17</v>
      </c>
      <c r="N47" s="5" t="s">
        <v>58</v>
      </c>
    </row>
    <row r="48" spans="1:15" x14ac:dyDescent="0.25">
      <c r="A48" s="10">
        <v>6.4</v>
      </c>
      <c r="E48">
        <f t="shared" si="0"/>
        <v>-6.9600000000002105E-2</v>
      </c>
      <c r="F48">
        <f t="shared" si="1"/>
        <v>4.8441600000002933E-3</v>
      </c>
      <c r="M48" t="s">
        <v>59</v>
      </c>
      <c r="N48" s="3">
        <f>1.984*(K40/(SQRT(100)))</f>
        <v>39.68</v>
      </c>
    </row>
    <row r="49" spans="1:13" x14ac:dyDescent="0.25">
      <c r="A49" s="10">
        <v>6.7</v>
      </c>
      <c r="E49">
        <f t="shared" si="0"/>
        <v>0.23039999999999772</v>
      </c>
      <c r="F49">
        <f t="shared" si="1"/>
        <v>5.3084159999998951E-2</v>
      </c>
      <c r="M49" s="3" t="s">
        <v>60</v>
      </c>
    </row>
    <row r="50" spans="1:13" x14ac:dyDescent="0.25">
      <c r="A50" s="10">
        <v>6.7</v>
      </c>
      <c r="E50">
        <f t="shared" si="0"/>
        <v>0.23039999999999772</v>
      </c>
      <c r="F50">
        <f t="shared" si="1"/>
        <v>5.3084159999998951E-2</v>
      </c>
    </row>
    <row r="51" spans="1:13" x14ac:dyDescent="0.25">
      <c r="A51" s="10">
        <v>6.4</v>
      </c>
      <c r="E51">
        <f t="shared" si="0"/>
        <v>-6.9600000000002105E-2</v>
      </c>
      <c r="F51">
        <f t="shared" si="1"/>
        <v>4.8441600000002933E-3</v>
      </c>
    </row>
    <row r="52" spans="1:13" x14ac:dyDescent="0.25">
      <c r="A52" s="10">
        <v>6</v>
      </c>
      <c r="E52">
        <f t="shared" si="0"/>
        <v>-0.46960000000000246</v>
      </c>
      <c r="F52">
        <f t="shared" si="1"/>
        <v>0.2205241600000023</v>
      </c>
    </row>
    <row r="53" spans="1:13" x14ac:dyDescent="0.25">
      <c r="A53" s="10">
        <v>6.1</v>
      </c>
      <c r="E53">
        <f t="shared" si="0"/>
        <v>-0.36960000000000282</v>
      </c>
      <c r="F53">
        <f t="shared" si="1"/>
        <v>0.13660416000000208</v>
      </c>
    </row>
    <row r="54" spans="1:13" x14ac:dyDescent="0.25">
      <c r="A54" s="10">
        <v>6</v>
      </c>
      <c r="E54">
        <f t="shared" si="0"/>
        <v>-0.46960000000000246</v>
      </c>
      <c r="F54">
        <f t="shared" si="1"/>
        <v>0.2205241600000023</v>
      </c>
    </row>
    <row r="55" spans="1:13" x14ac:dyDescent="0.25">
      <c r="A55" s="10">
        <v>7.1</v>
      </c>
      <c r="E55">
        <f t="shared" si="0"/>
        <v>0.63039999999999718</v>
      </c>
      <c r="F55">
        <f t="shared" si="1"/>
        <v>0.39740415999999645</v>
      </c>
    </row>
    <row r="56" spans="1:13" x14ac:dyDescent="0.25">
      <c r="A56" s="10">
        <v>6.6</v>
      </c>
      <c r="E56">
        <f t="shared" si="0"/>
        <v>0.13039999999999718</v>
      </c>
      <c r="F56">
        <f t="shared" si="1"/>
        <v>1.7004159999999265E-2</v>
      </c>
    </row>
    <row r="57" spans="1:13" x14ac:dyDescent="0.25">
      <c r="A57" s="10">
        <v>7</v>
      </c>
      <c r="E57">
        <f t="shared" si="0"/>
        <v>0.53039999999999754</v>
      </c>
      <c r="F57">
        <f t="shared" si="1"/>
        <v>0.28132415999999738</v>
      </c>
    </row>
    <row r="58" spans="1:13" x14ac:dyDescent="0.25">
      <c r="A58" s="10">
        <v>6.2</v>
      </c>
      <c r="E58">
        <f t="shared" si="0"/>
        <v>-0.26960000000000228</v>
      </c>
      <c r="F58">
        <f t="shared" si="1"/>
        <v>7.2684160000001233E-2</v>
      </c>
    </row>
    <row r="59" spans="1:13" x14ac:dyDescent="0.25">
      <c r="A59" s="10">
        <v>6.6</v>
      </c>
      <c r="E59">
        <f t="shared" si="0"/>
        <v>0.13039999999999718</v>
      </c>
      <c r="F59">
        <f t="shared" si="1"/>
        <v>1.7004159999999265E-2</v>
      </c>
    </row>
    <row r="60" spans="1:13" x14ac:dyDescent="0.25">
      <c r="A60" s="10">
        <v>6.6</v>
      </c>
      <c r="E60">
        <f t="shared" si="0"/>
        <v>0.13039999999999718</v>
      </c>
      <c r="F60">
        <f t="shared" si="1"/>
        <v>1.7004159999999265E-2</v>
      </c>
    </row>
    <row r="61" spans="1:13" x14ac:dyDescent="0.25">
      <c r="A61" s="10">
        <v>6.7</v>
      </c>
      <c r="E61">
        <f t="shared" si="0"/>
        <v>0.23039999999999772</v>
      </c>
      <c r="F61">
        <f t="shared" si="1"/>
        <v>5.3084159999998951E-2</v>
      </c>
    </row>
    <row r="62" spans="1:13" x14ac:dyDescent="0.25">
      <c r="A62" s="10">
        <v>6.3</v>
      </c>
      <c r="E62">
        <f t="shared" si="0"/>
        <v>-0.16960000000000264</v>
      </c>
      <c r="F62">
        <f t="shared" si="1"/>
        <v>2.8764160000000896E-2</v>
      </c>
    </row>
    <row r="63" spans="1:13" x14ac:dyDescent="0.25">
      <c r="A63" s="10">
        <v>6.7</v>
      </c>
      <c r="E63">
        <f t="shared" si="0"/>
        <v>0.23039999999999772</v>
      </c>
      <c r="F63">
        <f t="shared" si="1"/>
        <v>5.3084159999998951E-2</v>
      </c>
    </row>
    <row r="64" spans="1:13" x14ac:dyDescent="0.25">
      <c r="A64" s="10">
        <v>6.8</v>
      </c>
      <c r="E64">
        <f t="shared" si="0"/>
        <v>0.33039999999999736</v>
      </c>
      <c r="F64">
        <f t="shared" si="1"/>
        <v>0.10916415999999826</v>
      </c>
    </row>
    <row r="65" spans="1:6" x14ac:dyDescent="0.25">
      <c r="A65" s="10">
        <v>6.1</v>
      </c>
      <c r="E65">
        <f t="shared" si="0"/>
        <v>-0.36960000000000282</v>
      </c>
      <c r="F65">
        <f t="shared" si="1"/>
        <v>0.13660416000000208</v>
      </c>
    </row>
    <row r="66" spans="1:6" x14ac:dyDescent="0.25">
      <c r="A66" s="10">
        <v>6.2</v>
      </c>
      <c r="E66">
        <f t="shared" si="0"/>
        <v>-0.26960000000000228</v>
      </c>
      <c r="F66">
        <f t="shared" si="1"/>
        <v>7.2684160000001233E-2</v>
      </c>
    </row>
    <row r="67" spans="1:6" x14ac:dyDescent="0.25">
      <c r="A67" s="10">
        <v>6</v>
      </c>
      <c r="E67">
        <f t="shared" si="0"/>
        <v>-0.46960000000000246</v>
      </c>
      <c r="F67">
        <f t="shared" si="1"/>
        <v>0.2205241600000023</v>
      </c>
    </row>
    <row r="68" spans="1:6" x14ac:dyDescent="0.25">
      <c r="A68" s="10">
        <v>6.7</v>
      </c>
      <c r="E68">
        <f t="shared" si="0"/>
        <v>0.23039999999999772</v>
      </c>
      <c r="F68">
        <f t="shared" si="1"/>
        <v>5.3084159999998951E-2</v>
      </c>
    </row>
    <row r="69" spans="1:6" x14ac:dyDescent="0.25">
      <c r="A69" s="10">
        <v>5.9</v>
      </c>
      <c r="E69">
        <f t="shared" si="0"/>
        <v>-0.5696000000000021</v>
      </c>
      <c r="F69">
        <f t="shared" si="1"/>
        <v>0.32444416000000242</v>
      </c>
    </row>
    <row r="70" spans="1:6" x14ac:dyDescent="0.25">
      <c r="A70" s="10">
        <v>7.1</v>
      </c>
      <c r="E70">
        <f t="shared" si="0"/>
        <v>0.63039999999999718</v>
      </c>
      <c r="F70">
        <f t="shared" si="1"/>
        <v>0.39740415999999645</v>
      </c>
    </row>
    <row r="71" spans="1:6" x14ac:dyDescent="0.25">
      <c r="A71" s="10">
        <v>6.4</v>
      </c>
      <c r="E71">
        <f t="shared" si="0"/>
        <v>-6.9600000000002105E-2</v>
      </c>
      <c r="F71">
        <f t="shared" si="1"/>
        <v>4.8441600000002933E-3</v>
      </c>
    </row>
    <row r="72" spans="1:6" x14ac:dyDescent="0.25">
      <c r="A72" s="10">
        <v>6.4</v>
      </c>
      <c r="E72">
        <f t="shared" si="0"/>
        <v>-6.9600000000002105E-2</v>
      </c>
      <c r="F72">
        <f t="shared" si="1"/>
        <v>4.8441600000002933E-3</v>
      </c>
    </row>
    <row r="73" spans="1:6" x14ac:dyDescent="0.25">
      <c r="A73" s="10">
        <v>7.6</v>
      </c>
      <c r="E73">
        <f t="shared" si="0"/>
        <v>1.1303999999999972</v>
      </c>
      <c r="F73">
        <f t="shared" si="1"/>
        <v>1.2778041599999936</v>
      </c>
    </row>
    <row r="74" spans="1:6" x14ac:dyDescent="0.25">
      <c r="A74" s="10">
        <v>6.4</v>
      </c>
      <c r="E74">
        <f t="shared" si="0"/>
        <v>-6.9600000000002105E-2</v>
      </c>
      <c r="F74">
        <f t="shared" si="1"/>
        <v>4.8441600000002933E-3</v>
      </c>
    </row>
    <row r="75" spans="1:6" x14ac:dyDescent="0.25">
      <c r="A75" s="10">
        <v>5.9</v>
      </c>
      <c r="E75">
        <f t="shared" ref="E75:E138" si="4">A75-$C$13</f>
        <v>-0.5696000000000021</v>
      </c>
      <c r="F75">
        <f t="shared" si="1"/>
        <v>0.32444416000000242</v>
      </c>
    </row>
    <row r="76" spans="1:6" x14ac:dyDescent="0.25">
      <c r="A76" s="10">
        <v>6.5</v>
      </c>
      <c r="E76">
        <f t="shared" si="4"/>
        <v>3.039999999999754E-2</v>
      </c>
      <c r="F76">
        <f t="shared" ref="F76:F139" si="5">E76^2</f>
        <v>9.2415999999985042E-4</v>
      </c>
    </row>
    <row r="77" spans="1:6" x14ac:dyDescent="0.25">
      <c r="A77" s="10">
        <v>6.7</v>
      </c>
      <c r="E77">
        <f t="shared" si="4"/>
        <v>0.23039999999999772</v>
      </c>
      <c r="F77">
        <f t="shared" si="5"/>
        <v>5.3084159999998951E-2</v>
      </c>
    </row>
    <row r="78" spans="1:6" x14ac:dyDescent="0.25">
      <c r="A78" s="10">
        <v>6.4</v>
      </c>
      <c r="E78">
        <f t="shared" si="4"/>
        <v>-6.9600000000002105E-2</v>
      </c>
      <c r="F78">
        <f t="shared" si="5"/>
        <v>4.8441600000002933E-3</v>
      </c>
    </row>
    <row r="79" spans="1:6" x14ac:dyDescent="0.25">
      <c r="A79" s="10">
        <v>6.9</v>
      </c>
      <c r="E79">
        <f t="shared" si="4"/>
        <v>0.4303999999999979</v>
      </c>
      <c r="F79">
        <f t="shared" si="5"/>
        <v>0.18524415999999819</v>
      </c>
    </row>
    <row r="80" spans="1:6" x14ac:dyDescent="0.25">
      <c r="A80" s="10">
        <v>7</v>
      </c>
      <c r="E80">
        <f t="shared" si="4"/>
        <v>0.53039999999999754</v>
      </c>
      <c r="F80">
        <f t="shared" si="5"/>
        <v>0.28132415999999738</v>
      </c>
    </row>
    <row r="81" spans="1:6" x14ac:dyDescent="0.25">
      <c r="A81" s="10">
        <v>6.7</v>
      </c>
      <c r="E81">
        <f t="shared" si="4"/>
        <v>0.23039999999999772</v>
      </c>
      <c r="F81">
        <f t="shared" si="5"/>
        <v>5.3084159999998951E-2</v>
      </c>
    </row>
    <row r="82" spans="1:6" x14ac:dyDescent="0.25">
      <c r="A82" s="10">
        <v>7</v>
      </c>
      <c r="E82">
        <f t="shared" si="4"/>
        <v>0.53039999999999754</v>
      </c>
      <c r="F82">
        <f t="shared" si="5"/>
        <v>0.28132415999999738</v>
      </c>
    </row>
    <row r="83" spans="1:6" x14ac:dyDescent="0.25">
      <c r="A83" s="10">
        <v>5.8</v>
      </c>
      <c r="E83">
        <f t="shared" si="4"/>
        <v>-0.66960000000000264</v>
      </c>
      <c r="F83">
        <f t="shared" si="5"/>
        <v>0.44836416000000351</v>
      </c>
    </row>
    <row r="84" spans="1:6" x14ac:dyDescent="0.25">
      <c r="A84" s="10">
        <v>6.5</v>
      </c>
      <c r="E84">
        <f t="shared" si="4"/>
        <v>3.039999999999754E-2</v>
      </c>
      <c r="F84">
        <f t="shared" si="5"/>
        <v>9.2415999999985042E-4</v>
      </c>
    </row>
    <row r="85" spans="1:6" x14ac:dyDescent="0.25">
      <c r="A85" s="10">
        <v>6.2</v>
      </c>
      <c r="E85">
        <f t="shared" si="4"/>
        <v>-0.26960000000000228</v>
      </c>
      <c r="F85">
        <f t="shared" si="5"/>
        <v>7.2684160000001233E-2</v>
      </c>
    </row>
    <row r="86" spans="1:6" x14ac:dyDescent="0.25">
      <c r="A86" s="10">
        <v>6.7</v>
      </c>
      <c r="E86">
        <f t="shared" si="4"/>
        <v>0.23039999999999772</v>
      </c>
      <c r="F86">
        <f t="shared" si="5"/>
        <v>5.3084159999998951E-2</v>
      </c>
    </row>
    <row r="87" spans="1:6" x14ac:dyDescent="0.25">
      <c r="A87" s="10">
        <v>6.2</v>
      </c>
      <c r="E87">
        <f t="shared" si="4"/>
        <v>-0.26960000000000228</v>
      </c>
      <c r="F87">
        <f t="shared" si="5"/>
        <v>7.2684160000001233E-2</v>
      </c>
    </row>
    <row r="88" spans="1:6" x14ac:dyDescent="0.25">
      <c r="A88" s="10">
        <v>5.8</v>
      </c>
      <c r="E88">
        <f t="shared" si="4"/>
        <v>-0.66960000000000264</v>
      </c>
      <c r="F88">
        <f t="shared" si="5"/>
        <v>0.44836416000000351</v>
      </c>
    </row>
    <row r="89" spans="1:6" x14ac:dyDescent="0.25">
      <c r="A89" s="10">
        <v>6.1</v>
      </c>
      <c r="E89">
        <f t="shared" si="4"/>
        <v>-0.36960000000000282</v>
      </c>
      <c r="F89">
        <f t="shared" si="5"/>
        <v>0.13660416000000208</v>
      </c>
    </row>
    <row r="90" spans="1:6" x14ac:dyDescent="0.25">
      <c r="A90" s="10">
        <v>6.9</v>
      </c>
      <c r="E90">
        <f t="shared" si="4"/>
        <v>0.4303999999999979</v>
      </c>
      <c r="F90">
        <f t="shared" si="5"/>
        <v>0.18524415999999819</v>
      </c>
    </row>
    <row r="91" spans="1:6" x14ac:dyDescent="0.25">
      <c r="A91" s="10">
        <v>6.9</v>
      </c>
      <c r="E91">
        <f t="shared" si="4"/>
        <v>0.4303999999999979</v>
      </c>
      <c r="F91">
        <f t="shared" si="5"/>
        <v>0.18524415999999819</v>
      </c>
    </row>
    <row r="92" spans="1:6" x14ac:dyDescent="0.25">
      <c r="A92" s="10">
        <v>6.8</v>
      </c>
      <c r="E92">
        <f t="shared" si="4"/>
        <v>0.33039999999999736</v>
      </c>
      <c r="F92">
        <f t="shared" si="5"/>
        <v>0.10916415999999826</v>
      </c>
    </row>
    <row r="93" spans="1:6" x14ac:dyDescent="0.25">
      <c r="A93" s="10">
        <v>6</v>
      </c>
      <c r="E93">
        <f t="shared" si="4"/>
        <v>-0.46960000000000246</v>
      </c>
      <c r="F93">
        <f t="shared" si="5"/>
        <v>0.2205241600000023</v>
      </c>
    </row>
    <row r="94" spans="1:6" x14ac:dyDescent="0.25">
      <c r="A94" s="10">
        <v>7.2</v>
      </c>
      <c r="E94">
        <f t="shared" si="4"/>
        <v>0.73039999999999772</v>
      </c>
      <c r="F94">
        <f t="shared" si="5"/>
        <v>0.53348415999999665</v>
      </c>
    </row>
    <row r="95" spans="1:6" x14ac:dyDescent="0.25">
      <c r="A95" s="10">
        <v>6.2</v>
      </c>
      <c r="E95">
        <f t="shared" si="4"/>
        <v>-0.26960000000000228</v>
      </c>
      <c r="F95">
        <f t="shared" si="5"/>
        <v>7.2684160000001233E-2</v>
      </c>
    </row>
    <row r="96" spans="1:6" x14ac:dyDescent="0.25">
      <c r="A96" s="10">
        <v>7</v>
      </c>
      <c r="E96">
        <f t="shared" si="4"/>
        <v>0.53039999999999754</v>
      </c>
      <c r="F96">
        <f t="shared" si="5"/>
        <v>0.28132415999999738</v>
      </c>
    </row>
    <row r="97" spans="1:6" x14ac:dyDescent="0.25">
      <c r="A97" s="10">
        <v>6.5</v>
      </c>
      <c r="E97">
        <f t="shared" si="4"/>
        <v>3.039999999999754E-2</v>
      </c>
      <c r="F97">
        <f t="shared" si="5"/>
        <v>9.2415999999985042E-4</v>
      </c>
    </row>
    <row r="98" spans="1:6" x14ac:dyDescent="0.25">
      <c r="A98" s="10">
        <v>6.8</v>
      </c>
      <c r="E98">
        <f t="shared" si="4"/>
        <v>0.33039999999999736</v>
      </c>
      <c r="F98">
        <f t="shared" si="5"/>
        <v>0.10916415999999826</v>
      </c>
    </row>
    <row r="99" spans="1:6" x14ac:dyDescent="0.25">
      <c r="A99" s="10">
        <v>6</v>
      </c>
      <c r="E99">
        <f t="shared" si="4"/>
        <v>-0.46960000000000246</v>
      </c>
      <c r="F99">
        <f t="shared" si="5"/>
        <v>0.2205241600000023</v>
      </c>
    </row>
    <row r="100" spans="1:6" x14ac:dyDescent="0.25">
      <c r="A100" s="10">
        <v>6.9</v>
      </c>
      <c r="E100">
        <f t="shared" si="4"/>
        <v>0.4303999999999979</v>
      </c>
      <c r="F100">
        <f t="shared" si="5"/>
        <v>0.18524415999999819</v>
      </c>
    </row>
    <row r="101" spans="1:6" x14ac:dyDescent="0.25">
      <c r="A101" s="10">
        <v>6.6</v>
      </c>
      <c r="E101">
        <f t="shared" si="4"/>
        <v>0.13039999999999718</v>
      </c>
      <c r="F101">
        <f t="shared" si="5"/>
        <v>1.7004159999999265E-2</v>
      </c>
    </row>
    <row r="102" spans="1:6" x14ac:dyDescent="0.25">
      <c r="A102" s="10">
        <v>7</v>
      </c>
      <c r="E102">
        <f t="shared" si="4"/>
        <v>0.53039999999999754</v>
      </c>
      <c r="F102">
        <f t="shared" si="5"/>
        <v>0.28132415999999738</v>
      </c>
    </row>
    <row r="103" spans="1:6" x14ac:dyDescent="0.25">
      <c r="A103" s="10">
        <v>6.1</v>
      </c>
      <c r="E103">
        <f t="shared" si="4"/>
        <v>-0.36960000000000282</v>
      </c>
      <c r="F103">
        <f t="shared" si="5"/>
        <v>0.13660416000000208</v>
      </c>
    </row>
    <row r="104" spans="1:6" x14ac:dyDescent="0.25">
      <c r="A104" s="10">
        <v>6.8</v>
      </c>
      <c r="E104">
        <f t="shared" si="4"/>
        <v>0.33039999999999736</v>
      </c>
      <c r="F104">
        <f t="shared" si="5"/>
        <v>0.10916415999999826</v>
      </c>
    </row>
    <row r="105" spans="1:6" x14ac:dyDescent="0.25">
      <c r="A105" s="10">
        <v>6.4</v>
      </c>
      <c r="E105">
        <f t="shared" si="4"/>
        <v>-6.9600000000002105E-2</v>
      </c>
      <c r="F105">
        <f t="shared" si="5"/>
        <v>4.8441600000002933E-3</v>
      </c>
    </row>
    <row r="106" spans="1:6" x14ac:dyDescent="0.25">
      <c r="A106" s="10">
        <v>6.6</v>
      </c>
      <c r="E106">
        <f t="shared" si="4"/>
        <v>0.13039999999999718</v>
      </c>
      <c r="F106">
        <f t="shared" si="5"/>
        <v>1.7004159999999265E-2</v>
      </c>
    </row>
    <row r="107" spans="1:6" x14ac:dyDescent="0.25">
      <c r="A107" s="10">
        <v>6.5</v>
      </c>
      <c r="E107">
        <f t="shared" si="4"/>
        <v>3.039999999999754E-2</v>
      </c>
      <c r="F107">
        <f t="shared" si="5"/>
        <v>9.2415999999985042E-4</v>
      </c>
    </row>
    <row r="108" spans="1:6" x14ac:dyDescent="0.25">
      <c r="A108" s="10">
        <v>6.7</v>
      </c>
      <c r="E108">
        <f t="shared" si="4"/>
        <v>0.23039999999999772</v>
      </c>
      <c r="F108">
        <f t="shared" si="5"/>
        <v>5.3084159999998951E-2</v>
      </c>
    </row>
    <row r="109" spans="1:6" x14ac:dyDescent="0.25">
      <c r="A109" s="10">
        <v>6.4</v>
      </c>
      <c r="E109">
        <f t="shared" si="4"/>
        <v>-6.9600000000002105E-2</v>
      </c>
      <c r="F109">
        <f t="shared" si="5"/>
        <v>4.8441600000002933E-3</v>
      </c>
    </row>
    <row r="110" spans="1:6" x14ac:dyDescent="0.25">
      <c r="A110" s="10">
        <v>5.9</v>
      </c>
      <c r="E110">
        <f t="shared" si="4"/>
        <v>-0.5696000000000021</v>
      </c>
      <c r="F110">
        <f t="shared" si="5"/>
        <v>0.32444416000000242</v>
      </c>
    </row>
    <row r="111" spans="1:6" x14ac:dyDescent="0.25">
      <c r="A111" s="10">
        <v>6.6</v>
      </c>
      <c r="E111">
        <f t="shared" si="4"/>
        <v>0.13039999999999718</v>
      </c>
      <c r="F111">
        <f t="shared" si="5"/>
        <v>1.7004159999999265E-2</v>
      </c>
    </row>
    <row r="112" spans="1:6" x14ac:dyDescent="0.25">
      <c r="A112" s="10">
        <v>6.5</v>
      </c>
      <c r="E112">
        <f t="shared" si="4"/>
        <v>3.039999999999754E-2</v>
      </c>
      <c r="F112">
        <f t="shared" si="5"/>
        <v>9.2415999999985042E-4</v>
      </c>
    </row>
    <row r="113" spans="1:6" x14ac:dyDescent="0.25">
      <c r="A113" s="10">
        <v>6.5</v>
      </c>
      <c r="E113">
        <f t="shared" si="4"/>
        <v>3.039999999999754E-2</v>
      </c>
      <c r="F113">
        <f t="shared" si="5"/>
        <v>9.2415999999985042E-4</v>
      </c>
    </row>
    <row r="114" spans="1:6" x14ac:dyDescent="0.25">
      <c r="A114" s="10">
        <v>6.7</v>
      </c>
      <c r="E114">
        <f t="shared" si="4"/>
        <v>0.23039999999999772</v>
      </c>
      <c r="F114">
        <f t="shared" si="5"/>
        <v>5.3084159999998951E-2</v>
      </c>
    </row>
    <row r="115" spans="1:6" x14ac:dyDescent="0.25">
      <c r="A115" s="10">
        <v>6</v>
      </c>
      <c r="E115">
        <f t="shared" si="4"/>
        <v>-0.46960000000000246</v>
      </c>
      <c r="F115">
        <f t="shared" si="5"/>
        <v>0.2205241600000023</v>
      </c>
    </row>
    <row r="116" spans="1:6" x14ac:dyDescent="0.25">
      <c r="A116" s="10">
        <v>6.5</v>
      </c>
      <c r="E116">
        <f t="shared" si="4"/>
        <v>3.039999999999754E-2</v>
      </c>
      <c r="F116">
        <f t="shared" si="5"/>
        <v>9.2415999999985042E-4</v>
      </c>
    </row>
    <row r="117" spans="1:6" x14ac:dyDescent="0.25">
      <c r="A117" s="10">
        <v>7.3</v>
      </c>
      <c r="E117">
        <f t="shared" si="4"/>
        <v>0.83039999999999736</v>
      </c>
      <c r="F117">
        <f t="shared" si="5"/>
        <v>0.68956415999999565</v>
      </c>
    </row>
    <row r="118" spans="1:6" x14ac:dyDescent="0.25">
      <c r="A118" s="10">
        <v>6.6</v>
      </c>
      <c r="E118">
        <f t="shared" si="4"/>
        <v>0.13039999999999718</v>
      </c>
      <c r="F118">
        <f t="shared" si="5"/>
        <v>1.7004159999999265E-2</v>
      </c>
    </row>
    <row r="119" spans="1:6" x14ac:dyDescent="0.25">
      <c r="A119" s="10">
        <v>6.2</v>
      </c>
      <c r="E119">
        <f t="shared" si="4"/>
        <v>-0.26960000000000228</v>
      </c>
      <c r="F119">
        <f t="shared" si="5"/>
        <v>7.2684160000001233E-2</v>
      </c>
    </row>
    <row r="120" spans="1:6" x14ac:dyDescent="0.25">
      <c r="A120" s="10">
        <v>6.4</v>
      </c>
      <c r="E120">
        <f t="shared" si="4"/>
        <v>-6.9600000000002105E-2</v>
      </c>
      <c r="F120">
        <f t="shared" si="5"/>
        <v>4.8441600000002933E-3</v>
      </c>
    </row>
    <row r="121" spans="1:6" x14ac:dyDescent="0.25">
      <c r="A121" s="10">
        <v>6.2</v>
      </c>
      <c r="E121">
        <f t="shared" si="4"/>
        <v>-0.26960000000000228</v>
      </c>
      <c r="F121">
        <f t="shared" si="5"/>
        <v>7.2684160000001233E-2</v>
      </c>
    </row>
    <row r="122" spans="1:6" x14ac:dyDescent="0.25">
      <c r="A122" s="10">
        <v>6.4</v>
      </c>
      <c r="E122">
        <f t="shared" si="4"/>
        <v>-6.9600000000002105E-2</v>
      </c>
      <c r="F122">
        <f t="shared" si="5"/>
        <v>4.8441600000002933E-3</v>
      </c>
    </row>
    <row r="123" spans="1:6" x14ac:dyDescent="0.25">
      <c r="A123" s="10">
        <v>6.7</v>
      </c>
      <c r="E123">
        <f t="shared" si="4"/>
        <v>0.23039999999999772</v>
      </c>
      <c r="F123">
        <f t="shared" si="5"/>
        <v>5.3084159999998951E-2</v>
      </c>
    </row>
    <row r="124" spans="1:6" x14ac:dyDescent="0.25">
      <c r="A124" s="10">
        <v>7</v>
      </c>
      <c r="E124">
        <f t="shared" si="4"/>
        <v>0.53039999999999754</v>
      </c>
      <c r="F124">
        <f t="shared" si="5"/>
        <v>0.28132415999999738</v>
      </c>
    </row>
    <row r="125" spans="1:6" x14ac:dyDescent="0.25">
      <c r="A125" s="10">
        <v>5.8</v>
      </c>
      <c r="E125">
        <f t="shared" si="4"/>
        <v>-0.66960000000000264</v>
      </c>
      <c r="F125">
        <f t="shared" si="5"/>
        <v>0.44836416000000351</v>
      </c>
    </row>
    <row r="126" spans="1:6" x14ac:dyDescent="0.25">
      <c r="A126" s="10">
        <v>6.8</v>
      </c>
      <c r="E126">
        <f t="shared" si="4"/>
        <v>0.33039999999999736</v>
      </c>
      <c r="F126">
        <f t="shared" si="5"/>
        <v>0.10916415999999826</v>
      </c>
    </row>
    <row r="127" spans="1:6" x14ac:dyDescent="0.25">
      <c r="A127" s="10">
        <v>6.7</v>
      </c>
      <c r="E127">
        <f t="shared" si="4"/>
        <v>0.23039999999999772</v>
      </c>
      <c r="F127">
        <f t="shared" si="5"/>
        <v>5.3084159999998951E-2</v>
      </c>
    </row>
    <row r="128" spans="1:6" x14ac:dyDescent="0.25">
      <c r="A128" s="10">
        <v>6.6</v>
      </c>
      <c r="E128">
        <f t="shared" si="4"/>
        <v>0.13039999999999718</v>
      </c>
      <c r="F128">
        <f t="shared" si="5"/>
        <v>1.7004159999999265E-2</v>
      </c>
    </row>
    <row r="129" spans="1:6" x14ac:dyDescent="0.25">
      <c r="A129" s="10">
        <v>6.1</v>
      </c>
      <c r="E129">
        <f t="shared" si="4"/>
        <v>-0.36960000000000282</v>
      </c>
      <c r="F129">
        <f t="shared" si="5"/>
        <v>0.13660416000000208</v>
      </c>
    </row>
    <row r="130" spans="1:6" x14ac:dyDescent="0.25">
      <c r="A130" s="10">
        <v>6.7</v>
      </c>
      <c r="E130">
        <f t="shared" si="4"/>
        <v>0.23039999999999772</v>
      </c>
      <c r="F130">
        <f t="shared" si="5"/>
        <v>5.3084159999998951E-2</v>
      </c>
    </row>
    <row r="131" spans="1:6" x14ac:dyDescent="0.25">
      <c r="A131" s="10">
        <v>6.3</v>
      </c>
      <c r="E131">
        <f t="shared" si="4"/>
        <v>-0.16960000000000264</v>
      </c>
      <c r="F131">
        <f t="shared" si="5"/>
        <v>2.8764160000000896E-2</v>
      </c>
    </row>
    <row r="132" spans="1:6" x14ac:dyDescent="0.25">
      <c r="A132" s="10">
        <v>7</v>
      </c>
      <c r="E132">
        <f t="shared" si="4"/>
        <v>0.53039999999999754</v>
      </c>
      <c r="F132">
        <f t="shared" si="5"/>
        <v>0.28132415999999738</v>
      </c>
    </row>
    <row r="133" spans="1:6" x14ac:dyDescent="0.25">
      <c r="A133" s="10">
        <v>6.7</v>
      </c>
      <c r="E133">
        <f t="shared" si="4"/>
        <v>0.23039999999999772</v>
      </c>
      <c r="F133">
        <f t="shared" si="5"/>
        <v>5.3084159999998951E-2</v>
      </c>
    </row>
    <row r="134" spans="1:6" x14ac:dyDescent="0.25">
      <c r="A134" s="10">
        <v>6.8</v>
      </c>
      <c r="E134">
        <f t="shared" si="4"/>
        <v>0.33039999999999736</v>
      </c>
      <c r="F134">
        <f t="shared" si="5"/>
        <v>0.10916415999999826</v>
      </c>
    </row>
    <row r="135" spans="1:6" x14ac:dyDescent="0.25">
      <c r="A135" s="10">
        <v>6.5</v>
      </c>
      <c r="E135">
        <f t="shared" si="4"/>
        <v>3.039999999999754E-2</v>
      </c>
      <c r="F135">
        <f t="shared" si="5"/>
        <v>9.2415999999985042E-4</v>
      </c>
    </row>
    <row r="136" spans="1:6" x14ac:dyDescent="0.25">
      <c r="A136" s="10">
        <v>6.5</v>
      </c>
      <c r="E136">
        <f t="shared" si="4"/>
        <v>3.039999999999754E-2</v>
      </c>
      <c r="F136">
        <f t="shared" si="5"/>
        <v>9.2415999999985042E-4</v>
      </c>
    </row>
    <row r="137" spans="1:6" x14ac:dyDescent="0.25">
      <c r="A137" s="10">
        <v>6.3</v>
      </c>
      <c r="E137">
        <f t="shared" si="4"/>
        <v>-0.16960000000000264</v>
      </c>
      <c r="F137">
        <f t="shared" si="5"/>
        <v>2.8764160000000896E-2</v>
      </c>
    </row>
    <row r="138" spans="1:6" x14ac:dyDescent="0.25">
      <c r="A138" s="10">
        <v>6.6</v>
      </c>
      <c r="E138">
        <f t="shared" si="4"/>
        <v>0.13039999999999718</v>
      </c>
      <c r="F138">
        <f t="shared" si="5"/>
        <v>1.7004159999999265E-2</v>
      </c>
    </row>
    <row r="139" spans="1:6" x14ac:dyDescent="0.25">
      <c r="A139" s="10">
        <v>7.1</v>
      </c>
      <c r="E139">
        <f t="shared" ref="E139:E202" si="6">A139-$C$13</f>
        <v>0.63039999999999718</v>
      </c>
      <c r="F139">
        <f t="shared" si="5"/>
        <v>0.39740415999999645</v>
      </c>
    </row>
    <row r="140" spans="1:6" x14ac:dyDescent="0.25">
      <c r="A140" s="10">
        <v>6.7</v>
      </c>
      <c r="E140">
        <f t="shared" si="6"/>
        <v>0.23039999999999772</v>
      </c>
      <c r="F140">
        <f t="shared" ref="F140:F203" si="7">E140^2</f>
        <v>5.3084159999998951E-2</v>
      </c>
    </row>
    <row r="141" spans="1:6" x14ac:dyDescent="0.25">
      <c r="A141" s="10">
        <v>6.8</v>
      </c>
      <c r="E141">
        <f t="shared" si="6"/>
        <v>0.33039999999999736</v>
      </c>
      <c r="F141">
        <f t="shared" si="7"/>
        <v>0.10916415999999826</v>
      </c>
    </row>
    <row r="142" spans="1:6" x14ac:dyDescent="0.25">
      <c r="A142" s="10">
        <v>6.9</v>
      </c>
      <c r="E142">
        <f t="shared" si="6"/>
        <v>0.4303999999999979</v>
      </c>
      <c r="F142">
        <f t="shared" si="7"/>
        <v>0.18524415999999819</v>
      </c>
    </row>
    <row r="143" spans="1:6" x14ac:dyDescent="0.25">
      <c r="A143" s="10">
        <v>6</v>
      </c>
      <c r="E143">
        <f t="shared" si="6"/>
        <v>-0.46960000000000246</v>
      </c>
      <c r="F143">
        <f t="shared" si="7"/>
        <v>0.2205241600000023</v>
      </c>
    </row>
    <row r="144" spans="1:6" x14ac:dyDescent="0.25">
      <c r="A144" s="10">
        <v>6.7</v>
      </c>
      <c r="E144">
        <f t="shared" si="6"/>
        <v>0.23039999999999772</v>
      </c>
      <c r="F144">
        <f t="shared" si="7"/>
        <v>5.3084159999998951E-2</v>
      </c>
    </row>
    <row r="145" spans="1:6" x14ac:dyDescent="0.25">
      <c r="A145" s="10">
        <v>6.9</v>
      </c>
      <c r="E145">
        <f t="shared" si="6"/>
        <v>0.4303999999999979</v>
      </c>
      <c r="F145">
        <f t="shared" si="7"/>
        <v>0.18524415999999819</v>
      </c>
    </row>
    <row r="146" spans="1:6" x14ac:dyDescent="0.25">
      <c r="A146" s="10">
        <v>6.3</v>
      </c>
      <c r="E146">
        <f t="shared" si="6"/>
        <v>-0.16960000000000264</v>
      </c>
      <c r="F146">
        <f t="shared" si="7"/>
        <v>2.8764160000000896E-2</v>
      </c>
    </row>
    <row r="147" spans="1:6" x14ac:dyDescent="0.25">
      <c r="A147" s="10">
        <v>6.6</v>
      </c>
      <c r="E147">
        <f t="shared" si="6"/>
        <v>0.13039999999999718</v>
      </c>
      <c r="F147">
        <f t="shared" si="7"/>
        <v>1.7004159999999265E-2</v>
      </c>
    </row>
    <row r="148" spans="1:6" x14ac:dyDescent="0.25">
      <c r="A148" s="10">
        <v>5.8</v>
      </c>
      <c r="E148">
        <f t="shared" si="6"/>
        <v>-0.66960000000000264</v>
      </c>
      <c r="F148">
        <f t="shared" si="7"/>
        <v>0.44836416000000351</v>
      </c>
    </row>
    <row r="149" spans="1:6" x14ac:dyDescent="0.25">
      <c r="A149" s="10">
        <v>6.3</v>
      </c>
      <c r="E149">
        <f t="shared" si="6"/>
        <v>-0.16960000000000264</v>
      </c>
      <c r="F149">
        <f t="shared" si="7"/>
        <v>2.8764160000000896E-2</v>
      </c>
    </row>
    <row r="150" spans="1:6" x14ac:dyDescent="0.25">
      <c r="A150" s="10">
        <v>5.7</v>
      </c>
      <c r="E150">
        <f t="shared" si="6"/>
        <v>-0.76960000000000228</v>
      </c>
      <c r="F150">
        <f t="shared" si="7"/>
        <v>0.5922841600000035</v>
      </c>
    </row>
    <row r="151" spans="1:6" x14ac:dyDescent="0.25">
      <c r="A151" s="10">
        <v>6.4</v>
      </c>
      <c r="E151">
        <f t="shared" si="6"/>
        <v>-6.9600000000002105E-2</v>
      </c>
      <c r="F151">
        <f t="shared" si="7"/>
        <v>4.8441600000002933E-3</v>
      </c>
    </row>
    <row r="152" spans="1:6" x14ac:dyDescent="0.25">
      <c r="A152" s="10">
        <v>7</v>
      </c>
      <c r="E152">
        <f t="shared" si="6"/>
        <v>0.53039999999999754</v>
      </c>
      <c r="F152">
        <f t="shared" si="7"/>
        <v>0.28132415999999738</v>
      </c>
    </row>
    <row r="153" spans="1:6" x14ac:dyDescent="0.25">
      <c r="A153" s="10">
        <v>6.4</v>
      </c>
      <c r="E153">
        <f t="shared" si="6"/>
        <v>-6.9600000000002105E-2</v>
      </c>
      <c r="F153">
        <f t="shared" si="7"/>
        <v>4.8441600000002933E-3</v>
      </c>
    </row>
    <row r="154" spans="1:6" x14ac:dyDescent="0.25">
      <c r="A154" s="10">
        <v>6.3</v>
      </c>
      <c r="E154">
        <f t="shared" si="6"/>
        <v>-0.16960000000000264</v>
      </c>
      <c r="F154">
        <f t="shared" si="7"/>
        <v>2.8764160000000896E-2</v>
      </c>
    </row>
    <row r="155" spans="1:6" x14ac:dyDescent="0.25">
      <c r="A155" s="10">
        <v>6.5</v>
      </c>
      <c r="E155">
        <f t="shared" si="6"/>
        <v>3.039999999999754E-2</v>
      </c>
      <c r="F155">
        <f t="shared" si="7"/>
        <v>9.2415999999985042E-4</v>
      </c>
    </row>
    <row r="156" spans="1:6" x14ac:dyDescent="0.25">
      <c r="A156" s="10">
        <v>6.8</v>
      </c>
      <c r="E156">
        <f t="shared" si="6"/>
        <v>0.33039999999999736</v>
      </c>
      <c r="F156">
        <f t="shared" si="7"/>
        <v>0.10916415999999826</v>
      </c>
    </row>
    <row r="157" spans="1:6" x14ac:dyDescent="0.25">
      <c r="A157" s="10">
        <v>6.4</v>
      </c>
      <c r="E157">
        <f t="shared" si="6"/>
        <v>-6.9600000000002105E-2</v>
      </c>
      <c r="F157">
        <f t="shared" si="7"/>
        <v>4.8441600000002933E-3</v>
      </c>
    </row>
    <row r="158" spans="1:6" x14ac:dyDescent="0.25">
      <c r="A158" s="10">
        <v>6.4</v>
      </c>
      <c r="E158">
        <f t="shared" si="6"/>
        <v>-6.9600000000002105E-2</v>
      </c>
      <c r="F158">
        <f t="shared" si="7"/>
        <v>4.8441600000002933E-3</v>
      </c>
    </row>
    <row r="159" spans="1:6" x14ac:dyDescent="0.25">
      <c r="A159" s="10">
        <v>6.3</v>
      </c>
      <c r="E159">
        <f t="shared" si="6"/>
        <v>-0.16960000000000264</v>
      </c>
      <c r="F159">
        <f t="shared" si="7"/>
        <v>2.8764160000000896E-2</v>
      </c>
    </row>
    <row r="160" spans="1:6" x14ac:dyDescent="0.25">
      <c r="A160" s="10">
        <v>5.9</v>
      </c>
      <c r="E160">
        <f t="shared" si="6"/>
        <v>-0.5696000000000021</v>
      </c>
      <c r="F160">
        <f t="shared" si="7"/>
        <v>0.32444416000000242</v>
      </c>
    </row>
    <row r="161" spans="1:6" x14ac:dyDescent="0.25">
      <c r="A161" s="10">
        <v>6.9</v>
      </c>
      <c r="E161">
        <f t="shared" si="6"/>
        <v>0.4303999999999979</v>
      </c>
      <c r="F161">
        <f t="shared" si="7"/>
        <v>0.18524415999999819</v>
      </c>
    </row>
    <row r="162" spans="1:6" x14ac:dyDescent="0.25">
      <c r="A162" s="10">
        <v>5.8</v>
      </c>
      <c r="E162">
        <f t="shared" si="6"/>
        <v>-0.66960000000000264</v>
      </c>
      <c r="F162">
        <f t="shared" si="7"/>
        <v>0.44836416000000351</v>
      </c>
    </row>
    <row r="163" spans="1:6" x14ac:dyDescent="0.25">
      <c r="A163" s="10">
        <v>6.3</v>
      </c>
      <c r="E163">
        <f t="shared" si="6"/>
        <v>-0.16960000000000264</v>
      </c>
      <c r="F163">
        <f t="shared" si="7"/>
        <v>2.8764160000000896E-2</v>
      </c>
    </row>
    <row r="164" spans="1:6" x14ac:dyDescent="0.25">
      <c r="A164" s="10">
        <v>6.2</v>
      </c>
      <c r="E164">
        <f t="shared" si="6"/>
        <v>-0.26960000000000228</v>
      </c>
      <c r="F164">
        <f t="shared" si="7"/>
        <v>7.2684160000001233E-2</v>
      </c>
    </row>
    <row r="165" spans="1:6" x14ac:dyDescent="0.25">
      <c r="A165" s="10">
        <v>6.4</v>
      </c>
      <c r="E165">
        <f t="shared" si="6"/>
        <v>-6.9600000000002105E-2</v>
      </c>
      <c r="F165">
        <f t="shared" si="7"/>
        <v>4.8441600000002933E-3</v>
      </c>
    </row>
    <row r="166" spans="1:6" x14ac:dyDescent="0.25">
      <c r="A166" s="10">
        <v>6.8</v>
      </c>
      <c r="E166">
        <f t="shared" si="6"/>
        <v>0.33039999999999736</v>
      </c>
      <c r="F166">
        <f t="shared" si="7"/>
        <v>0.10916415999999826</v>
      </c>
    </row>
    <row r="167" spans="1:6" x14ac:dyDescent="0.25">
      <c r="A167" s="10">
        <v>6.5</v>
      </c>
      <c r="E167">
        <f t="shared" si="6"/>
        <v>3.039999999999754E-2</v>
      </c>
      <c r="F167">
        <f t="shared" si="7"/>
        <v>9.2415999999985042E-4</v>
      </c>
    </row>
    <row r="168" spans="1:6" x14ac:dyDescent="0.25">
      <c r="A168" s="10">
        <v>6.2</v>
      </c>
      <c r="E168">
        <f t="shared" si="6"/>
        <v>-0.26960000000000228</v>
      </c>
      <c r="F168">
        <f t="shared" si="7"/>
        <v>7.2684160000001233E-2</v>
      </c>
    </row>
    <row r="169" spans="1:6" x14ac:dyDescent="0.25">
      <c r="A169" s="10">
        <v>6.5</v>
      </c>
      <c r="E169">
        <f t="shared" si="6"/>
        <v>3.039999999999754E-2</v>
      </c>
      <c r="F169">
        <f t="shared" si="7"/>
        <v>9.2415999999985042E-4</v>
      </c>
    </row>
    <row r="170" spans="1:6" x14ac:dyDescent="0.25">
      <c r="A170" s="10">
        <v>5.9</v>
      </c>
      <c r="E170">
        <f t="shared" si="6"/>
        <v>-0.5696000000000021</v>
      </c>
      <c r="F170">
        <f t="shared" si="7"/>
        <v>0.32444416000000242</v>
      </c>
    </row>
    <row r="171" spans="1:6" x14ac:dyDescent="0.25">
      <c r="A171" s="10">
        <v>6</v>
      </c>
      <c r="E171">
        <f t="shared" si="6"/>
        <v>-0.46960000000000246</v>
      </c>
      <c r="F171">
        <f t="shared" si="7"/>
        <v>0.2205241600000023</v>
      </c>
    </row>
    <row r="172" spans="1:6" x14ac:dyDescent="0.25">
      <c r="A172" s="10">
        <v>5.8</v>
      </c>
      <c r="E172">
        <f t="shared" si="6"/>
        <v>-0.66960000000000264</v>
      </c>
      <c r="F172">
        <f t="shared" si="7"/>
        <v>0.44836416000000351</v>
      </c>
    </row>
    <row r="173" spans="1:6" x14ac:dyDescent="0.25">
      <c r="A173" s="10">
        <v>7.3</v>
      </c>
      <c r="E173">
        <f t="shared" si="6"/>
        <v>0.83039999999999736</v>
      </c>
      <c r="F173">
        <f t="shared" si="7"/>
        <v>0.68956415999999565</v>
      </c>
    </row>
    <row r="174" spans="1:6" x14ac:dyDescent="0.25">
      <c r="A174" s="10">
        <v>6.3</v>
      </c>
      <c r="E174">
        <f t="shared" si="6"/>
        <v>-0.16960000000000264</v>
      </c>
      <c r="F174">
        <f t="shared" si="7"/>
        <v>2.8764160000000896E-2</v>
      </c>
    </row>
    <row r="175" spans="1:6" x14ac:dyDescent="0.25">
      <c r="A175" s="10">
        <v>6.4</v>
      </c>
      <c r="E175">
        <f t="shared" si="6"/>
        <v>-6.9600000000002105E-2</v>
      </c>
      <c r="F175">
        <f t="shared" si="7"/>
        <v>4.8441600000002933E-3</v>
      </c>
    </row>
    <row r="176" spans="1:6" x14ac:dyDescent="0.25">
      <c r="A176" s="10">
        <v>6.5</v>
      </c>
      <c r="E176">
        <f t="shared" si="6"/>
        <v>3.039999999999754E-2</v>
      </c>
      <c r="F176">
        <f t="shared" si="7"/>
        <v>9.2415999999985042E-4</v>
      </c>
    </row>
    <row r="177" spans="1:6" x14ac:dyDescent="0.25">
      <c r="A177" s="10">
        <v>6.4</v>
      </c>
      <c r="E177">
        <f t="shared" si="6"/>
        <v>-6.9600000000002105E-2</v>
      </c>
      <c r="F177">
        <f t="shared" si="7"/>
        <v>4.8441600000002933E-3</v>
      </c>
    </row>
    <row r="178" spans="1:6" x14ac:dyDescent="0.25">
      <c r="A178" s="10">
        <v>6</v>
      </c>
      <c r="E178">
        <f t="shared" si="6"/>
        <v>-0.46960000000000246</v>
      </c>
      <c r="F178">
        <f t="shared" si="7"/>
        <v>0.2205241600000023</v>
      </c>
    </row>
    <row r="179" spans="1:6" x14ac:dyDescent="0.25">
      <c r="A179" s="10">
        <v>6.9</v>
      </c>
      <c r="E179">
        <f t="shared" si="6"/>
        <v>0.4303999999999979</v>
      </c>
      <c r="F179">
        <f t="shared" si="7"/>
        <v>0.18524415999999819</v>
      </c>
    </row>
    <row r="180" spans="1:6" x14ac:dyDescent="0.25">
      <c r="A180" s="10">
        <v>6.7</v>
      </c>
      <c r="E180">
        <f t="shared" si="6"/>
        <v>0.23039999999999772</v>
      </c>
      <c r="F180">
        <f t="shared" si="7"/>
        <v>5.3084159999998951E-2</v>
      </c>
    </row>
    <row r="181" spans="1:6" x14ac:dyDescent="0.25">
      <c r="A181" s="10">
        <v>6.8</v>
      </c>
      <c r="E181">
        <f t="shared" si="6"/>
        <v>0.33039999999999736</v>
      </c>
      <c r="F181">
        <f t="shared" si="7"/>
        <v>0.10916415999999826</v>
      </c>
    </row>
    <row r="182" spans="1:6" x14ac:dyDescent="0.25">
      <c r="A182" s="10">
        <v>7</v>
      </c>
      <c r="E182">
        <f t="shared" si="6"/>
        <v>0.53039999999999754</v>
      </c>
      <c r="F182">
        <f t="shared" si="7"/>
        <v>0.28132415999999738</v>
      </c>
    </row>
    <row r="183" spans="1:6" x14ac:dyDescent="0.25">
      <c r="A183" s="10">
        <v>6.1</v>
      </c>
      <c r="E183">
        <f t="shared" si="6"/>
        <v>-0.36960000000000282</v>
      </c>
      <c r="F183">
        <f t="shared" si="7"/>
        <v>0.13660416000000208</v>
      </c>
    </row>
    <row r="184" spans="1:6" x14ac:dyDescent="0.25">
      <c r="A184" s="10">
        <v>6.7</v>
      </c>
      <c r="E184">
        <f t="shared" si="6"/>
        <v>0.23039999999999772</v>
      </c>
      <c r="F184">
        <f t="shared" si="7"/>
        <v>5.3084159999998951E-2</v>
      </c>
    </row>
    <row r="185" spans="1:6" x14ac:dyDescent="0.25">
      <c r="A185" s="10">
        <v>6.5</v>
      </c>
      <c r="E185">
        <f t="shared" si="6"/>
        <v>3.039999999999754E-2</v>
      </c>
      <c r="F185">
        <f t="shared" si="7"/>
        <v>9.2415999999985042E-4</v>
      </c>
    </row>
    <row r="186" spans="1:6" x14ac:dyDescent="0.25">
      <c r="A186" s="10">
        <v>6.4</v>
      </c>
      <c r="E186">
        <f t="shared" si="6"/>
        <v>-6.9600000000002105E-2</v>
      </c>
      <c r="F186">
        <f t="shared" si="7"/>
        <v>4.8441600000002933E-3</v>
      </c>
    </row>
    <row r="187" spans="1:6" x14ac:dyDescent="0.25">
      <c r="A187" s="10">
        <v>6.2</v>
      </c>
      <c r="E187">
        <f t="shared" si="6"/>
        <v>-0.26960000000000228</v>
      </c>
      <c r="F187">
        <f t="shared" si="7"/>
        <v>7.2684160000001233E-2</v>
      </c>
    </row>
    <row r="188" spans="1:6" x14ac:dyDescent="0.25">
      <c r="A188" s="10">
        <v>6.1</v>
      </c>
      <c r="E188">
        <f t="shared" si="6"/>
        <v>-0.36960000000000282</v>
      </c>
      <c r="F188">
        <f t="shared" si="7"/>
        <v>0.13660416000000208</v>
      </c>
    </row>
    <row r="189" spans="1:6" x14ac:dyDescent="0.25">
      <c r="A189" s="10">
        <v>6.1</v>
      </c>
      <c r="E189">
        <f t="shared" si="6"/>
        <v>-0.36960000000000282</v>
      </c>
      <c r="F189">
        <f t="shared" si="7"/>
        <v>0.13660416000000208</v>
      </c>
    </row>
    <row r="190" spans="1:6" x14ac:dyDescent="0.25">
      <c r="A190" s="10">
        <v>6.9</v>
      </c>
      <c r="E190">
        <f t="shared" si="6"/>
        <v>0.4303999999999979</v>
      </c>
      <c r="F190">
        <f t="shared" si="7"/>
        <v>0.18524415999999819</v>
      </c>
    </row>
    <row r="191" spans="1:6" x14ac:dyDescent="0.25">
      <c r="A191" s="10">
        <v>6.7</v>
      </c>
      <c r="E191">
        <f t="shared" si="6"/>
        <v>0.23039999999999772</v>
      </c>
      <c r="F191">
        <f t="shared" si="7"/>
        <v>5.3084159999998951E-2</v>
      </c>
    </row>
    <row r="192" spans="1:6" x14ac:dyDescent="0.25">
      <c r="A192" s="10">
        <v>6.8</v>
      </c>
      <c r="E192">
        <f t="shared" si="6"/>
        <v>0.33039999999999736</v>
      </c>
      <c r="F192">
        <f t="shared" si="7"/>
        <v>0.10916415999999826</v>
      </c>
    </row>
    <row r="193" spans="1:6" x14ac:dyDescent="0.25">
      <c r="A193" s="10">
        <v>6.1</v>
      </c>
      <c r="E193">
        <f t="shared" si="6"/>
        <v>-0.36960000000000282</v>
      </c>
      <c r="F193">
        <f t="shared" si="7"/>
        <v>0.13660416000000208</v>
      </c>
    </row>
    <row r="194" spans="1:6" x14ac:dyDescent="0.25">
      <c r="A194" s="10">
        <v>6.5</v>
      </c>
      <c r="E194">
        <f t="shared" si="6"/>
        <v>3.039999999999754E-2</v>
      </c>
      <c r="F194">
        <f t="shared" si="7"/>
        <v>9.2415999999985042E-4</v>
      </c>
    </row>
    <row r="195" spans="1:6" x14ac:dyDescent="0.25">
      <c r="A195" s="10">
        <v>6.4</v>
      </c>
      <c r="E195">
        <f t="shared" si="6"/>
        <v>-6.9600000000002105E-2</v>
      </c>
      <c r="F195">
        <f t="shared" si="7"/>
        <v>4.8441600000002933E-3</v>
      </c>
    </row>
    <row r="196" spans="1:6" x14ac:dyDescent="0.25">
      <c r="A196" s="10">
        <v>5.4</v>
      </c>
      <c r="E196">
        <f t="shared" si="6"/>
        <v>-1.0696000000000021</v>
      </c>
      <c r="F196">
        <f t="shared" si="7"/>
        <v>1.1440441600000044</v>
      </c>
    </row>
    <row r="197" spans="1:6" x14ac:dyDescent="0.25">
      <c r="A197" s="10">
        <v>5.9</v>
      </c>
      <c r="E197">
        <f t="shared" si="6"/>
        <v>-0.5696000000000021</v>
      </c>
      <c r="F197">
        <f t="shared" si="7"/>
        <v>0.32444416000000242</v>
      </c>
    </row>
    <row r="198" spans="1:6" x14ac:dyDescent="0.25">
      <c r="A198" s="10">
        <v>6.5</v>
      </c>
      <c r="E198">
        <f t="shared" si="6"/>
        <v>3.039999999999754E-2</v>
      </c>
      <c r="F198">
        <f t="shared" si="7"/>
        <v>9.2415999999985042E-4</v>
      </c>
    </row>
    <row r="199" spans="1:6" x14ac:dyDescent="0.25">
      <c r="A199" s="10">
        <v>6.4</v>
      </c>
      <c r="E199">
        <f t="shared" si="6"/>
        <v>-6.9600000000002105E-2</v>
      </c>
      <c r="F199">
        <f t="shared" si="7"/>
        <v>4.8441600000002933E-3</v>
      </c>
    </row>
    <row r="200" spans="1:6" x14ac:dyDescent="0.25">
      <c r="A200" s="10">
        <v>6.1</v>
      </c>
      <c r="E200">
        <f t="shared" si="6"/>
        <v>-0.36960000000000282</v>
      </c>
      <c r="F200">
        <f t="shared" si="7"/>
        <v>0.13660416000000208</v>
      </c>
    </row>
    <row r="201" spans="1:6" x14ac:dyDescent="0.25">
      <c r="A201" s="10">
        <v>6.7</v>
      </c>
      <c r="E201">
        <f t="shared" si="6"/>
        <v>0.23039999999999772</v>
      </c>
      <c r="F201">
        <f t="shared" si="7"/>
        <v>5.3084159999998951E-2</v>
      </c>
    </row>
    <row r="202" spans="1:6" x14ac:dyDescent="0.25">
      <c r="A202" s="10">
        <v>6.8</v>
      </c>
      <c r="E202">
        <f t="shared" si="6"/>
        <v>0.33039999999999736</v>
      </c>
      <c r="F202">
        <f t="shared" si="7"/>
        <v>0.10916415999999826</v>
      </c>
    </row>
    <row r="203" spans="1:6" x14ac:dyDescent="0.25">
      <c r="A203" s="10">
        <v>6.4</v>
      </c>
      <c r="E203">
        <f t="shared" ref="E203:E266" si="8">A203-$C$13</f>
        <v>-6.9600000000002105E-2</v>
      </c>
      <c r="F203">
        <f t="shared" si="7"/>
        <v>4.8441600000002933E-3</v>
      </c>
    </row>
    <row r="204" spans="1:6" x14ac:dyDescent="0.25">
      <c r="A204" s="10">
        <v>6.7</v>
      </c>
      <c r="E204">
        <f t="shared" si="8"/>
        <v>0.23039999999999772</v>
      </c>
      <c r="F204">
        <f t="shared" ref="F204:F267" si="9">E204^2</f>
        <v>5.3084159999998951E-2</v>
      </c>
    </row>
    <row r="205" spans="1:6" x14ac:dyDescent="0.25">
      <c r="A205" s="10">
        <v>6.2</v>
      </c>
      <c r="E205">
        <f t="shared" si="8"/>
        <v>-0.26960000000000228</v>
      </c>
      <c r="F205">
        <f t="shared" si="9"/>
        <v>7.2684160000001233E-2</v>
      </c>
    </row>
    <row r="206" spans="1:6" x14ac:dyDescent="0.25">
      <c r="A206" s="10">
        <v>6</v>
      </c>
      <c r="E206">
        <f t="shared" si="8"/>
        <v>-0.46960000000000246</v>
      </c>
      <c r="F206">
        <f t="shared" si="9"/>
        <v>0.2205241600000023</v>
      </c>
    </row>
    <row r="207" spans="1:6" x14ac:dyDescent="0.25">
      <c r="A207" s="10">
        <v>6.6</v>
      </c>
      <c r="E207">
        <f t="shared" si="8"/>
        <v>0.13039999999999718</v>
      </c>
      <c r="F207">
        <f t="shared" si="9"/>
        <v>1.7004159999999265E-2</v>
      </c>
    </row>
    <row r="208" spans="1:6" x14ac:dyDescent="0.25">
      <c r="A208" s="10">
        <v>6.2</v>
      </c>
      <c r="E208">
        <f t="shared" si="8"/>
        <v>-0.26960000000000228</v>
      </c>
      <c r="F208">
        <f t="shared" si="9"/>
        <v>7.2684160000001233E-2</v>
      </c>
    </row>
    <row r="209" spans="1:6" x14ac:dyDescent="0.25">
      <c r="A209" s="10">
        <v>6.5</v>
      </c>
      <c r="E209">
        <f t="shared" si="8"/>
        <v>3.039999999999754E-2</v>
      </c>
      <c r="F209">
        <f t="shared" si="9"/>
        <v>9.2415999999985042E-4</v>
      </c>
    </row>
    <row r="210" spans="1:6" x14ac:dyDescent="0.25">
      <c r="A210" s="10">
        <v>6.6</v>
      </c>
      <c r="E210">
        <f t="shared" si="8"/>
        <v>0.13039999999999718</v>
      </c>
      <c r="F210">
        <f t="shared" si="9"/>
        <v>1.7004159999999265E-2</v>
      </c>
    </row>
    <row r="211" spans="1:6" x14ac:dyDescent="0.25">
      <c r="A211" s="10">
        <v>5.9</v>
      </c>
      <c r="E211">
        <f t="shared" si="8"/>
        <v>-0.5696000000000021</v>
      </c>
      <c r="F211">
        <f t="shared" si="9"/>
        <v>0.32444416000000242</v>
      </c>
    </row>
    <row r="212" spans="1:6" x14ac:dyDescent="0.25">
      <c r="A212" s="10">
        <v>6</v>
      </c>
      <c r="E212">
        <f t="shared" si="8"/>
        <v>-0.46960000000000246</v>
      </c>
      <c r="F212">
        <f t="shared" si="9"/>
        <v>0.2205241600000023</v>
      </c>
    </row>
    <row r="213" spans="1:6" x14ac:dyDescent="0.25">
      <c r="A213" s="10">
        <v>6.4</v>
      </c>
      <c r="E213">
        <f t="shared" si="8"/>
        <v>-6.9600000000002105E-2</v>
      </c>
      <c r="F213">
        <f t="shared" si="9"/>
        <v>4.8441600000002933E-3</v>
      </c>
    </row>
    <row r="214" spans="1:6" x14ac:dyDescent="0.25">
      <c r="A214" s="10">
        <v>6.5</v>
      </c>
      <c r="E214">
        <f t="shared" si="8"/>
        <v>3.039999999999754E-2</v>
      </c>
      <c r="F214">
        <f t="shared" si="9"/>
        <v>9.2415999999985042E-4</v>
      </c>
    </row>
    <row r="215" spans="1:6" x14ac:dyDescent="0.25">
      <c r="A215" s="10">
        <v>6.5</v>
      </c>
      <c r="E215">
        <f t="shared" si="8"/>
        <v>3.039999999999754E-2</v>
      </c>
      <c r="F215">
        <f t="shared" si="9"/>
        <v>9.2415999999985042E-4</v>
      </c>
    </row>
    <row r="216" spans="1:6" x14ac:dyDescent="0.25">
      <c r="A216" s="10">
        <v>5.7</v>
      </c>
      <c r="E216">
        <f t="shared" si="8"/>
        <v>-0.76960000000000228</v>
      </c>
      <c r="F216">
        <f t="shared" si="9"/>
        <v>0.5922841600000035</v>
      </c>
    </row>
    <row r="217" spans="1:6" x14ac:dyDescent="0.25">
      <c r="A217" s="10">
        <v>5.9</v>
      </c>
      <c r="E217">
        <f t="shared" si="8"/>
        <v>-0.5696000000000021</v>
      </c>
      <c r="F217">
        <f t="shared" si="9"/>
        <v>0.32444416000000242</v>
      </c>
    </row>
    <row r="218" spans="1:6" x14ac:dyDescent="0.25">
      <c r="A218" s="10">
        <v>6.5</v>
      </c>
      <c r="E218">
        <f t="shared" si="8"/>
        <v>3.039999999999754E-2</v>
      </c>
      <c r="F218">
        <f t="shared" si="9"/>
        <v>9.2415999999985042E-4</v>
      </c>
    </row>
    <row r="219" spans="1:6" x14ac:dyDescent="0.25">
      <c r="A219" s="10">
        <v>6.8</v>
      </c>
      <c r="E219">
        <f t="shared" si="8"/>
        <v>0.33039999999999736</v>
      </c>
      <c r="F219">
        <f t="shared" si="9"/>
        <v>0.10916415999999826</v>
      </c>
    </row>
    <row r="220" spans="1:6" x14ac:dyDescent="0.25">
      <c r="A220" s="10">
        <v>6.5</v>
      </c>
      <c r="E220">
        <f t="shared" si="8"/>
        <v>3.039999999999754E-2</v>
      </c>
      <c r="F220">
        <f t="shared" si="9"/>
        <v>9.2415999999985042E-4</v>
      </c>
    </row>
    <row r="221" spans="1:6" x14ac:dyDescent="0.25">
      <c r="A221" s="10">
        <v>6.3</v>
      </c>
      <c r="E221">
        <f t="shared" si="8"/>
        <v>-0.16960000000000264</v>
      </c>
      <c r="F221">
        <f t="shared" si="9"/>
        <v>2.8764160000000896E-2</v>
      </c>
    </row>
    <row r="222" spans="1:6" x14ac:dyDescent="0.25">
      <c r="A222" s="10">
        <v>6.5</v>
      </c>
      <c r="E222">
        <f t="shared" si="8"/>
        <v>3.039999999999754E-2</v>
      </c>
      <c r="F222">
        <f t="shared" si="9"/>
        <v>9.2415999999985042E-4</v>
      </c>
    </row>
    <row r="223" spans="1:6" x14ac:dyDescent="0.25">
      <c r="A223" s="10">
        <v>7</v>
      </c>
      <c r="E223">
        <f t="shared" si="8"/>
        <v>0.53039999999999754</v>
      </c>
      <c r="F223">
        <f t="shared" si="9"/>
        <v>0.28132415999999738</v>
      </c>
    </row>
    <row r="224" spans="1:6" x14ac:dyDescent="0.25">
      <c r="A224" s="10">
        <v>7.1</v>
      </c>
      <c r="E224">
        <f t="shared" si="8"/>
        <v>0.63039999999999718</v>
      </c>
      <c r="F224">
        <f t="shared" si="9"/>
        <v>0.39740415999999645</v>
      </c>
    </row>
    <row r="225" spans="1:6" x14ac:dyDescent="0.25">
      <c r="A225" s="10">
        <v>6</v>
      </c>
      <c r="E225">
        <f t="shared" si="8"/>
        <v>-0.46960000000000246</v>
      </c>
      <c r="F225">
        <f t="shared" si="9"/>
        <v>0.2205241600000023</v>
      </c>
    </row>
    <row r="226" spans="1:6" x14ac:dyDescent="0.25">
      <c r="A226" s="10">
        <v>6.3</v>
      </c>
      <c r="E226">
        <f t="shared" si="8"/>
        <v>-0.16960000000000264</v>
      </c>
      <c r="F226">
        <f t="shared" si="9"/>
        <v>2.8764160000000896E-2</v>
      </c>
    </row>
    <row r="227" spans="1:6" x14ac:dyDescent="0.25">
      <c r="A227" s="10">
        <v>6.6</v>
      </c>
      <c r="E227">
        <f t="shared" si="8"/>
        <v>0.13039999999999718</v>
      </c>
      <c r="F227">
        <f t="shared" si="9"/>
        <v>1.7004159999999265E-2</v>
      </c>
    </row>
    <row r="228" spans="1:6" x14ac:dyDescent="0.25">
      <c r="A228" s="10">
        <v>6.5</v>
      </c>
      <c r="E228">
        <f t="shared" si="8"/>
        <v>3.039999999999754E-2</v>
      </c>
      <c r="F228">
        <f t="shared" si="9"/>
        <v>9.2415999999985042E-4</v>
      </c>
    </row>
    <row r="229" spans="1:6" x14ac:dyDescent="0.25">
      <c r="A229" s="10">
        <v>6</v>
      </c>
      <c r="E229">
        <f t="shared" si="8"/>
        <v>-0.46960000000000246</v>
      </c>
      <c r="F229">
        <f t="shared" si="9"/>
        <v>0.2205241600000023</v>
      </c>
    </row>
    <row r="230" spans="1:6" x14ac:dyDescent="0.25">
      <c r="A230" s="10">
        <v>6.2</v>
      </c>
      <c r="E230">
        <f t="shared" si="8"/>
        <v>-0.26960000000000228</v>
      </c>
      <c r="F230">
        <f t="shared" si="9"/>
        <v>7.2684160000001233E-2</v>
      </c>
    </row>
    <row r="231" spans="1:6" x14ac:dyDescent="0.25">
      <c r="A231" s="10">
        <v>6.7</v>
      </c>
      <c r="E231">
        <f t="shared" si="8"/>
        <v>0.23039999999999772</v>
      </c>
      <c r="F231">
        <f t="shared" si="9"/>
        <v>5.3084159999998951E-2</v>
      </c>
    </row>
    <row r="232" spans="1:6" x14ac:dyDescent="0.25">
      <c r="A232" s="10">
        <v>6.5</v>
      </c>
      <c r="E232">
        <f t="shared" si="8"/>
        <v>3.039999999999754E-2</v>
      </c>
      <c r="F232">
        <f t="shared" si="9"/>
        <v>9.2415999999985042E-4</v>
      </c>
    </row>
    <row r="233" spans="1:6" x14ac:dyDescent="0.25">
      <c r="A233" s="10">
        <v>6.8</v>
      </c>
      <c r="E233">
        <f t="shared" si="8"/>
        <v>0.33039999999999736</v>
      </c>
      <c r="F233">
        <f t="shared" si="9"/>
        <v>0.10916415999999826</v>
      </c>
    </row>
    <row r="234" spans="1:6" x14ac:dyDescent="0.25">
      <c r="A234" s="10">
        <v>6.4</v>
      </c>
      <c r="E234">
        <f t="shared" si="8"/>
        <v>-6.9600000000002105E-2</v>
      </c>
      <c r="F234">
        <f t="shared" si="9"/>
        <v>4.8441600000002933E-3</v>
      </c>
    </row>
    <row r="235" spans="1:6" x14ac:dyDescent="0.25">
      <c r="A235" s="10">
        <v>6</v>
      </c>
      <c r="E235">
        <f t="shared" si="8"/>
        <v>-0.46960000000000246</v>
      </c>
      <c r="F235">
        <f t="shared" si="9"/>
        <v>0.2205241600000023</v>
      </c>
    </row>
    <row r="236" spans="1:6" x14ac:dyDescent="0.25">
      <c r="A236" s="10">
        <v>6.3</v>
      </c>
      <c r="E236">
        <f t="shared" si="8"/>
        <v>-0.16960000000000264</v>
      </c>
      <c r="F236">
        <f t="shared" si="9"/>
        <v>2.8764160000000896E-2</v>
      </c>
    </row>
    <row r="237" spans="1:6" x14ac:dyDescent="0.25">
      <c r="A237" s="10">
        <v>6.6</v>
      </c>
      <c r="E237">
        <f t="shared" si="8"/>
        <v>0.13039999999999718</v>
      </c>
      <c r="F237">
        <f t="shared" si="9"/>
        <v>1.7004159999999265E-2</v>
      </c>
    </row>
    <row r="238" spans="1:6" x14ac:dyDescent="0.25">
      <c r="A238" s="10">
        <v>6.9</v>
      </c>
      <c r="E238">
        <f t="shared" si="8"/>
        <v>0.4303999999999979</v>
      </c>
      <c r="F238">
        <f t="shared" si="9"/>
        <v>0.18524415999999819</v>
      </c>
    </row>
    <row r="239" spans="1:6" x14ac:dyDescent="0.25">
      <c r="A239" s="10">
        <v>7.1</v>
      </c>
      <c r="E239">
        <f t="shared" si="8"/>
        <v>0.63039999999999718</v>
      </c>
      <c r="F239">
        <f t="shared" si="9"/>
        <v>0.39740415999999645</v>
      </c>
    </row>
    <row r="240" spans="1:6" x14ac:dyDescent="0.25">
      <c r="A240" s="10">
        <v>6.9</v>
      </c>
      <c r="E240">
        <f t="shared" si="8"/>
        <v>0.4303999999999979</v>
      </c>
      <c r="F240">
        <f t="shared" si="9"/>
        <v>0.18524415999999819</v>
      </c>
    </row>
    <row r="241" spans="1:6" x14ac:dyDescent="0.25">
      <c r="A241" s="10">
        <v>7.2</v>
      </c>
      <c r="E241">
        <f t="shared" si="8"/>
        <v>0.73039999999999772</v>
      </c>
      <c r="F241">
        <f t="shared" si="9"/>
        <v>0.53348415999999665</v>
      </c>
    </row>
    <row r="242" spans="1:6" x14ac:dyDescent="0.25">
      <c r="A242" s="10">
        <v>6.7</v>
      </c>
      <c r="E242">
        <f t="shared" si="8"/>
        <v>0.23039999999999772</v>
      </c>
      <c r="F242">
        <f t="shared" si="9"/>
        <v>5.3084159999998951E-2</v>
      </c>
    </row>
    <row r="243" spans="1:6" x14ac:dyDescent="0.25">
      <c r="A243" s="10">
        <v>6.2</v>
      </c>
      <c r="E243">
        <f t="shared" si="8"/>
        <v>-0.26960000000000228</v>
      </c>
      <c r="F243">
        <f t="shared" si="9"/>
        <v>7.2684160000001233E-2</v>
      </c>
    </row>
    <row r="244" spans="1:6" x14ac:dyDescent="0.25">
      <c r="A244" s="10">
        <v>6.3</v>
      </c>
      <c r="E244">
        <f t="shared" si="8"/>
        <v>-0.16960000000000264</v>
      </c>
      <c r="F244">
        <f t="shared" si="9"/>
        <v>2.8764160000000896E-2</v>
      </c>
    </row>
    <row r="245" spans="1:6" x14ac:dyDescent="0.25">
      <c r="A245" s="10">
        <v>6.7</v>
      </c>
      <c r="E245">
        <f t="shared" si="8"/>
        <v>0.23039999999999772</v>
      </c>
      <c r="F245">
        <f t="shared" si="9"/>
        <v>5.3084159999998951E-2</v>
      </c>
    </row>
    <row r="246" spans="1:6" x14ac:dyDescent="0.25">
      <c r="A246" s="10">
        <v>6.5</v>
      </c>
      <c r="E246">
        <f t="shared" si="8"/>
        <v>3.039999999999754E-2</v>
      </c>
      <c r="F246">
        <f t="shared" si="9"/>
        <v>9.2415999999985042E-4</v>
      </c>
    </row>
    <row r="247" spans="1:6" x14ac:dyDescent="0.25">
      <c r="A247" s="10">
        <v>6.5</v>
      </c>
      <c r="E247">
        <f t="shared" si="8"/>
        <v>3.039999999999754E-2</v>
      </c>
      <c r="F247">
        <f t="shared" si="9"/>
        <v>9.2415999999985042E-4</v>
      </c>
    </row>
    <row r="248" spans="1:6" x14ac:dyDescent="0.25">
      <c r="A248" s="10">
        <v>6.2</v>
      </c>
      <c r="E248">
        <f t="shared" si="8"/>
        <v>-0.26960000000000228</v>
      </c>
      <c r="F248">
        <f t="shared" si="9"/>
        <v>7.2684160000001233E-2</v>
      </c>
    </row>
    <row r="249" spans="1:6" x14ac:dyDescent="0.25">
      <c r="A249" s="10">
        <v>6.7</v>
      </c>
      <c r="E249">
        <f t="shared" si="8"/>
        <v>0.23039999999999772</v>
      </c>
      <c r="F249">
        <f t="shared" si="9"/>
        <v>5.3084159999998951E-2</v>
      </c>
    </row>
    <row r="250" spans="1:6" x14ac:dyDescent="0.25">
      <c r="A250" s="10">
        <v>6.3</v>
      </c>
      <c r="E250">
        <f t="shared" si="8"/>
        <v>-0.16960000000000264</v>
      </c>
      <c r="F250">
        <f t="shared" si="9"/>
        <v>2.8764160000000896E-2</v>
      </c>
    </row>
    <row r="251" spans="1:6" x14ac:dyDescent="0.25">
      <c r="A251" s="10">
        <v>6.6</v>
      </c>
      <c r="E251">
        <f t="shared" si="8"/>
        <v>0.13039999999999718</v>
      </c>
      <c r="F251">
        <f t="shared" si="9"/>
        <v>1.7004159999999265E-2</v>
      </c>
    </row>
    <row r="252" spans="1:6" x14ac:dyDescent="0.25">
      <c r="A252" s="10">
        <v>6.3</v>
      </c>
      <c r="E252">
        <f t="shared" si="8"/>
        <v>-0.16960000000000264</v>
      </c>
      <c r="F252">
        <f t="shared" si="9"/>
        <v>2.8764160000000896E-2</v>
      </c>
    </row>
    <row r="253" spans="1:6" x14ac:dyDescent="0.25">
      <c r="A253" s="10">
        <v>6.5</v>
      </c>
      <c r="E253">
        <f t="shared" si="8"/>
        <v>3.039999999999754E-2</v>
      </c>
      <c r="F253">
        <f t="shared" si="9"/>
        <v>9.2415999999985042E-4</v>
      </c>
    </row>
    <row r="254" spans="1:6" x14ac:dyDescent="0.25">
      <c r="A254" s="10">
        <v>6.3</v>
      </c>
      <c r="E254">
        <f t="shared" si="8"/>
        <v>-0.16960000000000264</v>
      </c>
      <c r="F254">
        <f t="shared" si="9"/>
        <v>2.8764160000000896E-2</v>
      </c>
    </row>
    <row r="255" spans="1:6" x14ac:dyDescent="0.25">
      <c r="A255" s="10">
        <v>6.5</v>
      </c>
      <c r="E255">
        <f t="shared" si="8"/>
        <v>3.039999999999754E-2</v>
      </c>
      <c r="F255">
        <f t="shared" si="9"/>
        <v>9.2415999999985042E-4</v>
      </c>
    </row>
    <row r="256" spans="1:6" x14ac:dyDescent="0.25">
      <c r="A256" s="10">
        <v>7</v>
      </c>
      <c r="E256">
        <f t="shared" si="8"/>
        <v>0.53039999999999754</v>
      </c>
      <c r="F256">
        <f t="shared" si="9"/>
        <v>0.28132415999999738</v>
      </c>
    </row>
    <row r="257" spans="1:6" x14ac:dyDescent="0.25">
      <c r="A257" s="10">
        <v>7</v>
      </c>
      <c r="E257">
        <f t="shared" si="8"/>
        <v>0.53039999999999754</v>
      </c>
      <c r="F257">
        <f t="shared" si="9"/>
        <v>0.28132415999999738</v>
      </c>
    </row>
    <row r="258" spans="1:6" x14ac:dyDescent="0.25">
      <c r="A258" s="10">
        <v>6.6</v>
      </c>
      <c r="E258">
        <f t="shared" si="8"/>
        <v>0.13039999999999718</v>
      </c>
      <c r="F258">
        <f t="shared" si="9"/>
        <v>1.7004159999999265E-2</v>
      </c>
    </row>
    <row r="259" spans="1:6" x14ac:dyDescent="0.25">
      <c r="A259" s="10">
        <v>6.8</v>
      </c>
      <c r="E259">
        <f t="shared" si="8"/>
        <v>0.33039999999999736</v>
      </c>
      <c r="F259">
        <f t="shared" si="9"/>
        <v>0.10916415999999826</v>
      </c>
    </row>
    <row r="260" spans="1:6" x14ac:dyDescent="0.25">
      <c r="A260" s="10">
        <v>6.9</v>
      </c>
      <c r="E260">
        <f t="shared" si="8"/>
        <v>0.4303999999999979</v>
      </c>
      <c r="F260">
        <f t="shared" si="9"/>
        <v>0.18524415999999819</v>
      </c>
    </row>
    <row r="261" spans="1:6" x14ac:dyDescent="0.25">
      <c r="A261" s="10">
        <v>6.6</v>
      </c>
      <c r="E261">
        <f t="shared" si="8"/>
        <v>0.13039999999999718</v>
      </c>
      <c r="F261">
        <f t="shared" si="9"/>
        <v>1.7004159999999265E-2</v>
      </c>
    </row>
    <row r="262" spans="1:6" x14ac:dyDescent="0.25">
      <c r="A262" s="10">
        <v>6.4</v>
      </c>
      <c r="E262">
        <f t="shared" si="8"/>
        <v>-6.9600000000002105E-2</v>
      </c>
      <c r="F262">
        <f t="shared" si="9"/>
        <v>4.8441600000002933E-3</v>
      </c>
    </row>
    <row r="263" spans="1:6" x14ac:dyDescent="0.25">
      <c r="A263" s="10">
        <v>5.7</v>
      </c>
      <c r="E263">
        <f t="shared" si="8"/>
        <v>-0.76960000000000228</v>
      </c>
      <c r="F263">
        <f t="shared" si="9"/>
        <v>0.5922841600000035</v>
      </c>
    </row>
    <row r="264" spans="1:6" x14ac:dyDescent="0.25">
      <c r="A264" s="10">
        <v>6.5</v>
      </c>
      <c r="E264">
        <f t="shared" si="8"/>
        <v>3.039999999999754E-2</v>
      </c>
      <c r="F264">
        <f t="shared" si="9"/>
        <v>9.2415999999985042E-4</v>
      </c>
    </row>
    <row r="265" spans="1:6" x14ac:dyDescent="0.25">
      <c r="A265" s="10">
        <v>7</v>
      </c>
      <c r="E265">
        <f t="shared" si="8"/>
        <v>0.53039999999999754</v>
      </c>
      <c r="F265">
        <f t="shared" si="9"/>
        <v>0.28132415999999738</v>
      </c>
    </row>
    <row r="266" spans="1:6" x14ac:dyDescent="0.25">
      <c r="A266" s="10">
        <v>7</v>
      </c>
      <c r="E266">
        <f t="shared" si="8"/>
        <v>0.53039999999999754</v>
      </c>
      <c r="F266">
        <f t="shared" si="9"/>
        <v>0.28132415999999738</v>
      </c>
    </row>
    <row r="267" spans="1:6" x14ac:dyDescent="0.25">
      <c r="A267" s="10">
        <v>6</v>
      </c>
      <c r="E267">
        <f t="shared" ref="E267:E330" si="10">A267-$C$13</f>
        <v>-0.46960000000000246</v>
      </c>
      <c r="F267">
        <f t="shared" si="9"/>
        <v>0.2205241600000023</v>
      </c>
    </row>
    <row r="268" spans="1:6" x14ac:dyDescent="0.25">
      <c r="A268" s="10">
        <v>5.8</v>
      </c>
      <c r="E268">
        <f t="shared" si="10"/>
        <v>-0.66960000000000264</v>
      </c>
      <c r="F268">
        <f t="shared" ref="F268:F331" si="11">E268^2</f>
        <v>0.44836416000000351</v>
      </c>
    </row>
    <row r="269" spans="1:6" x14ac:dyDescent="0.25">
      <c r="A269" s="10">
        <v>6.2</v>
      </c>
      <c r="E269">
        <f t="shared" si="10"/>
        <v>-0.26960000000000228</v>
      </c>
      <c r="F269">
        <f t="shared" si="11"/>
        <v>7.2684160000001233E-2</v>
      </c>
    </row>
    <row r="270" spans="1:6" x14ac:dyDescent="0.25">
      <c r="A270" s="10">
        <v>6.5</v>
      </c>
      <c r="E270">
        <f t="shared" si="10"/>
        <v>3.039999999999754E-2</v>
      </c>
      <c r="F270">
        <f t="shared" si="11"/>
        <v>9.2415999999985042E-4</v>
      </c>
    </row>
    <row r="271" spans="1:6" x14ac:dyDescent="0.25">
      <c r="A271" s="10">
        <v>6.5</v>
      </c>
      <c r="E271">
        <f t="shared" si="10"/>
        <v>3.039999999999754E-2</v>
      </c>
      <c r="F271">
        <f t="shared" si="11"/>
        <v>9.2415999999985042E-4</v>
      </c>
    </row>
    <row r="272" spans="1:6" x14ac:dyDescent="0.25">
      <c r="A272" s="10">
        <v>6.7</v>
      </c>
      <c r="E272">
        <f t="shared" si="10"/>
        <v>0.23039999999999772</v>
      </c>
      <c r="F272">
        <f t="shared" si="11"/>
        <v>5.3084159999998951E-2</v>
      </c>
    </row>
    <row r="273" spans="1:6" x14ac:dyDescent="0.25">
      <c r="A273" s="10">
        <v>6.9</v>
      </c>
      <c r="E273">
        <f t="shared" si="10"/>
        <v>0.4303999999999979</v>
      </c>
      <c r="F273">
        <f t="shared" si="11"/>
        <v>0.18524415999999819</v>
      </c>
    </row>
    <row r="274" spans="1:6" x14ac:dyDescent="0.25">
      <c r="A274" s="10">
        <v>6.9</v>
      </c>
      <c r="E274">
        <f t="shared" si="10"/>
        <v>0.4303999999999979</v>
      </c>
      <c r="F274">
        <f t="shared" si="11"/>
        <v>0.18524415999999819</v>
      </c>
    </row>
    <row r="275" spans="1:6" x14ac:dyDescent="0.25">
      <c r="A275" s="10">
        <v>6.7</v>
      </c>
      <c r="E275">
        <f t="shared" si="10"/>
        <v>0.23039999999999772</v>
      </c>
      <c r="F275">
        <f t="shared" si="11"/>
        <v>5.3084159999998951E-2</v>
      </c>
    </row>
    <row r="276" spans="1:6" x14ac:dyDescent="0.25">
      <c r="A276" s="10">
        <v>7.1</v>
      </c>
      <c r="E276">
        <f t="shared" si="10"/>
        <v>0.63039999999999718</v>
      </c>
      <c r="F276">
        <f t="shared" si="11"/>
        <v>0.39740415999999645</v>
      </c>
    </row>
    <row r="277" spans="1:6" x14ac:dyDescent="0.25">
      <c r="A277" s="10">
        <v>6.3</v>
      </c>
      <c r="E277">
        <f t="shared" si="10"/>
        <v>-0.16960000000000264</v>
      </c>
      <c r="F277">
        <f t="shared" si="11"/>
        <v>2.8764160000000896E-2</v>
      </c>
    </row>
    <row r="278" spans="1:6" x14ac:dyDescent="0.25">
      <c r="A278" s="10">
        <v>6</v>
      </c>
      <c r="E278">
        <f t="shared" si="10"/>
        <v>-0.46960000000000246</v>
      </c>
      <c r="F278">
        <f t="shared" si="11"/>
        <v>0.2205241600000023</v>
      </c>
    </row>
    <row r="279" spans="1:6" x14ac:dyDescent="0.25">
      <c r="A279" s="10">
        <v>6</v>
      </c>
      <c r="E279">
        <f t="shared" si="10"/>
        <v>-0.46960000000000246</v>
      </c>
      <c r="F279">
        <f t="shared" si="11"/>
        <v>0.2205241600000023</v>
      </c>
    </row>
    <row r="280" spans="1:6" x14ac:dyDescent="0.25">
      <c r="A280" s="10">
        <v>6.3</v>
      </c>
      <c r="E280">
        <f t="shared" si="10"/>
        <v>-0.16960000000000264</v>
      </c>
      <c r="F280">
        <f t="shared" si="11"/>
        <v>2.8764160000000896E-2</v>
      </c>
    </row>
    <row r="281" spans="1:6" x14ac:dyDescent="0.25">
      <c r="A281" s="10">
        <v>6.9</v>
      </c>
      <c r="E281">
        <f t="shared" si="10"/>
        <v>0.4303999999999979</v>
      </c>
      <c r="F281">
        <f t="shared" si="11"/>
        <v>0.18524415999999819</v>
      </c>
    </row>
    <row r="282" spans="1:6" x14ac:dyDescent="0.25">
      <c r="A282" s="10">
        <v>6.6</v>
      </c>
      <c r="E282">
        <f t="shared" si="10"/>
        <v>0.13039999999999718</v>
      </c>
      <c r="F282">
        <f t="shared" si="11"/>
        <v>1.7004159999999265E-2</v>
      </c>
    </row>
    <row r="283" spans="1:6" x14ac:dyDescent="0.25">
      <c r="A283" s="10">
        <v>5.7</v>
      </c>
      <c r="E283">
        <f t="shared" si="10"/>
        <v>-0.76960000000000228</v>
      </c>
      <c r="F283">
        <f t="shared" si="11"/>
        <v>0.5922841600000035</v>
      </c>
    </row>
    <row r="284" spans="1:6" x14ac:dyDescent="0.25">
      <c r="A284" s="10">
        <v>6.9</v>
      </c>
      <c r="E284">
        <f t="shared" si="10"/>
        <v>0.4303999999999979</v>
      </c>
      <c r="F284">
        <f t="shared" si="11"/>
        <v>0.18524415999999819</v>
      </c>
    </row>
    <row r="285" spans="1:6" x14ac:dyDescent="0.25">
      <c r="A285" s="10">
        <v>7</v>
      </c>
      <c r="E285">
        <f t="shared" si="10"/>
        <v>0.53039999999999754</v>
      </c>
      <c r="F285">
        <f t="shared" si="11"/>
        <v>0.28132415999999738</v>
      </c>
    </row>
    <row r="286" spans="1:6" x14ac:dyDescent="0.25">
      <c r="A286" s="10">
        <v>6.9</v>
      </c>
      <c r="E286">
        <f t="shared" si="10"/>
        <v>0.4303999999999979</v>
      </c>
      <c r="F286">
        <f t="shared" si="11"/>
        <v>0.18524415999999819</v>
      </c>
    </row>
    <row r="287" spans="1:6" x14ac:dyDescent="0.25">
      <c r="A287" s="10">
        <v>7.4</v>
      </c>
      <c r="E287">
        <f t="shared" si="10"/>
        <v>0.9303999999999979</v>
      </c>
      <c r="F287">
        <f t="shared" si="11"/>
        <v>0.86564415999999611</v>
      </c>
    </row>
    <row r="288" spans="1:6" x14ac:dyDescent="0.25">
      <c r="A288" s="10">
        <v>6.7</v>
      </c>
      <c r="E288">
        <f t="shared" si="10"/>
        <v>0.23039999999999772</v>
      </c>
      <c r="F288">
        <f t="shared" si="11"/>
        <v>5.3084159999998951E-2</v>
      </c>
    </row>
    <row r="289" spans="1:6" x14ac:dyDescent="0.25">
      <c r="A289" s="10">
        <v>6.9</v>
      </c>
      <c r="E289">
        <f t="shared" si="10"/>
        <v>0.4303999999999979</v>
      </c>
      <c r="F289">
        <f t="shared" si="11"/>
        <v>0.18524415999999819</v>
      </c>
    </row>
    <row r="290" spans="1:6" x14ac:dyDescent="0.25">
      <c r="A290" s="10">
        <v>6.4</v>
      </c>
      <c r="E290">
        <f t="shared" si="10"/>
        <v>-6.9600000000002105E-2</v>
      </c>
      <c r="F290">
        <f t="shared" si="11"/>
        <v>4.8441600000002933E-3</v>
      </c>
    </row>
    <row r="291" spans="1:6" x14ac:dyDescent="0.25">
      <c r="A291" s="10">
        <v>6.6</v>
      </c>
      <c r="E291">
        <f t="shared" si="10"/>
        <v>0.13039999999999718</v>
      </c>
      <c r="F291">
        <f t="shared" si="11"/>
        <v>1.7004159999999265E-2</v>
      </c>
    </row>
    <row r="292" spans="1:6" x14ac:dyDescent="0.25">
      <c r="A292" s="10">
        <v>6.4</v>
      </c>
      <c r="E292">
        <f t="shared" si="10"/>
        <v>-6.9600000000002105E-2</v>
      </c>
      <c r="F292">
        <f t="shared" si="11"/>
        <v>4.8441600000002933E-3</v>
      </c>
    </row>
    <row r="293" spans="1:6" x14ac:dyDescent="0.25">
      <c r="A293" s="10">
        <v>6.1</v>
      </c>
      <c r="E293">
        <f t="shared" si="10"/>
        <v>-0.36960000000000282</v>
      </c>
      <c r="F293">
        <f t="shared" si="11"/>
        <v>0.13660416000000208</v>
      </c>
    </row>
    <row r="294" spans="1:6" x14ac:dyDescent="0.25">
      <c r="A294" s="10">
        <v>6.2</v>
      </c>
      <c r="E294">
        <f t="shared" si="10"/>
        <v>-0.26960000000000228</v>
      </c>
      <c r="F294">
        <f t="shared" si="11"/>
        <v>7.2684160000001233E-2</v>
      </c>
    </row>
    <row r="295" spans="1:6" x14ac:dyDescent="0.25">
      <c r="A295" s="10">
        <v>6.3</v>
      </c>
      <c r="E295">
        <f t="shared" si="10"/>
        <v>-0.16960000000000264</v>
      </c>
      <c r="F295">
        <f t="shared" si="11"/>
        <v>2.8764160000000896E-2</v>
      </c>
    </row>
    <row r="296" spans="1:6" x14ac:dyDescent="0.25">
      <c r="A296" s="10">
        <v>6.3</v>
      </c>
      <c r="E296">
        <f t="shared" si="10"/>
        <v>-0.16960000000000264</v>
      </c>
      <c r="F296">
        <f t="shared" si="11"/>
        <v>2.8764160000000896E-2</v>
      </c>
    </row>
    <row r="297" spans="1:6" x14ac:dyDescent="0.25">
      <c r="A297" s="10">
        <v>6.8</v>
      </c>
      <c r="E297">
        <f t="shared" si="10"/>
        <v>0.33039999999999736</v>
      </c>
      <c r="F297">
        <f t="shared" si="11"/>
        <v>0.10916415999999826</v>
      </c>
    </row>
    <row r="298" spans="1:6" x14ac:dyDescent="0.25">
      <c r="A298" s="10">
        <v>6.1</v>
      </c>
      <c r="E298">
        <f t="shared" si="10"/>
        <v>-0.36960000000000282</v>
      </c>
      <c r="F298">
        <f t="shared" si="11"/>
        <v>0.13660416000000208</v>
      </c>
    </row>
    <row r="299" spans="1:6" x14ac:dyDescent="0.25">
      <c r="A299" s="10">
        <v>7.1</v>
      </c>
      <c r="E299">
        <f t="shared" si="10"/>
        <v>0.63039999999999718</v>
      </c>
      <c r="F299">
        <f t="shared" si="11"/>
        <v>0.39740415999999645</v>
      </c>
    </row>
    <row r="300" spans="1:6" x14ac:dyDescent="0.25">
      <c r="A300" s="10">
        <v>7.1</v>
      </c>
      <c r="E300">
        <f t="shared" si="10"/>
        <v>0.63039999999999718</v>
      </c>
      <c r="F300">
        <f t="shared" si="11"/>
        <v>0.39740415999999645</v>
      </c>
    </row>
    <row r="301" spans="1:6" x14ac:dyDescent="0.25">
      <c r="A301" s="10">
        <v>6.3</v>
      </c>
      <c r="E301">
        <f t="shared" si="10"/>
        <v>-0.16960000000000264</v>
      </c>
      <c r="F301">
        <f t="shared" si="11"/>
        <v>2.8764160000000896E-2</v>
      </c>
    </row>
    <row r="302" spans="1:6" x14ac:dyDescent="0.25">
      <c r="A302" s="10">
        <v>6</v>
      </c>
      <c r="E302">
        <f t="shared" si="10"/>
        <v>-0.46960000000000246</v>
      </c>
      <c r="F302">
        <f t="shared" si="11"/>
        <v>0.2205241600000023</v>
      </c>
    </row>
    <row r="303" spans="1:6" x14ac:dyDescent="0.25">
      <c r="A303" s="10">
        <v>6.7</v>
      </c>
      <c r="E303">
        <f t="shared" si="10"/>
        <v>0.23039999999999772</v>
      </c>
      <c r="F303">
        <f t="shared" si="11"/>
        <v>5.3084159999998951E-2</v>
      </c>
    </row>
    <row r="304" spans="1:6" x14ac:dyDescent="0.25">
      <c r="A304" s="10">
        <v>7.1</v>
      </c>
      <c r="E304">
        <f t="shared" si="10"/>
        <v>0.63039999999999718</v>
      </c>
      <c r="F304">
        <f t="shared" si="11"/>
        <v>0.39740415999999645</v>
      </c>
    </row>
    <row r="305" spans="1:6" x14ac:dyDescent="0.25">
      <c r="A305" s="10">
        <v>6.5</v>
      </c>
      <c r="E305">
        <f t="shared" si="10"/>
        <v>3.039999999999754E-2</v>
      </c>
      <c r="F305">
        <f t="shared" si="11"/>
        <v>9.2415999999985042E-4</v>
      </c>
    </row>
    <row r="306" spans="1:6" x14ac:dyDescent="0.25">
      <c r="A306" s="10">
        <v>6.1</v>
      </c>
      <c r="E306">
        <f t="shared" si="10"/>
        <v>-0.36960000000000282</v>
      </c>
      <c r="F306">
        <f t="shared" si="11"/>
        <v>0.13660416000000208</v>
      </c>
    </row>
    <row r="307" spans="1:6" x14ac:dyDescent="0.25">
      <c r="A307" s="10">
        <v>6</v>
      </c>
      <c r="E307">
        <f t="shared" si="10"/>
        <v>-0.46960000000000246</v>
      </c>
      <c r="F307">
        <f t="shared" si="11"/>
        <v>0.2205241600000023</v>
      </c>
    </row>
    <row r="308" spans="1:6" x14ac:dyDescent="0.25">
      <c r="A308" s="10">
        <v>6.5</v>
      </c>
      <c r="E308">
        <f t="shared" si="10"/>
        <v>3.039999999999754E-2</v>
      </c>
      <c r="F308">
        <f t="shared" si="11"/>
        <v>9.2415999999985042E-4</v>
      </c>
    </row>
    <row r="309" spans="1:6" x14ac:dyDescent="0.25">
      <c r="A309" s="10">
        <v>6.3</v>
      </c>
      <c r="E309">
        <f t="shared" si="10"/>
        <v>-0.16960000000000264</v>
      </c>
      <c r="F309">
        <f t="shared" si="11"/>
        <v>2.8764160000000896E-2</v>
      </c>
    </row>
    <row r="310" spans="1:6" x14ac:dyDescent="0.25">
      <c r="A310" s="10">
        <v>6.2</v>
      </c>
      <c r="E310">
        <f t="shared" si="10"/>
        <v>-0.26960000000000228</v>
      </c>
      <c r="F310">
        <f t="shared" si="11"/>
        <v>7.2684160000001233E-2</v>
      </c>
    </row>
    <row r="311" spans="1:6" x14ac:dyDescent="0.25">
      <c r="A311" s="10">
        <v>5.8</v>
      </c>
      <c r="E311">
        <f t="shared" si="10"/>
        <v>-0.66960000000000264</v>
      </c>
      <c r="F311">
        <f t="shared" si="11"/>
        <v>0.44836416000000351</v>
      </c>
    </row>
    <row r="312" spans="1:6" x14ac:dyDescent="0.25">
      <c r="A312" s="10">
        <v>6.5</v>
      </c>
      <c r="E312">
        <f t="shared" si="10"/>
        <v>3.039999999999754E-2</v>
      </c>
      <c r="F312">
        <f t="shared" si="11"/>
        <v>9.2415999999985042E-4</v>
      </c>
    </row>
    <row r="313" spans="1:6" x14ac:dyDescent="0.25">
      <c r="A313" s="10">
        <v>7</v>
      </c>
      <c r="E313">
        <f t="shared" si="10"/>
        <v>0.53039999999999754</v>
      </c>
      <c r="F313">
        <f t="shared" si="11"/>
        <v>0.28132415999999738</v>
      </c>
    </row>
    <row r="314" spans="1:6" x14ac:dyDescent="0.25">
      <c r="A314" s="10">
        <v>6.6</v>
      </c>
      <c r="E314">
        <f t="shared" si="10"/>
        <v>0.13039999999999718</v>
      </c>
      <c r="F314">
        <f t="shared" si="11"/>
        <v>1.7004159999999265E-2</v>
      </c>
    </row>
    <row r="315" spans="1:6" x14ac:dyDescent="0.25">
      <c r="A315" s="10">
        <v>6.2</v>
      </c>
      <c r="E315">
        <f t="shared" si="10"/>
        <v>-0.26960000000000228</v>
      </c>
      <c r="F315">
        <f t="shared" si="11"/>
        <v>7.2684160000001233E-2</v>
      </c>
    </row>
    <row r="316" spans="1:6" x14ac:dyDescent="0.25">
      <c r="A316" s="10">
        <v>6.1</v>
      </c>
      <c r="E316">
        <f t="shared" si="10"/>
        <v>-0.36960000000000282</v>
      </c>
      <c r="F316">
        <f t="shared" si="11"/>
        <v>0.13660416000000208</v>
      </c>
    </row>
    <row r="317" spans="1:6" x14ac:dyDescent="0.25">
      <c r="A317" s="10">
        <v>6.7</v>
      </c>
      <c r="E317">
        <f t="shared" si="10"/>
        <v>0.23039999999999772</v>
      </c>
      <c r="F317">
        <f t="shared" si="11"/>
        <v>5.3084159999998951E-2</v>
      </c>
    </row>
    <row r="318" spans="1:6" x14ac:dyDescent="0.25">
      <c r="A318" s="10">
        <v>6.2</v>
      </c>
      <c r="E318">
        <f t="shared" si="10"/>
        <v>-0.26960000000000228</v>
      </c>
      <c r="F318">
        <f t="shared" si="11"/>
        <v>7.2684160000001233E-2</v>
      </c>
    </row>
    <row r="319" spans="1:6" x14ac:dyDescent="0.25">
      <c r="A319" s="10">
        <v>6.3</v>
      </c>
      <c r="E319">
        <f t="shared" si="10"/>
        <v>-0.16960000000000264</v>
      </c>
      <c r="F319">
        <f t="shared" si="11"/>
        <v>2.8764160000000896E-2</v>
      </c>
    </row>
    <row r="320" spans="1:6" x14ac:dyDescent="0.25">
      <c r="A320" s="10">
        <v>6</v>
      </c>
      <c r="E320">
        <f t="shared" si="10"/>
        <v>-0.46960000000000246</v>
      </c>
      <c r="F320">
        <f t="shared" si="11"/>
        <v>0.2205241600000023</v>
      </c>
    </row>
    <row r="321" spans="1:6" x14ac:dyDescent="0.25">
      <c r="A321" s="10">
        <v>5.7</v>
      </c>
      <c r="E321">
        <f t="shared" si="10"/>
        <v>-0.76960000000000228</v>
      </c>
      <c r="F321">
        <f t="shared" si="11"/>
        <v>0.5922841600000035</v>
      </c>
    </row>
    <row r="322" spans="1:6" x14ac:dyDescent="0.25">
      <c r="A322" s="10">
        <v>6.9</v>
      </c>
      <c r="E322">
        <f t="shared" si="10"/>
        <v>0.4303999999999979</v>
      </c>
      <c r="F322">
        <f t="shared" si="11"/>
        <v>0.18524415999999819</v>
      </c>
    </row>
    <row r="323" spans="1:6" x14ac:dyDescent="0.25">
      <c r="A323" s="10">
        <v>6.9</v>
      </c>
      <c r="E323">
        <f t="shared" si="10"/>
        <v>0.4303999999999979</v>
      </c>
      <c r="F323">
        <f t="shared" si="11"/>
        <v>0.18524415999999819</v>
      </c>
    </row>
    <row r="324" spans="1:6" x14ac:dyDescent="0.25">
      <c r="A324" s="10">
        <v>6.1</v>
      </c>
      <c r="E324">
        <f t="shared" si="10"/>
        <v>-0.36960000000000282</v>
      </c>
      <c r="F324">
        <f t="shared" si="11"/>
        <v>0.13660416000000208</v>
      </c>
    </row>
    <row r="325" spans="1:6" x14ac:dyDescent="0.25">
      <c r="A325" s="10">
        <v>7</v>
      </c>
      <c r="E325">
        <f t="shared" si="10"/>
        <v>0.53039999999999754</v>
      </c>
      <c r="F325">
        <f t="shared" si="11"/>
        <v>0.28132415999999738</v>
      </c>
    </row>
    <row r="326" spans="1:6" x14ac:dyDescent="0.25">
      <c r="A326" s="10">
        <v>7.5</v>
      </c>
      <c r="E326">
        <f t="shared" si="10"/>
        <v>1.0303999999999975</v>
      </c>
      <c r="F326">
        <f t="shared" si="11"/>
        <v>1.0617241599999949</v>
      </c>
    </row>
    <row r="327" spans="1:6" x14ac:dyDescent="0.25">
      <c r="A327" s="10">
        <v>6</v>
      </c>
      <c r="E327">
        <f t="shared" si="10"/>
        <v>-0.46960000000000246</v>
      </c>
      <c r="F327">
        <f t="shared" si="11"/>
        <v>0.2205241600000023</v>
      </c>
    </row>
    <row r="328" spans="1:6" x14ac:dyDescent="0.25">
      <c r="A328" s="10">
        <v>6.5</v>
      </c>
      <c r="E328">
        <f t="shared" si="10"/>
        <v>3.039999999999754E-2</v>
      </c>
      <c r="F328">
        <f t="shared" si="11"/>
        <v>9.2415999999985042E-4</v>
      </c>
    </row>
    <row r="329" spans="1:6" x14ac:dyDescent="0.25">
      <c r="A329" s="10">
        <v>6.5</v>
      </c>
      <c r="E329">
        <f t="shared" si="10"/>
        <v>3.039999999999754E-2</v>
      </c>
      <c r="F329">
        <f t="shared" si="11"/>
        <v>9.2415999999985042E-4</v>
      </c>
    </row>
    <row r="330" spans="1:6" x14ac:dyDescent="0.25">
      <c r="A330" s="10">
        <v>6.4</v>
      </c>
      <c r="E330">
        <f t="shared" si="10"/>
        <v>-6.9600000000002105E-2</v>
      </c>
      <c r="F330">
        <f t="shared" si="11"/>
        <v>4.8441600000002933E-3</v>
      </c>
    </row>
    <row r="331" spans="1:6" x14ac:dyDescent="0.25">
      <c r="A331" s="10">
        <v>6.7</v>
      </c>
      <c r="E331">
        <f t="shared" ref="E331:E394" si="12">A331-$C$13</f>
        <v>0.23039999999999772</v>
      </c>
      <c r="F331">
        <f t="shared" si="11"/>
        <v>5.3084159999998951E-2</v>
      </c>
    </row>
    <row r="332" spans="1:6" x14ac:dyDescent="0.25">
      <c r="A332" s="10">
        <v>6.4</v>
      </c>
      <c r="E332">
        <f t="shared" si="12"/>
        <v>-6.9600000000002105E-2</v>
      </c>
      <c r="F332">
        <f t="shared" ref="F332:F395" si="13">E332^2</f>
        <v>4.8441600000002933E-3</v>
      </c>
    </row>
    <row r="333" spans="1:6" x14ac:dyDescent="0.25">
      <c r="A333" s="10">
        <v>7.3</v>
      </c>
      <c r="E333">
        <f t="shared" si="12"/>
        <v>0.83039999999999736</v>
      </c>
      <c r="F333">
        <f t="shared" si="13"/>
        <v>0.68956415999999565</v>
      </c>
    </row>
    <row r="334" spans="1:6" x14ac:dyDescent="0.25">
      <c r="A334" s="10">
        <v>6.7</v>
      </c>
      <c r="E334">
        <f t="shared" si="12"/>
        <v>0.23039999999999772</v>
      </c>
      <c r="F334">
        <f t="shared" si="13"/>
        <v>5.3084159999998951E-2</v>
      </c>
    </row>
    <row r="335" spans="1:6" x14ac:dyDescent="0.25">
      <c r="A335" s="10">
        <v>6</v>
      </c>
      <c r="E335">
        <f t="shared" si="12"/>
        <v>-0.46960000000000246</v>
      </c>
      <c r="F335">
        <f t="shared" si="13"/>
        <v>0.2205241600000023</v>
      </c>
    </row>
    <row r="336" spans="1:6" x14ac:dyDescent="0.25">
      <c r="A336" s="10">
        <v>6</v>
      </c>
      <c r="E336">
        <f t="shared" si="12"/>
        <v>-0.46960000000000246</v>
      </c>
      <c r="F336">
        <f t="shared" si="13"/>
        <v>0.2205241600000023</v>
      </c>
    </row>
    <row r="337" spans="1:6" x14ac:dyDescent="0.25">
      <c r="A337" s="10">
        <v>6.7</v>
      </c>
      <c r="E337">
        <f t="shared" si="12"/>
        <v>0.23039999999999772</v>
      </c>
      <c r="F337">
        <f t="shared" si="13"/>
        <v>5.3084159999998951E-2</v>
      </c>
    </row>
    <row r="338" spans="1:6" x14ac:dyDescent="0.25">
      <c r="A338" s="10">
        <v>6.3</v>
      </c>
      <c r="E338">
        <f t="shared" si="12"/>
        <v>-0.16960000000000264</v>
      </c>
      <c r="F338">
        <f t="shared" si="13"/>
        <v>2.8764160000000896E-2</v>
      </c>
    </row>
    <row r="339" spans="1:6" x14ac:dyDescent="0.25">
      <c r="A339" s="10">
        <v>6.3</v>
      </c>
      <c r="E339">
        <f t="shared" si="12"/>
        <v>-0.16960000000000264</v>
      </c>
      <c r="F339">
        <f t="shared" si="13"/>
        <v>2.8764160000000896E-2</v>
      </c>
    </row>
    <row r="340" spans="1:6" x14ac:dyDescent="0.25">
      <c r="A340" s="10">
        <v>6.6</v>
      </c>
      <c r="E340">
        <f t="shared" si="12"/>
        <v>0.13039999999999718</v>
      </c>
      <c r="F340">
        <f t="shared" si="13"/>
        <v>1.7004159999999265E-2</v>
      </c>
    </row>
    <row r="341" spans="1:6" x14ac:dyDescent="0.25">
      <c r="A341" s="10">
        <v>5.3</v>
      </c>
      <c r="E341">
        <f t="shared" si="12"/>
        <v>-1.1696000000000026</v>
      </c>
      <c r="F341">
        <f t="shared" si="13"/>
        <v>1.3679641600000061</v>
      </c>
    </row>
    <row r="342" spans="1:6" x14ac:dyDescent="0.25">
      <c r="A342" s="10">
        <v>6.5</v>
      </c>
      <c r="E342">
        <f t="shared" si="12"/>
        <v>3.039999999999754E-2</v>
      </c>
      <c r="F342">
        <f t="shared" si="13"/>
        <v>9.2415999999985042E-4</v>
      </c>
    </row>
    <row r="343" spans="1:6" x14ac:dyDescent="0.25">
      <c r="A343" s="10">
        <v>6.2</v>
      </c>
      <c r="E343">
        <f t="shared" si="12"/>
        <v>-0.26960000000000228</v>
      </c>
      <c r="F343">
        <f t="shared" si="13"/>
        <v>7.2684160000001233E-2</v>
      </c>
    </row>
    <row r="344" spans="1:6" x14ac:dyDescent="0.25">
      <c r="A344" s="10">
        <v>7.1</v>
      </c>
      <c r="E344">
        <f t="shared" si="12"/>
        <v>0.63039999999999718</v>
      </c>
      <c r="F344">
        <f t="shared" si="13"/>
        <v>0.39740415999999645</v>
      </c>
    </row>
    <row r="345" spans="1:6" x14ac:dyDescent="0.25">
      <c r="A345" s="10">
        <v>7</v>
      </c>
      <c r="E345">
        <f t="shared" si="12"/>
        <v>0.53039999999999754</v>
      </c>
      <c r="F345">
        <f t="shared" si="13"/>
        <v>0.28132415999999738</v>
      </c>
    </row>
    <row r="346" spans="1:6" x14ac:dyDescent="0.25">
      <c r="A346" s="10">
        <v>6.4</v>
      </c>
      <c r="E346">
        <f t="shared" si="12"/>
        <v>-6.9600000000002105E-2</v>
      </c>
      <c r="F346">
        <f t="shared" si="13"/>
        <v>4.8441600000002933E-3</v>
      </c>
    </row>
    <row r="347" spans="1:6" x14ac:dyDescent="0.25">
      <c r="A347" s="10">
        <v>7.2</v>
      </c>
      <c r="E347">
        <f t="shared" si="12"/>
        <v>0.73039999999999772</v>
      </c>
      <c r="F347">
        <f t="shared" si="13"/>
        <v>0.53348415999999665</v>
      </c>
    </row>
    <row r="348" spans="1:6" x14ac:dyDescent="0.25">
      <c r="A348" s="10">
        <v>6</v>
      </c>
      <c r="E348">
        <f t="shared" si="12"/>
        <v>-0.46960000000000246</v>
      </c>
      <c r="F348">
        <f t="shared" si="13"/>
        <v>0.2205241600000023</v>
      </c>
    </row>
    <row r="349" spans="1:6" x14ac:dyDescent="0.25">
      <c r="A349" s="10">
        <v>6.5</v>
      </c>
      <c r="E349">
        <f t="shared" si="12"/>
        <v>3.039999999999754E-2</v>
      </c>
      <c r="F349">
        <f t="shared" si="13"/>
        <v>9.2415999999985042E-4</v>
      </c>
    </row>
    <row r="350" spans="1:6" x14ac:dyDescent="0.25">
      <c r="A350" s="10">
        <v>6.3</v>
      </c>
      <c r="E350">
        <f t="shared" si="12"/>
        <v>-0.16960000000000264</v>
      </c>
      <c r="F350">
        <f t="shared" si="13"/>
        <v>2.8764160000000896E-2</v>
      </c>
    </row>
    <row r="351" spans="1:6" x14ac:dyDescent="0.25">
      <c r="A351" s="10">
        <v>5.8</v>
      </c>
      <c r="E351">
        <f t="shared" si="12"/>
        <v>-0.66960000000000264</v>
      </c>
      <c r="F351">
        <f t="shared" si="13"/>
        <v>0.44836416000000351</v>
      </c>
    </row>
    <row r="352" spans="1:6" x14ac:dyDescent="0.25">
      <c r="A352" s="10">
        <v>5.9</v>
      </c>
      <c r="E352">
        <f t="shared" si="12"/>
        <v>-0.5696000000000021</v>
      </c>
      <c r="F352">
        <f t="shared" si="13"/>
        <v>0.32444416000000242</v>
      </c>
    </row>
    <row r="353" spans="1:6" x14ac:dyDescent="0.25">
      <c r="A353" s="10">
        <v>6.5</v>
      </c>
      <c r="E353">
        <f t="shared" si="12"/>
        <v>3.039999999999754E-2</v>
      </c>
      <c r="F353">
        <f t="shared" si="13"/>
        <v>9.2415999999985042E-4</v>
      </c>
    </row>
    <row r="354" spans="1:6" x14ac:dyDescent="0.25">
      <c r="A354" s="10">
        <v>6.8</v>
      </c>
      <c r="E354">
        <f t="shared" si="12"/>
        <v>0.33039999999999736</v>
      </c>
      <c r="F354">
        <f t="shared" si="13"/>
        <v>0.10916415999999826</v>
      </c>
    </row>
    <row r="355" spans="1:6" x14ac:dyDescent="0.25">
      <c r="A355" s="10">
        <v>5.7</v>
      </c>
      <c r="E355">
        <f t="shared" si="12"/>
        <v>-0.76960000000000228</v>
      </c>
      <c r="F355">
        <f t="shared" si="13"/>
        <v>0.5922841600000035</v>
      </c>
    </row>
    <row r="356" spans="1:6" x14ac:dyDescent="0.25">
      <c r="A356" s="10">
        <v>6.3</v>
      </c>
      <c r="E356">
        <f t="shared" si="12"/>
        <v>-0.16960000000000264</v>
      </c>
      <c r="F356">
        <f t="shared" si="13"/>
        <v>2.8764160000000896E-2</v>
      </c>
    </row>
    <row r="357" spans="1:6" x14ac:dyDescent="0.25">
      <c r="A357" s="10">
        <v>6.1</v>
      </c>
      <c r="E357">
        <f t="shared" si="12"/>
        <v>-0.36960000000000282</v>
      </c>
      <c r="F357">
        <f t="shared" si="13"/>
        <v>0.13660416000000208</v>
      </c>
    </row>
    <row r="358" spans="1:6" x14ac:dyDescent="0.25">
      <c r="A358" s="10">
        <v>6.1</v>
      </c>
      <c r="E358">
        <f t="shared" si="12"/>
        <v>-0.36960000000000282</v>
      </c>
      <c r="F358">
        <f t="shared" si="13"/>
        <v>0.13660416000000208</v>
      </c>
    </row>
    <row r="359" spans="1:6" x14ac:dyDescent="0.25">
      <c r="A359" s="10">
        <v>6.8</v>
      </c>
      <c r="E359">
        <f t="shared" si="12"/>
        <v>0.33039999999999736</v>
      </c>
      <c r="F359">
        <f t="shared" si="13"/>
        <v>0.10916415999999826</v>
      </c>
    </row>
    <row r="360" spans="1:6" x14ac:dyDescent="0.25">
      <c r="A360" s="10">
        <v>6.5</v>
      </c>
      <c r="E360">
        <f t="shared" si="12"/>
        <v>3.039999999999754E-2</v>
      </c>
      <c r="F360">
        <f t="shared" si="13"/>
        <v>9.2415999999985042E-4</v>
      </c>
    </row>
    <row r="361" spans="1:6" x14ac:dyDescent="0.25">
      <c r="A361" s="10">
        <v>6.8</v>
      </c>
      <c r="E361">
        <f t="shared" si="12"/>
        <v>0.33039999999999736</v>
      </c>
      <c r="F361">
        <f t="shared" si="13"/>
        <v>0.10916415999999826</v>
      </c>
    </row>
    <row r="362" spans="1:6" x14ac:dyDescent="0.25">
      <c r="A362" s="10">
        <v>6.3</v>
      </c>
      <c r="E362">
        <f t="shared" si="12"/>
        <v>-0.16960000000000264</v>
      </c>
      <c r="F362">
        <f t="shared" si="13"/>
        <v>2.8764160000000896E-2</v>
      </c>
    </row>
    <row r="363" spans="1:6" x14ac:dyDescent="0.25">
      <c r="A363" s="10">
        <v>6.8</v>
      </c>
      <c r="E363">
        <f t="shared" si="12"/>
        <v>0.33039999999999736</v>
      </c>
      <c r="F363">
        <f t="shared" si="13"/>
        <v>0.10916415999999826</v>
      </c>
    </row>
    <row r="364" spans="1:6" x14ac:dyDescent="0.25">
      <c r="A364" s="10">
        <v>7.1</v>
      </c>
      <c r="E364">
        <f t="shared" si="12"/>
        <v>0.63039999999999718</v>
      </c>
      <c r="F364">
        <f t="shared" si="13"/>
        <v>0.39740415999999645</v>
      </c>
    </row>
    <row r="365" spans="1:6" x14ac:dyDescent="0.25">
      <c r="A365" s="10">
        <v>6.1</v>
      </c>
      <c r="E365">
        <f t="shared" si="12"/>
        <v>-0.36960000000000282</v>
      </c>
      <c r="F365">
        <f t="shared" si="13"/>
        <v>0.13660416000000208</v>
      </c>
    </row>
    <row r="366" spans="1:6" x14ac:dyDescent="0.25">
      <c r="A366" s="10">
        <v>6.2</v>
      </c>
      <c r="E366">
        <f t="shared" si="12"/>
        <v>-0.26960000000000228</v>
      </c>
      <c r="F366">
        <f t="shared" si="13"/>
        <v>7.2684160000001233E-2</v>
      </c>
    </row>
    <row r="367" spans="1:6" x14ac:dyDescent="0.25">
      <c r="A367" s="10">
        <v>6.4</v>
      </c>
      <c r="E367">
        <f t="shared" si="12"/>
        <v>-6.9600000000002105E-2</v>
      </c>
      <c r="F367">
        <f t="shared" si="13"/>
        <v>4.8441600000002933E-3</v>
      </c>
    </row>
    <row r="368" spans="1:6" x14ac:dyDescent="0.25">
      <c r="A368" s="10">
        <v>6.2</v>
      </c>
      <c r="E368">
        <f t="shared" si="12"/>
        <v>-0.26960000000000228</v>
      </c>
      <c r="F368">
        <f t="shared" si="13"/>
        <v>7.2684160000001233E-2</v>
      </c>
    </row>
    <row r="369" spans="1:6" x14ac:dyDescent="0.25">
      <c r="A369" s="10">
        <v>6.1</v>
      </c>
      <c r="E369">
        <f t="shared" si="12"/>
        <v>-0.36960000000000282</v>
      </c>
      <c r="F369">
        <f t="shared" si="13"/>
        <v>0.13660416000000208</v>
      </c>
    </row>
    <row r="370" spans="1:6" x14ac:dyDescent="0.25">
      <c r="A370" s="10">
        <v>7.3</v>
      </c>
      <c r="E370">
        <f t="shared" si="12"/>
        <v>0.83039999999999736</v>
      </c>
      <c r="F370">
        <f t="shared" si="13"/>
        <v>0.68956415999999565</v>
      </c>
    </row>
    <row r="371" spans="1:6" x14ac:dyDescent="0.25">
      <c r="A371" s="10">
        <v>6.1</v>
      </c>
      <c r="E371">
        <f t="shared" si="12"/>
        <v>-0.36960000000000282</v>
      </c>
      <c r="F371">
        <f t="shared" si="13"/>
        <v>0.13660416000000208</v>
      </c>
    </row>
    <row r="372" spans="1:6" x14ac:dyDescent="0.25">
      <c r="A372" s="10">
        <v>6.4</v>
      </c>
      <c r="E372">
        <f t="shared" si="12"/>
        <v>-6.9600000000002105E-2</v>
      </c>
      <c r="F372">
        <f t="shared" si="13"/>
        <v>4.8441600000002933E-3</v>
      </c>
    </row>
    <row r="373" spans="1:6" x14ac:dyDescent="0.25">
      <c r="A373" s="10">
        <v>6.8</v>
      </c>
      <c r="E373">
        <f t="shared" si="12"/>
        <v>0.33039999999999736</v>
      </c>
      <c r="F373">
        <f t="shared" si="13"/>
        <v>0.10916415999999826</v>
      </c>
    </row>
    <row r="374" spans="1:6" x14ac:dyDescent="0.25">
      <c r="A374" s="10">
        <v>6.5</v>
      </c>
      <c r="E374">
        <f t="shared" si="12"/>
        <v>3.039999999999754E-2</v>
      </c>
      <c r="F374">
        <f t="shared" si="13"/>
        <v>9.2415999999985042E-4</v>
      </c>
    </row>
    <row r="375" spans="1:6" x14ac:dyDescent="0.25">
      <c r="A375" s="10">
        <v>5.8</v>
      </c>
      <c r="E375">
        <f t="shared" si="12"/>
        <v>-0.66960000000000264</v>
      </c>
      <c r="F375">
        <f t="shared" si="13"/>
        <v>0.44836416000000351</v>
      </c>
    </row>
    <row r="376" spans="1:6" x14ac:dyDescent="0.25">
      <c r="A376" s="10">
        <v>6.9</v>
      </c>
      <c r="E376">
        <f t="shared" si="12"/>
        <v>0.4303999999999979</v>
      </c>
      <c r="F376">
        <f t="shared" si="13"/>
        <v>0.18524415999999819</v>
      </c>
    </row>
    <row r="377" spans="1:6" x14ac:dyDescent="0.25">
      <c r="A377" s="10">
        <v>6.5</v>
      </c>
      <c r="E377">
        <f t="shared" si="12"/>
        <v>3.039999999999754E-2</v>
      </c>
      <c r="F377">
        <f t="shared" si="13"/>
        <v>9.2415999999985042E-4</v>
      </c>
    </row>
    <row r="378" spans="1:6" x14ac:dyDescent="0.25">
      <c r="A378" s="10">
        <v>6.2</v>
      </c>
      <c r="E378">
        <f t="shared" si="12"/>
        <v>-0.26960000000000228</v>
      </c>
      <c r="F378">
        <f t="shared" si="13"/>
        <v>7.2684160000001233E-2</v>
      </c>
    </row>
    <row r="379" spans="1:6" x14ac:dyDescent="0.25">
      <c r="A379" s="10">
        <v>6.7</v>
      </c>
      <c r="E379">
        <f t="shared" si="12"/>
        <v>0.23039999999999772</v>
      </c>
      <c r="F379">
        <f t="shared" si="13"/>
        <v>5.3084159999998951E-2</v>
      </c>
    </row>
    <row r="380" spans="1:6" x14ac:dyDescent="0.25">
      <c r="A380" s="10">
        <v>6.3</v>
      </c>
      <c r="E380">
        <f t="shared" si="12"/>
        <v>-0.16960000000000264</v>
      </c>
      <c r="F380">
        <f t="shared" si="13"/>
        <v>2.8764160000000896E-2</v>
      </c>
    </row>
    <row r="381" spans="1:6" x14ac:dyDescent="0.25">
      <c r="A381" s="10">
        <v>6.3</v>
      </c>
      <c r="E381">
        <f t="shared" si="12"/>
        <v>-0.16960000000000264</v>
      </c>
      <c r="F381">
        <f t="shared" si="13"/>
        <v>2.8764160000000896E-2</v>
      </c>
    </row>
    <row r="382" spans="1:6" x14ac:dyDescent="0.25">
      <c r="A382" s="10">
        <v>7.2</v>
      </c>
      <c r="E382">
        <f t="shared" si="12"/>
        <v>0.73039999999999772</v>
      </c>
      <c r="F382">
        <f t="shared" si="13"/>
        <v>0.53348415999999665</v>
      </c>
    </row>
    <row r="383" spans="1:6" x14ac:dyDescent="0.25">
      <c r="A383" s="10">
        <v>6.3</v>
      </c>
      <c r="E383">
        <f t="shared" si="12"/>
        <v>-0.16960000000000264</v>
      </c>
      <c r="F383">
        <f t="shared" si="13"/>
        <v>2.8764160000000896E-2</v>
      </c>
    </row>
    <row r="384" spans="1:6" x14ac:dyDescent="0.25">
      <c r="A384" s="10">
        <v>6.5</v>
      </c>
      <c r="E384">
        <f t="shared" si="12"/>
        <v>3.039999999999754E-2</v>
      </c>
      <c r="F384">
        <f t="shared" si="13"/>
        <v>9.2415999999985042E-4</v>
      </c>
    </row>
    <row r="385" spans="1:6" x14ac:dyDescent="0.25">
      <c r="A385" s="10">
        <v>5.9</v>
      </c>
      <c r="E385">
        <f t="shared" si="12"/>
        <v>-0.5696000000000021</v>
      </c>
      <c r="F385">
        <f t="shared" si="13"/>
        <v>0.32444416000000242</v>
      </c>
    </row>
    <row r="386" spans="1:6" x14ac:dyDescent="0.25">
      <c r="A386" s="10">
        <v>7.1</v>
      </c>
      <c r="E386">
        <f t="shared" si="12"/>
        <v>0.63039999999999718</v>
      </c>
      <c r="F386">
        <f t="shared" si="13"/>
        <v>0.39740415999999645</v>
      </c>
    </row>
    <row r="387" spans="1:6" x14ac:dyDescent="0.25">
      <c r="A387" s="10">
        <v>5.9</v>
      </c>
      <c r="E387">
        <f t="shared" si="12"/>
        <v>-0.5696000000000021</v>
      </c>
      <c r="F387">
        <f t="shared" si="13"/>
        <v>0.32444416000000242</v>
      </c>
    </row>
    <row r="388" spans="1:6" x14ac:dyDescent="0.25">
      <c r="A388" s="10">
        <v>6.1</v>
      </c>
      <c r="E388">
        <f t="shared" si="12"/>
        <v>-0.36960000000000282</v>
      </c>
      <c r="F388">
        <f t="shared" si="13"/>
        <v>0.13660416000000208</v>
      </c>
    </row>
    <row r="389" spans="1:6" x14ac:dyDescent="0.25">
      <c r="A389" s="10">
        <v>5.8</v>
      </c>
      <c r="E389">
        <f t="shared" si="12"/>
        <v>-0.66960000000000264</v>
      </c>
      <c r="F389">
        <f t="shared" si="13"/>
        <v>0.44836416000000351</v>
      </c>
    </row>
    <row r="390" spans="1:6" x14ac:dyDescent="0.25">
      <c r="A390" s="10">
        <v>6.1</v>
      </c>
      <c r="E390">
        <f t="shared" si="12"/>
        <v>-0.36960000000000282</v>
      </c>
      <c r="F390">
        <f t="shared" si="13"/>
        <v>0.13660416000000208</v>
      </c>
    </row>
    <row r="391" spans="1:6" x14ac:dyDescent="0.25">
      <c r="A391" s="10">
        <v>6.9</v>
      </c>
      <c r="E391">
        <f t="shared" si="12"/>
        <v>0.4303999999999979</v>
      </c>
      <c r="F391">
        <f t="shared" si="13"/>
        <v>0.18524415999999819</v>
      </c>
    </row>
    <row r="392" spans="1:6" x14ac:dyDescent="0.25">
      <c r="A392" s="10">
        <v>5.8</v>
      </c>
      <c r="E392">
        <f t="shared" si="12"/>
        <v>-0.66960000000000264</v>
      </c>
      <c r="F392">
        <f t="shared" si="13"/>
        <v>0.44836416000000351</v>
      </c>
    </row>
    <row r="393" spans="1:6" x14ac:dyDescent="0.25">
      <c r="A393" s="10">
        <v>6.4</v>
      </c>
      <c r="E393">
        <f t="shared" si="12"/>
        <v>-6.9600000000002105E-2</v>
      </c>
      <c r="F393">
        <f t="shared" si="13"/>
        <v>4.8441600000002933E-3</v>
      </c>
    </row>
    <row r="394" spans="1:6" x14ac:dyDescent="0.25">
      <c r="A394" s="10">
        <v>6.2</v>
      </c>
      <c r="E394">
        <f t="shared" si="12"/>
        <v>-0.26960000000000228</v>
      </c>
      <c r="F394">
        <f t="shared" si="13"/>
        <v>7.2684160000001233E-2</v>
      </c>
    </row>
    <row r="395" spans="1:6" x14ac:dyDescent="0.25">
      <c r="A395" s="10">
        <v>6.9</v>
      </c>
      <c r="E395">
        <f t="shared" ref="E395:E458" si="14">A395-$C$13</f>
        <v>0.4303999999999979</v>
      </c>
      <c r="F395">
        <f t="shared" si="13"/>
        <v>0.18524415999999819</v>
      </c>
    </row>
    <row r="396" spans="1:6" x14ac:dyDescent="0.25">
      <c r="A396" s="10">
        <v>6.5</v>
      </c>
      <c r="E396">
        <f t="shared" si="14"/>
        <v>3.039999999999754E-2</v>
      </c>
      <c r="F396">
        <f t="shared" ref="F396:F459" si="15">E396^2</f>
        <v>9.2415999999985042E-4</v>
      </c>
    </row>
    <row r="397" spans="1:6" x14ac:dyDescent="0.25">
      <c r="A397" s="10">
        <v>7</v>
      </c>
      <c r="E397">
        <f t="shared" si="14"/>
        <v>0.53039999999999754</v>
      </c>
      <c r="F397">
        <f t="shared" si="15"/>
        <v>0.28132415999999738</v>
      </c>
    </row>
    <row r="398" spans="1:6" x14ac:dyDescent="0.25">
      <c r="A398" s="10">
        <v>6.6</v>
      </c>
      <c r="E398">
        <f t="shared" si="14"/>
        <v>0.13039999999999718</v>
      </c>
      <c r="F398">
        <f t="shared" si="15"/>
        <v>1.7004159999999265E-2</v>
      </c>
    </row>
    <row r="399" spans="1:6" x14ac:dyDescent="0.25">
      <c r="A399" s="10">
        <v>6.2</v>
      </c>
      <c r="E399">
        <f t="shared" si="14"/>
        <v>-0.26960000000000228</v>
      </c>
      <c r="F399">
        <f t="shared" si="15"/>
        <v>7.2684160000001233E-2</v>
      </c>
    </row>
    <row r="400" spans="1:6" x14ac:dyDescent="0.25">
      <c r="A400" s="10">
        <v>6.7</v>
      </c>
      <c r="E400">
        <f t="shared" si="14"/>
        <v>0.23039999999999772</v>
      </c>
      <c r="F400">
        <f t="shared" si="15"/>
        <v>5.3084159999998951E-2</v>
      </c>
    </row>
    <row r="401" spans="1:6" x14ac:dyDescent="0.25">
      <c r="A401" s="10">
        <v>6</v>
      </c>
      <c r="E401">
        <f t="shared" si="14"/>
        <v>-0.46960000000000246</v>
      </c>
      <c r="F401">
        <f t="shared" si="15"/>
        <v>0.2205241600000023</v>
      </c>
    </row>
    <row r="402" spans="1:6" x14ac:dyDescent="0.25">
      <c r="A402" s="10">
        <v>6.3</v>
      </c>
      <c r="E402">
        <f t="shared" si="14"/>
        <v>-0.16960000000000264</v>
      </c>
      <c r="F402">
        <f t="shared" si="15"/>
        <v>2.8764160000000896E-2</v>
      </c>
    </row>
    <row r="403" spans="1:6" x14ac:dyDescent="0.25">
      <c r="A403" s="10">
        <v>5.9</v>
      </c>
      <c r="E403">
        <f t="shared" si="14"/>
        <v>-0.5696000000000021</v>
      </c>
      <c r="F403">
        <f t="shared" si="15"/>
        <v>0.32444416000000242</v>
      </c>
    </row>
    <row r="404" spans="1:6" x14ac:dyDescent="0.25">
      <c r="A404" s="10">
        <v>6.6</v>
      </c>
      <c r="E404">
        <f t="shared" si="14"/>
        <v>0.13039999999999718</v>
      </c>
      <c r="F404">
        <f t="shared" si="15"/>
        <v>1.7004159999999265E-2</v>
      </c>
    </row>
    <row r="405" spans="1:6" x14ac:dyDescent="0.25">
      <c r="A405" s="10">
        <v>6.4</v>
      </c>
      <c r="E405">
        <f t="shared" si="14"/>
        <v>-6.9600000000002105E-2</v>
      </c>
      <c r="F405">
        <f t="shared" si="15"/>
        <v>4.8441600000002933E-3</v>
      </c>
    </row>
    <row r="406" spans="1:6" x14ac:dyDescent="0.25">
      <c r="A406" s="10">
        <v>6.1</v>
      </c>
      <c r="E406">
        <f t="shared" si="14"/>
        <v>-0.36960000000000282</v>
      </c>
      <c r="F406">
        <f t="shared" si="15"/>
        <v>0.13660416000000208</v>
      </c>
    </row>
    <row r="407" spans="1:6" x14ac:dyDescent="0.25">
      <c r="A407" s="10">
        <v>6.4</v>
      </c>
      <c r="E407">
        <f t="shared" si="14"/>
        <v>-6.9600000000002105E-2</v>
      </c>
      <c r="F407">
        <f t="shared" si="15"/>
        <v>4.8441600000002933E-3</v>
      </c>
    </row>
    <row r="408" spans="1:6" x14ac:dyDescent="0.25">
      <c r="A408" s="10">
        <v>6.5</v>
      </c>
      <c r="E408">
        <f t="shared" si="14"/>
        <v>3.039999999999754E-2</v>
      </c>
      <c r="F408">
        <f t="shared" si="15"/>
        <v>9.2415999999985042E-4</v>
      </c>
    </row>
    <row r="409" spans="1:6" x14ac:dyDescent="0.25">
      <c r="A409" s="10">
        <v>6.2</v>
      </c>
      <c r="E409">
        <f t="shared" si="14"/>
        <v>-0.26960000000000228</v>
      </c>
      <c r="F409">
        <f t="shared" si="15"/>
        <v>7.2684160000001233E-2</v>
      </c>
    </row>
    <row r="410" spans="1:6" x14ac:dyDescent="0.25">
      <c r="A410" s="10">
        <v>7.2</v>
      </c>
      <c r="E410">
        <f t="shared" si="14"/>
        <v>0.73039999999999772</v>
      </c>
      <c r="F410">
        <f t="shared" si="15"/>
        <v>0.53348415999999665</v>
      </c>
    </row>
    <row r="411" spans="1:6" x14ac:dyDescent="0.25">
      <c r="A411" s="10">
        <v>6.3</v>
      </c>
      <c r="E411">
        <f t="shared" si="14"/>
        <v>-0.16960000000000264</v>
      </c>
      <c r="F411">
        <f t="shared" si="15"/>
        <v>2.8764160000000896E-2</v>
      </c>
    </row>
    <row r="412" spans="1:6" x14ac:dyDescent="0.25">
      <c r="A412" s="10">
        <v>6.8</v>
      </c>
      <c r="E412">
        <f t="shared" si="14"/>
        <v>0.33039999999999736</v>
      </c>
      <c r="F412">
        <f t="shared" si="15"/>
        <v>0.10916415999999826</v>
      </c>
    </row>
    <row r="413" spans="1:6" x14ac:dyDescent="0.25">
      <c r="A413" s="10">
        <v>6.4</v>
      </c>
      <c r="E413">
        <f t="shared" si="14"/>
        <v>-6.9600000000002105E-2</v>
      </c>
      <c r="F413">
        <f t="shared" si="15"/>
        <v>4.8441600000002933E-3</v>
      </c>
    </row>
    <row r="414" spans="1:6" x14ac:dyDescent="0.25">
      <c r="A414" s="10">
        <v>5.6</v>
      </c>
      <c r="E414">
        <f t="shared" si="14"/>
        <v>-0.86960000000000282</v>
      </c>
      <c r="F414">
        <f t="shared" si="15"/>
        <v>0.7562041600000049</v>
      </c>
    </row>
    <row r="415" spans="1:6" x14ac:dyDescent="0.25">
      <c r="A415" s="10">
        <v>6.4</v>
      </c>
      <c r="E415">
        <f t="shared" si="14"/>
        <v>-6.9600000000002105E-2</v>
      </c>
      <c r="F415">
        <f t="shared" si="15"/>
        <v>4.8441600000002933E-3</v>
      </c>
    </row>
    <row r="416" spans="1:6" x14ac:dyDescent="0.25">
      <c r="A416" s="10">
        <v>6.4</v>
      </c>
      <c r="E416">
        <f t="shared" si="14"/>
        <v>-6.9600000000002105E-2</v>
      </c>
      <c r="F416">
        <f t="shared" si="15"/>
        <v>4.8441600000002933E-3</v>
      </c>
    </row>
    <row r="417" spans="1:6" x14ac:dyDescent="0.25">
      <c r="A417" s="10">
        <v>6.4</v>
      </c>
      <c r="E417">
        <f t="shared" si="14"/>
        <v>-6.9600000000002105E-2</v>
      </c>
      <c r="F417">
        <f t="shared" si="15"/>
        <v>4.8441600000002933E-3</v>
      </c>
    </row>
    <row r="418" spans="1:6" x14ac:dyDescent="0.25">
      <c r="A418" s="10">
        <v>7</v>
      </c>
      <c r="E418">
        <f t="shared" si="14"/>
        <v>0.53039999999999754</v>
      </c>
      <c r="F418">
        <f t="shared" si="15"/>
        <v>0.28132415999999738</v>
      </c>
    </row>
    <row r="419" spans="1:6" x14ac:dyDescent="0.25">
      <c r="A419" s="10">
        <v>6.4</v>
      </c>
      <c r="E419">
        <f t="shared" si="14"/>
        <v>-6.9600000000002105E-2</v>
      </c>
      <c r="F419">
        <f t="shared" si="15"/>
        <v>4.8441600000002933E-3</v>
      </c>
    </row>
    <row r="420" spans="1:6" x14ac:dyDescent="0.25">
      <c r="A420" s="10">
        <v>6.4</v>
      </c>
      <c r="E420">
        <f t="shared" si="14"/>
        <v>-6.9600000000002105E-2</v>
      </c>
      <c r="F420">
        <f t="shared" si="15"/>
        <v>4.8441600000002933E-3</v>
      </c>
    </row>
    <row r="421" spans="1:6" x14ac:dyDescent="0.25">
      <c r="A421" s="10">
        <v>6.1</v>
      </c>
      <c r="E421">
        <f t="shared" si="14"/>
        <v>-0.36960000000000282</v>
      </c>
      <c r="F421">
        <f t="shared" si="15"/>
        <v>0.13660416000000208</v>
      </c>
    </row>
    <row r="422" spans="1:6" x14ac:dyDescent="0.25">
      <c r="A422" s="10">
        <v>7.2</v>
      </c>
      <c r="E422">
        <f t="shared" si="14"/>
        <v>0.73039999999999772</v>
      </c>
      <c r="F422">
        <f t="shared" si="15"/>
        <v>0.53348415999999665</v>
      </c>
    </row>
    <row r="423" spans="1:6" x14ac:dyDescent="0.25">
      <c r="A423" s="10">
        <v>6.3</v>
      </c>
      <c r="E423">
        <f t="shared" si="14"/>
        <v>-0.16960000000000264</v>
      </c>
      <c r="F423">
        <f t="shared" si="15"/>
        <v>2.8764160000000896E-2</v>
      </c>
    </row>
    <row r="424" spans="1:6" x14ac:dyDescent="0.25">
      <c r="A424" s="10">
        <v>5.3</v>
      </c>
      <c r="E424">
        <f t="shared" si="14"/>
        <v>-1.1696000000000026</v>
      </c>
      <c r="F424">
        <f t="shared" si="15"/>
        <v>1.3679641600000061</v>
      </c>
    </row>
    <row r="425" spans="1:6" x14ac:dyDescent="0.25">
      <c r="A425" s="10">
        <v>6.6</v>
      </c>
      <c r="E425">
        <f t="shared" si="14"/>
        <v>0.13039999999999718</v>
      </c>
      <c r="F425">
        <f t="shared" si="15"/>
        <v>1.7004159999999265E-2</v>
      </c>
    </row>
    <row r="426" spans="1:6" x14ac:dyDescent="0.25">
      <c r="A426" s="10">
        <v>6.1</v>
      </c>
      <c r="E426">
        <f t="shared" si="14"/>
        <v>-0.36960000000000282</v>
      </c>
      <c r="F426">
        <f t="shared" si="15"/>
        <v>0.13660416000000208</v>
      </c>
    </row>
    <row r="427" spans="1:6" x14ac:dyDescent="0.25">
      <c r="A427" s="10">
        <v>6</v>
      </c>
      <c r="E427">
        <f t="shared" si="14"/>
        <v>-0.46960000000000246</v>
      </c>
      <c r="F427">
        <f t="shared" si="15"/>
        <v>0.2205241600000023</v>
      </c>
    </row>
    <row r="428" spans="1:6" x14ac:dyDescent="0.25">
      <c r="A428" s="10">
        <v>6.4</v>
      </c>
      <c r="E428">
        <f t="shared" si="14"/>
        <v>-6.9600000000002105E-2</v>
      </c>
      <c r="F428">
        <f t="shared" si="15"/>
        <v>4.8441600000002933E-3</v>
      </c>
    </row>
    <row r="429" spans="1:6" x14ac:dyDescent="0.25">
      <c r="A429" s="10">
        <v>6.5</v>
      </c>
      <c r="E429">
        <f t="shared" si="14"/>
        <v>3.039999999999754E-2</v>
      </c>
      <c r="F429">
        <f t="shared" si="15"/>
        <v>9.2415999999985042E-4</v>
      </c>
    </row>
    <row r="430" spans="1:6" x14ac:dyDescent="0.25">
      <c r="A430" s="10">
        <v>6</v>
      </c>
      <c r="E430">
        <f t="shared" si="14"/>
        <v>-0.46960000000000246</v>
      </c>
      <c r="F430">
        <f t="shared" si="15"/>
        <v>0.2205241600000023</v>
      </c>
    </row>
    <row r="431" spans="1:6" x14ac:dyDescent="0.25">
      <c r="A431" s="10">
        <v>6.4</v>
      </c>
      <c r="E431">
        <f t="shared" si="14"/>
        <v>-6.9600000000002105E-2</v>
      </c>
      <c r="F431">
        <f t="shared" si="15"/>
        <v>4.8441600000002933E-3</v>
      </c>
    </row>
    <row r="432" spans="1:6" x14ac:dyDescent="0.25">
      <c r="A432" s="10">
        <v>6.1</v>
      </c>
      <c r="E432">
        <f t="shared" si="14"/>
        <v>-0.36960000000000282</v>
      </c>
      <c r="F432">
        <f t="shared" si="15"/>
        <v>0.13660416000000208</v>
      </c>
    </row>
    <row r="433" spans="1:6" x14ac:dyDescent="0.25">
      <c r="A433" s="10">
        <v>6.5</v>
      </c>
      <c r="E433">
        <f t="shared" si="14"/>
        <v>3.039999999999754E-2</v>
      </c>
      <c r="F433">
        <f t="shared" si="15"/>
        <v>9.2415999999985042E-4</v>
      </c>
    </row>
    <row r="434" spans="1:6" x14ac:dyDescent="0.25">
      <c r="A434" s="10">
        <v>6.6</v>
      </c>
      <c r="E434">
        <f t="shared" si="14"/>
        <v>0.13039999999999718</v>
      </c>
      <c r="F434">
        <f t="shared" si="15"/>
        <v>1.7004159999999265E-2</v>
      </c>
    </row>
    <row r="435" spans="1:6" x14ac:dyDescent="0.25">
      <c r="A435" s="10">
        <v>6.4</v>
      </c>
      <c r="E435">
        <f t="shared" si="14"/>
        <v>-6.9600000000002105E-2</v>
      </c>
      <c r="F435">
        <f t="shared" si="15"/>
        <v>4.8441600000002933E-3</v>
      </c>
    </row>
    <row r="436" spans="1:6" x14ac:dyDescent="0.25">
      <c r="A436" s="10">
        <v>7</v>
      </c>
      <c r="E436">
        <f t="shared" si="14"/>
        <v>0.53039999999999754</v>
      </c>
      <c r="F436">
        <f t="shared" si="15"/>
        <v>0.28132415999999738</v>
      </c>
    </row>
    <row r="437" spans="1:6" x14ac:dyDescent="0.25">
      <c r="A437" s="10">
        <v>6.9</v>
      </c>
      <c r="E437">
        <f t="shared" si="14"/>
        <v>0.4303999999999979</v>
      </c>
      <c r="F437">
        <f t="shared" si="15"/>
        <v>0.18524415999999819</v>
      </c>
    </row>
    <row r="438" spans="1:6" x14ac:dyDescent="0.25">
      <c r="A438" s="10">
        <v>6.5</v>
      </c>
      <c r="E438">
        <f t="shared" si="14"/>
        <v>3.039999999999754E-2</v>
      </c>
      <c r="F438">
        <f t="shared" si="15"/>
        <v>9.2415999999985042E-4</v>
      </c>
    </row>
    <row r="439" spans="1:6" x14ac:dyDescent="0.25">
      <c r="A439" s="10">
        <v>6.1</v>
      </c>
      <c r="E439">
        <f t="shared" si="14"/>
        <v>-0.36960000000000282</v>
      </c>
      <c r="F439">
        <f t="shared" si="15"/>
        <v>0.13660416000000208</v>
      </c>
    </row>
    <row r="440" spans="1:6" x14ac:dyDescent="0.25">
      <c r="A440" s="10">
        <v>7.1</v>
      </c>
      <c r="E440">
        <f t="shared" si="14"/>
        <v>0.63039999999999718</v>
      </c>
      <c r="F440">
        <f t="shared" si="15"/>
        <v>0.39740415999999645</v>
      </c>
    </row>
    <row r="441" spans="1:6" x14ac:dyDescent="0.25">
      <c r="A441" s="10">
        <v>6.5</v>
      </c>
      <c r="E441">
        <f t="shared" si="14"/>
        <v>3.039999999999754E-2</v>
      </c>
      <c r="F441">
        <f t="shared" si="15"/>
        <v>9.2415999999985042E-4</v>
      </c>
    </row>
    <row r="442" spans="1:6" x14ac:dyDescent="0.25">
      <c r="A442" s="10">
        <v>6.4</v>
      </c>
      <c r="E442">
        <f t="shared" si="14"/>
        <v>-6.9600000000002105E-2</v>
      </c>
      <c r="F442">
        <f t="shared" si="15"/>
        <v>4.8441600000002933E-3</v>
      </c>
    </row>
    <row r="443" spans="1:6" x14ac:dyDescent="0.25">
      <c r="A443" s="10">
        <v>6.1</v>
      </c>
      <c r="E443">
        <f t="shared" si="14"/>
        <v>-0.36960000000000282</v>
      </c>
      <c r="F443">
        <f t="shared" si="15"/>
        <v>0.13660416000000208</v>
      </c>
    </row>
    <row r="444" spans="1:6" x14ac:dyDescent="0.25">
      <c r="A444" s="10">
        <v>6</v>
      </c>
      <c r="E444">
        <f t="shared" si="14"/>
        <v>-0.46960000000000246</v>
      </c>
      <c r="F444">
        <f t="shared" si="15"/>
        <v>0.2205241600000023</v>
      </c>
    </row>
    <row r="445" spans="1:6" x14ac:dyDescent="0.25">
      <c r="A445" s="10">
        <v>6</v>
      </c>
      <c r="E445">
        <f t="shared" si="14"/>
        <v>-0.46960000000000246</v>
      </c>
      <c r="F445">
        <f t="shared" si="15"/>
        <v>0.2205241600000023</v>
      </c>
    </row>
    <row r="446" spans="1:6" x14ac:dyDescent="0.25">
      <c r="A446" s="10">
        <v>7.1</v>
      </c>
      <c r="E446">
        <f t="shared" si="14"/>
        <v>0.63039999999999718</v>
      </c>
      <c r="F446">
        <f t="shared" si="15"/>
        <v>0.39740415999999645</v>
      </c>
    </row>
    <row r="447" spans="1:6" x14ac:dyDescent="0.25">
      <c r="A447" s="10">
        <v>6</v>
      </c>
      <c r="E447">
        <f t="shared" si="14"/>
        <v>-0.46960000000000246</v>
      </c>
      <c r="F447">
        <f t="shared" si="15"/>
        <v>0.2205241600000023</v>
      </c>
    </row>
    <row r="448" spans="1:6" x14ac:dyDescent="0.25">
      <c r="A448" s="10">
        <v>6</v>
      </c>
      <c r="E448">
        <f t="shared" si="14"/>
        <v>-0.46960000000000246</v>
      </c>
      <c r="F448">
        <f t="shared" si="15"/>
        <v>0.2205241600000023</v>
      </c>
    </row>
    <row r="449" spans="1:6" x14ac:dyDescent="0.25">
      <c r="A449" s="10">
        <v>6.7</v>
      </c>
      <c r="E449">
        <f t="shared" si="14"/>
        <v>0.23039999999999772</v>
      </c>
      <c r="F449">
        <f t="shared" si="15"/>
        <v>5.3084159999998951E-2</v>
      </c>
    </row>
    <row r="450" spans="1:6" x14ac:dyDescent="0.25">
      <c r="A450" s="10">
        <v>6.7</v>
      </c>
      <c r="E450">
        <f t="shared" si="14"/>
        <v>0.23039999999999772</v>
      </c>
      <c r="F450">
        <f t="shared" si="15"/>
        <v>5.3084159999998951E-2</v>
      </c>
    </row>
    <row r="451" spans="1:6" x14ac:dyDescent="0.25">
      <c r="A451" s="10">
        <v>6.6</v>
      </c>
      <c r="E451">
        <f t="shared" si="14"/>
        <v>0.13039999999999718</v>
      </c>
      <c r="F451">
        <f t="shared" si="15"/>
        <v>1.7004159999999265E-2</v>
      </c>
    </row>
    <row r="452" spans="1:6" x14ac:dyDescent="0.25">
      <c r="A452" s="10">
        <v>6.5</v>
      </c>
      <c r="E452">
        <f t="shared" si="14"/>
        <v>3.039999999999754E-2</v>
      </c>
      <c r="F452">
        <f t="shared" si="15"/>
        <v>9.2415999999985042E-4</v>
      </c>
    </row>
    <row r="453" spans="1:6" x14ac:dyDescent="0.25">
      <c r="A453" s="10">
        <v>6.2</v>
      </c>
      <c r="E453">
        <f t="shared" si="14"/>
        <v>-0.26960000000000228</v>
      </c>
      <c r="F453">
        <f t="shared" si="15"/>
        <v>7.2684160000001233E-2</v>
      </c>
    </row>
    <row r="454" spans="1:6" x14ac:dyDescent="0.25">
      <c r="A454" s="10">
        <v>6.5</v>
      </c>
      <c r="E454">
        <f t="shared" si="14"/>
        <v>3.039999999999754E-2</v>
      </c>
      <c r="F454">
        <f t="shared" si="15"/>
        <v>9.2415999999985042E-4</v>
      </c>
    </row>
    <row r="455" spans="1:6" x14ac:dyDescent="0.25">
      <c r="A455" s="10">
        <v>6.9</v>
      </c>
      <c r="E455">
        <f t="shared" si="14"/>
        <v>0.4303999999999979</v>
      </c>
      <c r="F455">
        <f t="shared" si="15"/>
        <v>0.18524415999999819</v>
      </c>
    </row>
    <row r="456" spans="1:6" x14ac:dyDescent="0.25">
      <c r="A456" s="10">
        <v>5.9</v>
      </c>
      <c r="E456">
        <f t="shared" si="14"/>
        <v>-0.5696000000000021</v>
      </c>
      <c r="F456">
        <f t="shared" si="15"/>
        <v>0.32444416000000242</v>
      </c>
    </row>
    <row r="457" spans="1:6" x14ac:dyDescent="0.25">
      <c r="A457" s="10">
        <v>6.4</v>
      </c>
      <c r="E457">
        <f t="shared" si="14"/>
        <v>-6.9600000000002105E-2</v>
      </c>
      <c r="F457">
        <f t="shared" si="15"/>
        <v>4.8441600000002933E-3</v>
      </c>
    </row>
    <row r="458" spans="1:6" x14ac:dyDescent="0.25">
      <c r="A458" s="10">
        <v>6.6</v>
      </c>
      <c r="E458">
        <f t="shared" si="14"/>
        <v>0.13039999999999718</v>
      </c>
      <c r="F458">
        <f t="shared" si="15"/>
        <v>1.7004159999999265E-2</v>
      </c>
    </row>
    <row r="459" spans="1:6" x14ac:dyDescent="0.25">
      <c r="A459" s="10">
        <v>7</v>
      </c>
      <c r="E459">
        <f t="shared" ref="E459:E510" si="16">A459-$C$13</f>
        <v>0.53039999999999754</v>
      </c>
      <c r="F459">
        <f t="shared" si="15"/>
        <v>0.28132415999999738</v>
      </c>
    </row>
    <row r="460" spans="1:6" x14ac:dyDescent="0.25">
      <c r="A460" s="10">
        <v>6.3</v>
      </c>
      <c r="E460">
        <f t="shared" si="16"/>
        <v>-0.16960000000000264</v>
      </c>
      <c r="F460">
        <f t="shared" ref="F460:F510" si="17">E460^2</f>
        <v>2.8764160000000896E-2</v>
      </c>
    </row>
    <row r="461" spans="1:6" x14ac:dyDescent="0.25">
      <c r="A461" s="10">
        <v>6</v>
      </c>
      <c r="E461">
        <f t="shared" si="16"/>
        <v>-0.46960000000000246</v>
      </c>
      <c r="F461">
        <f t="shared" si="17"/>
        <v>0.2205241600000023</v>
      </c>
    </row>
    <row r="462" spans="1:6" x14ac:dyDescent="0.25">
      <c r="A462" s="10">
        <v>6.9</v>
      </c>
      <c r="E462">
        <f t="shared" si="16"/>
        <v>0.4303999999999979</v>
      </c>
      <c r="F462">
        <f t="shared" si="17"/>
        <v>0.18524415999999819</v>
      </c>
    </row>
    <row r="463" spans="1:6" x14ac:dyDescent="0.25">
      <c r="A463" s="10">
        <v>7.6</v>
      </c>
      <c r="E463">
        <f t="shared" si="16"/>
        <v>1.1303999999999972</v>
      </c>
      <c r="F463">
        <f t="shared" si="17"/>
        <v>1.2778041599999936</v>
      </c>
    </row>
    <row r="464" spans="1:6" x14ac:dyDescent="0.25">
      <c r="A464" s="10">
        <v>6.6</v>
      </c>
      <c r="E464">
        <f t="shared" si="16"/>
        <v>0.13039999999999718</v>
      </c>
      <c r="F464">
        <f t="shared" si="17"/>
        <v>1.7004159999999265E-2</v>
      </c>
    </row>
    <row r="465" spans="1:6" x14ac:dyDescent="0.25">
      <c r="A465" s="10">
        <v>6</v>
      </c>
      <c r="E465">
        <f t="shared" si="16"/>
        <v>-0.46960000000000246</v>
      </c>
      <c r="F465">
        <f t="shared" si="17"/>
        <v>0.2205241600000023</v>
      </c>
    </row>
    <row r="466" spans="1:6" x14ac:dyDescent="0.25">
      <c r="A466" s="10">
        <v>7</v>
      </c>
      <c r="E466">
        <f t="shared" si="16"/>
        <v>0.53039999999999754</v>
      </c>
      <c r="F466">
        <f t="shared" si="17"/>
        <v>0.28132415999999738</v>
      </c>
    </row>
    <row r="467" spans="1:6" x14ac:dyDescent="0.25">
      <c r="A467" s="10">
        <v>6.7</v>
      </c>
      <c r="E467">
        <f t="shared" si="16"/>
        <v>0.23039999999999772</v>
      </c>
      <c r="F467">
        <f t="shared" si="17"/>
        <v>5.3084159999998951E-2</v>
      </c>
    </row>
    <row r="468" spans="1:6" x14ac:dyDescent="0.25">
      <c r="A468" s="10">
        <v>6</v>
      </c>
      <c r="E468">
        <f t="shared" si="16"/>
        <v>-0.46960000000000246</v>
      </c>
      <c r="F468">
        <f t="shared" si="17"/>
        <v>0.2205241600000023</v>
      </c>
    </row>
    <row r="469" spans="1:6" x14ac:dyDescent="0.25">
      <c r="A469" s="10">
        <v>6.4</v>
      </c>
      <c r="E469">
        <f t="shared" si="16"/>
        <v>-6.9600000000002105E-2</v>
      </c>
      <c r="F469">
        <f t="shared" si="17"/>
        <v>4.8441600000002933E-3</v>
      </c>
    </row>
    <row r="470" spans="1:6" x14ac:dyDescent="0.25">
      <c r="A470" s="10">
        <v>6.9</v>
      </c>
      <c r="E470">
        <f t="shared" si="16"/>
        <v>0.4303999999999979</v>
      </c>
      <c r="F470">
        <f t="shared" si="17"/>
        <v>0.18524415999999819</v>
      </c>
    </row>
    <row r="471" spans="1:6" x14ac:dyDescent="0.25">
      <c r="A471" s="10">
        <v>6</v>
      </c>
      <c r="E471">
        <f t="shared" si="16"/>
        <v>-0.46960000000000246</v>
      </c>
      <c r="F471">
        <f t="shared" si="17"/>
        <v>0.2205241600000023</v>
      </c>
    </row>
    <row r="472" spans="1:6" x14ac:dyDescent="0.25">
      <c r="A472" s="10">
        <v>6.4</v>
      </c>
      <c r="E472">
        <f t="shared" si="16"/>
        <v>-6.9600000000002105E-2</v>
      </c>
      <c r="F472">
        <f t="shared" si="17"/>
        <v>4.8441600000002933E-3</v>
      </c>
    </row>
    <row r="473" spans="1:6" x14ac:dyDescent="0.25">
      <c r="A473" s="10">
        <v>7.5</v>
      </c>
      <c r="E473">
        <f t="shared" si="16"/>
        <v>1.0303999999999975</v>
      </c>
      <c r="F473">
        <f t="shared" si="17"/>
        <v>1.0617241599999949</v>
      </c>
    </row>
    <row r="474" spans="1:6" x14ac:dyDescent="0.25">
      <c r="A474" s="10">
        <v>6.6</v>
      </c>
      <c r="E474">
        <f t="shared" si="16"/>
        <v>0.13039999999999718</v>
      </c>
      <c r="F474">
        <f t="shared" si="17"/>
        <v>1.7004159999999265E-2</v>
      </c>
    </row>
    <row r="475" spans="1:6" x14ac:dyDescent="0.25">
      <c r="A475" s="10">
        <v>5.9</v>
      </c>
      <c r="E475">
        <f t="shared" si="16"/>
        <v>-0.5696000000000021</v>
      </c>
      <c r="F475">
        <f t="shared" si="17"/>
        <v>0.32444416000000242</v>
      </c>
    </row>
    <row r="476" spans="1:6" x14ac:dyDescent="0.25">
      <c r="A476" s="10">
        <v>6.7</v>
      </c>
      <c r="E476">
        <f t="shared" si="16"/>
        <v>0.23039999999999772</v>
      </c>
      <c r="F476">
        <f t="shared" si="17"/>
        <v>5.3084159999998951E-2</v>
      </c>
    </row>
    <row r="477" spans="1:6" x14ac:dyDescent="0.25">
      <c r="A477" s="10">
        <v>6.3</v>
      </c>
      <c r="E477">
        <f t="shared" si="16"/>
        <v>-0.16960000000000264</v>
      </c>
      <c r="F477">
        <f t="shared" si="17"/>
        <v>2.8764160000000896E-2</v>
      </c>
    </row>
    <row r="478" spans="1:6" x14ac:dyDescent="0.25">
      <c r="A478" s="10">
        <v>6.7</v>
      </c>
      <c r="E478">
        <f t="shared" si="16"/>
        <v>0.23039999999999772</v>
      </c>
      <c r="F478">
        <f t="shared" si="17"/>
        <v>5.3084159999998951E-2</v>
      </c>
    </row>
    <row r="479" spans="1:6" x14ac:dyDescent="0.25">
      <c r="A479" s="10">
        <v>7.1</v>
      </c>
      <c r="E479">
        <f t="shared" si="16"/>
        <v>0.63039999999999718</v>
      </c>
      <c r="F479">
        <f t="shared" si="17"/>
        <v>0.39740415999999645</v>
      </c>
    </row>
    <row r="480" spans="1:6" x14ac:dyDescent="0.25">
      <c r="A480" s="10">
        <v>7.4</v>
      </c>
      <c r="E480">
        <f t="shared" si="16"/>
        <v>0.9303999999999979</v>
      </c>
      <c r="F480">
        <f t="shared" si="17"/>
        <v>0.86564415999999611</v>
      </c>
    </row>
    <row r="481" spans="1:6" x14ac:dyDescent="0.25">
      <c r="A481" s="10">
        <v>7</v>
      </c>
      <c r="E481">
        <f t="shared" si="16"/>
        <v>0.53039999999999754</v>
      </c>
      <c r="F481">
        <f t="shared" si="17"/>
        <v>0.28132415999999738</v>
      </c>
    </row>
    <row r="482" spans="1:6" x14ac:dyDescent="0.25">
      <c r="A482" s="10">
        <v>6.9</v>
      </c>
      <c r="E482">
        <f t="shared" si="16"/>
        <v>0.4303999999999979</v>
      </c>
      <c r="F482">
        <f t="shared" si="17"/>
        <v>0.18524415999999819</v>
      </c>
    </row>
    <row r="483" spans="1:6" x14ac:dyDescent="0.25">
      <c r="A483" s="10">
        <v>6.5</v>
      </c>
      <c r="E483">
        <f t="shared" si="16"/>
        <v>3.039999999999754E-2</v>
      </c>
      <c r="F483">
        <f t="shared" si="17"/>
        <v>9.2415999999985042E-4</v>
      </c>
    </row>
    <row r="484" spans="1:6" x14ac:dyDescent="0.25">
      <c r="A484" s="10">
        <v>7.2</v>
      </c>
      <c r="E484">
        <f t="shared" si="16"/>
        <v>0.73039999999999772</v>
      </c>
      <c r="F484">
        <f t="shared" si="17"/>
        <v>0.53348415999999665</v>
      </c>
    </row>
    <row r="485" spans="1:6" x14ac:dyDescent="0.25">
      <c r="A485" s="10">
        <v>5.9</v>
      </c>
      <c r="E485">
        <f t="shared" si="16"/>
        <v>-0.5696000000000021</v>
      </c>
      <c r="F485">
        <f t="shared" si="17"/>
        <v>0.32444416000000242</v>
      </c>
    </row>
    <row r="486" spans="1:6" x14ac:dyDescent="0.25">
      <c r="A486" s="10">
        <v>5.9</v>
      </c>
      <c r="E486">
        <f t="shared" si="16"/>
        <v>-0.5696000000000021</v>
      </c>
      <c r="F486">
        <f t="shared" si="17"/>
        <v>0.32444416000000242</v>
      </c>
    </row>
    <row r="487" spans="1:6" x14ac:dyDescent="0.25">
      <c r="A487" s="10">
        <v>7.1</v>
      </c>
      <c r="E487">
        <f t="shared" si="16"/>
        <v>0.63039999999999718</v>
      </c>
      <c r="F487">
        <f t="shared" si="17"/>
        <v>0.39740415999999645</v>
      </c>
    </row>
    <row r="488" spans="1:6" x14ac:dyDescent="0.25">
      <c r="A488" s="10">
        <v>6.2</v>
      </c>
      <c r="E488">
        <f t="shared" si="16"/>
        <v>-0.26960000000000228</v>
      </c>
      <c r="F488">
        <f t="shared" si="17"/>
        <v>7.2684160000001233E-2</v>
      </c>
    </row>
    <row r="489" spans="1:6" x14ac:dyDescent="0.25">
      <c r="A489" s="10">
        <v>7.3</v>
      </c>
      <c r="E489">
        <f t="shared" si="16"/>
        <v>0.83039999999999736</v>
      </c>
      <c r="F489">
        <f t="shared" si="17"/>
        <v>0.68956415999999565</v>
      </c>
    </row>
    <row r="490" spans="1:6" x14ac:dyDescent="0.25">
      <c r="A490" s="10">
        <v>6.4</v>
      </c>
      <c r="E490">
        <f t="shared" si="16"/>
        <v>-6.9600000000002105E-2</v>
      </c>
      <c r="F490">
        <f t="shared" si="17"/>
        <v>4.8441600000002933E-3</v>
      </c>
    </row>
    <row r="491" spans="1:6" x14ac:dyDescent="0.25">
      <c r="A491" s="10">
        <v>7</v>
      </c>
      <c r="E491">
        <f t="shared" si="16"/>
        <v>0.53039999999999754</v>
      </c>
      <c r="F491">
        <f t="shared" si="17"/>
        <v>0.28132415999999738</v>
      </c>
    </row>
    <row r="492" spans="1:6" x14ac:dyDescent="0.25">
      <c r="A492" s="10">
        <v>6.6</v>
      </c>
      <c r="E492">
        <f t="shared" si="16"/>
        <v>0.13039999999999718</v>
      </c>
      <c r="F492">
        <f t="shared" si="17"/>
        <v>1.7004159999999265E-2</v>
      </c>
    </row>
    <row r="493" spans="1:6" x14ac:dyDescent="0.25">
      <c r="A493" s="10">
        <v>6.2</v>
      </c>
      <c r="E493">
        <f t="shared" si="16"/>
        <v>-0.26960000000000228</v>
      </c>
      <c r="F493">
        <f t="shared" si="17"/>
        <v>7.2684160000001233E-2</v>
      </c>
    </row>
    <row r="494" spans="1:6" x14ac:dyDescent="0.25">
      <c r="A494" s="10">
        <v>6.2</v>
      </c>
      <c r="E494">
        <f t="shared" si="16"/>
        <v>-0.26960000000000228</v>
      </c>
      <c r="F494">
        <f t="shared" si="17"/>
        <v>7.2684160000001233E-2</v>
      </c>
    </row>
    <row r="495" spans="1:6" x14ac:dyDescent="0.25">
      <c r="A495" s="10">
        <v>6.3</v>
      </c>
      <c r="E495">
        <f t="shared" si="16"/>
        <v>-0.16960000000000264</v>
      </c>
      <c r="F495">
        <f t="shared" si="17"/>
        <v>2.8764160000000896E-2</v>
      </c>
    </row>
    <row r="496" spans="1:6" x14ac:dyDescent="0.25">
      <c r="A496" s="10">
        <v>6.6</v>
      </c>
      <c r="E496">
        <f t="shared" si="16"/>
        <v>0.13039999999999718</v>
      </c>
      <c r="F496">
        <f t="shared" si="17"/>
        <v>1.7004159999999265E-2</v>
      </c>
    </row>
    <row r="497" spans="1:6" x14ac:dyDescent="0.25">
      <c r="A497" s="10">
        <v>5.8</v>
      </c>
      <c r="E497">
        <f t="shared" si="16"/>
        <v>-0.66960000000000264</v>
      </c>
      <c r="F497">
        <f t="shared" si="17"/>
        <v>0.44836416000000351</v>
      </c>
    </row>
    <row r="498" spans="1:6" x14ac:dyDescent="0.25">
      <c r="A498" s="10">
        <v>6.7</v>
      </c>
      <c r="E498">
        <f t="shared" si="16"/>
        <v>0.23039999999999772</v>
      </c>
      <c r="F498">
        <f t="shared" si="17"/>
        <v>5.3084159999998951E-2</v>
      </c>
    </row>
    <row r="499" spans="1:6" x14ac:dyDescent="0.25">
      <c r="A499" s="10">
        <v>6</v>
      </c>
      <c r="E499">
        <f t="shared" si="16"/>
        <v>-0.46960000000000246</v>
      </c>
      <c r="F499">
        <f t="shared" si="17"/>
        <v>0.2205241600000023</v>
      </c>
    </row>
    <row r="500" spans="1:6" x14ac:dyDescent="0.25">
      <c r="A500" s="10">
        <v>6.7</v>
      </c>
      <c r="E500">
        <f t="shared" si="16"/>
        <v>0.23039999999999772</v>
      </c>
      <c r="F500">
        <f t="shared" si="17"/>
        <v>5.3084159999998951E-2</v>
      </c>
    </row>
    <row r="501" spans="1:6" x14ac:dyDescent="0.25">
      <c r="A501" s="10">
        <v>6.9</v>
      </c>
      <c r="E501">
        <f t="shared" si="16"/>
        <v>0.4303999999999979</v>
      </c>
      <c r="F501">
        <f t="shared" si="17"/>
        <v>0.18524415999999819</v>
      </c>
    </row>
    <row r="502" spans="1:6" x14ac:dyDescent="0.25">
      <c r="A502" s="10">
        <v>6.4</v>
      </c>
      <c r="E502">
        <f t="shared" si="16"/>
        <v>-6.9600000000002105E-2</v>
      </c>
      <c r="F502">
        <f t="shared" si="17"/>
        <v>4.8441600000002933E-3</v>
      </c>
    </row>
    <row r="503" spans="1:6" x14ac:dyDescent="0.25">
      <c r="A503" s="10">
        <v>6.6</v>
      </c>
      <c r="E503">
        <f t="shared" si="16"/>
        <v>0.13039999999999718</v>
      </c>
      <c r="F503">
        <f t="shared" si="17"/>
        <v>1.7004159999999265E-2</v>
      </c>
    </row>
    <row r="504" spans="1:6" x14ac:dyDescent="0.25">
      <c r="A504" s="10">
        <v>6.1</v>
      </c>
      <c r="E504">
        <f t="shared" si="16"/>
        <v>-0.36960000000000282</v>
      </c>
      <c r="F504">
        <f t="shared" si="17"/>
        <v>0.13660416000000208</v>
      </c>
    </row>
    <row r="505" spans="1:6" x14ac:dyDescent="0.25">
      <c r="A505" s="10">
        <v>6</v>
      </c>
      <c r="E505">
        <f t="shared" si="16"/>
        <v>-0.46960000000000246</v>
      </c>
      <c r="F505">
        <f t="shared" si="17"/>
        <v>0.2205241600000023</v>
      </c>
    </row>
    <row r="506" spans="1:6" x14ac:dyDescent="0.25">
      <c r="A506" s="10">
        <v>5.9</v>
      </c>
      <c r="E506">
        <f t="shared" si="16"/>
        <v>-0.5696000000000021</v>
      </c>
      <c r="F506">
        <f t="shared" si="17"/>
        <v>0.32444416000000242</v>
      </c>
    </row>
    <row r="507" spans="1:6" x14ac:dyDescent="0.25">
      <c r="A507" s="10">
        <v>7</v>
      </c>
      <c r="E507">
        <f t="shared" si="16"/>
        <v>0.53039999999999754</v>
      </c>
      <c r="F507">
        <f t="shared" si="17"/>
        <v>0.28132415999999738</v>
      </c>
    </row>
    <row r="508" spans="1:6" x14ac:dyDescent="0.25">
      <c r="A508" s="10">
        <v>6.3</v>
      </c>
      <c r="E508">
        <f t="shared" si="16"/>
        <v>-0.16960000000000264</v>
      </c>
      <c r="F508">
        <f t="shared" si="17"/>
        <v>2.8764160000000896E-2</v>
      </c>
    </row>
    <row r="509" spans="1:6" x14ac:dyDescent="0.25">
      <c r="A509" s="10">
        <v>6.8</v>
      </c>
      <c r="E509">
        <f t="shared" si="16"/>
        <v>0.33039999999999736</v>
      </c>
      <c r="F509">
        <f t="shared" si="17"/>
        <v>0.10916415999999826</v>
      </c>
    </row>
    <row r="510" spans="1:6" x14ac:dyDescent="0.25">
      <c r="A510" s="11">
        <v>6.7</v>
      </c>
      <c r="E510">
        <f t="shared" si="16"/>
        <v>0.23039999999999772</v>
      </c>
      <c r="F510">
        <f t="shared" si="17"/>
        <v>5.3084159999998951E-2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R7" sqref="R7"/>
    </sheetView>
  </sheetViews>
  <sheetFormatPr defaultRowHeight="15" x14ac:dyDescent="0.25"/>
  <cols>
    <col min="1" max="1" width="14.5703125" bestFit="1" customWidth="1"/>
    <col min="2" max="2" width="16.5703125" bestFit="1" customWidth="1"/>
    <col min="7" max="7" width="28.28515625" bestFit="1" customWidth="1"/>
  </cols>
  <sheetData>
    <row r="1" spans="1:15" ht="15.75" thickBot="1" x14ac:dyDescent="0.3">
      <c r="A1" s="15" t="s">
        <v>61</v>
      </c>
      <c r="B1" s="15" t="s">
        <v>62</v>
      </c>
      <c r="C1" t="s">
        <v>71</v>
      </c>
      <c r="G1" t="s">
        <v>64</v>
      </c>
      <c r="H1">
        <f>AVERAGE(A2:A26)</f>
        <v>5.08</v>
      </c>
      <c r="O1" t="s">
        <v>67</v>
      </c>
    </row>
    <row r="2" spans="1:15" ht="15.75" thickBot="1" x14ac:dyDescent="0.3">
      <c r="A2" s="16">
        <v>6</v>
      </c>
      <c r="B2" s="16">
        <v>6</v>
      </c>
      <c r="C2">
        <f>A2-B2</f>
        <v>0</v>
      </c>
      <c r="D2">
        <f>C2-$H$5</f>
        <v>2.7199999999999998</v>
      </c>
      <c r="E2">
        <f>D2^2</f>
        <v>7.3983999999999988</v>
      </c>
      <c r="G2" t="s">
        <v>65</v>
      </c>
      <c r="H2">
        <f>AVERAGE(B2:B26)</f>
        <v>7.8</v>
      </c>
    </row>
    <row r="3" spans="1:15" ht="15.75" thickBot="1" x14ac:dyDescent="0.3">
      <c r="A3" s="16">
        <v>6</v>
      </c>
      <c r="B3" s="16">
        <v>11</v>
      </c>
      <c r="C3">
        <f>A3-B3</f>
        <v>-5</v>
      </c>
      <c r="D3">
        <f t="shared" ref="D3:D26" si="0">C3-$H$5</f>
        <v>-2.2800000000000002</v>
      </c>
      <c r="E3">
        <f t="shared" ref="E3:E26" si="1">D3^2</f>
        <v>5.1984000000000012</v>
      </c>
      <c r="G3" t="s">
        <v>3</v>
      </c>
      <c r="H3">
        <f>COUNT(A2:A26)</f>
        <v>25</v>
      </c>
    </row>
    <row r="4" spans="1:15" ht="15.75" thickBot="1" x14ac:dyDescent="0.3">
      <c r="A4" s="16">
        <v>2</v>
      </c>
      <c r="B4" s="16">
        <v>8</v>
      </c>
      <c r="C4">
        <f>A4-B4</f>
        <v>-6</v>
      </c>
      <c r="D4">
        <f t="shared" si="0"/>
        <v>-3.2800000000000002</v>
      </c>
      <c r="E4">
        <f t="shared" si="1"/>
        <v>10.758400000000002</v>
      </c>
      <c r="G4" t="s">
        <v>63</v>
      </c>
      <c r="H4">
        <f>H3-1</f>
        <v>24</v>
      </c>
    </row>
    <row r="5" spans="1:15" ht="15.75" thickBot="1" x14ac:dyDescent="0.3">
      <c r="A5" s="16">
        <v>7</v>
      </c>
      <c r="B5" s="16">
        <v>5</v>
      </c>
      <c r="C5">
        <f>A5-B5</f>
        <v>2</v>
      </c>
      <c r="D5">
        <f t="shared" si="0"/>
        <v>4.72</v>
      </c>
      <c r="E5">
        <f t="shared" si="1"/>
        <v>22.278399999999998</v>
      </c>
      <c r="G5" t="s">
        <v>66</v>
      </c>
      <c r="H5" s="3">
        <f>H1-H2</f>
        <v>-2.7199999999999998</v>
      </c>
    </row>
    <row r="6" spans="1:15" ht="15.75" thickBot="1" x14ac:dyDescent="0.3">
      <c r="A6" s="16">
        <v>8</v>
      </c>
      <c r="B6" s="16">
        <v>11</v>
      </c>
      <c r="C6">
        <f>A6-B6</f>
        <v>-3</v>
      </c>
      <c r="D6">
        <f t="shared" si="0"/>
        <v>-0.28000000000000025</v>
      </c>
      <c r="E6">
        <f t="shared" si="1"/>
        <v>7.8400000000000136E-2</v>
      </c>
      <c r="G6" s="17" t="s">
        <v>68</v>
      </c>
    </row>
    <row r="7" spans="1:15" ht="15.75" thickBot="1" x14ac:dyDescent="0.3">
      <c r="A7" s="16">
        <v>8</v>
      </c>
      <c r="B7" s="16">
        <v>8</v>
      </c>
      <c r="C7">
        <f>A7-B7</f>
        <v>0</v>
      </c>
      <c r="D7">
        <f t="shared" si="0"/>
        <v>2.7199999999999998</v>
      </c>
      <c r="E7">
        <f t="shared" si="1"/>
        <v>7.3983999999999988</v>
      </c>
      <c r="G7" s="17" t="s">
        <v>69</v>
      </c>
    </row>
    <row r="8" spans="1:15" ht="15.75" thickBot="1" x14ac:dyDescent="0.3">
      <c r="A8" s="16">
        <v>2</v>
      </c>
      <c r="B8" s="16">
        <v>10</v>
      </c>
      <c r="C8">
        <f>A8-B8</f>
        <v>-8</v>
      </c>
      <c r="D8">
        <f t="shared" si="0"/>
        <v>-5.28</v>
      </c>
      <c r="E8">
        <f t="shared" si="1"/>
        <v>27.878400000000003</v>
      </c>
      <c r="G8" s="17" t="s">
        <v>70</v>
      </c>
    </row>
    <row r="9" spans="1:15" ht="15.75" thickBot="1" x14ac:dyDescent="0.3">
      <c r="A9" s="16">
        <v>3</v>
      </c>
      <c r="B9" s="16">
        <v>7</v>
      </c>
      <c r="C9">
        <f>A9-B9</f>
        <v>-4</v>
      </c>
      <c r="D9">
        <f t="shared" si="0"/>
        <v>-1.2800000000000002</v>
      </c>
      <c r="E9">
        <f t="shared" si="1"/>
        <v>1.6384000000000007</v>
      </c>
      <c r="G9" s="14" t="s">
        <v>72</v>
      </c>
      <c r="H9">
        <f>_xlfn.STDEV.S(C2:C26)</f>
        <v>3.6914315199752337</v>
      </c>
    </row>
    <row r="10" spans="1:15" ht="15.75" thickBot="1" x14ac:dyDescent="0.3">
      <c r="A10" s="16">
        <v>5</v>
      </c>
      <c r="B10" s="16">
        <v>4</v>
      </c>
      <c r="C10">
        <f>A10-B10</f>
        <v>1</v>
      </c>
      <c r="D10">
        <f t="shared" si="0"/>
        <v>3.7199999999999998</v>
      </c>
      <c r="E10">
        <f t="shared" si="1"/>
        <v>13.838399999999998</v>
      </c>
      <c r="G10" s="14" t="s">
        <v>73</v>
      </c>
      <c r="H10" s="3">
        <f>SQRT(SUM(E2:E26)/H4)</f>
        <v>3.6914315199752337</v>
      </c>
    </row>
    <row r="11" spans="1:15" ht="15.75" thickBot="1" x14ac:dyDescent="0.3">
      <c r="A11" s="16">
        <v>7</v>
      </c>
      <c r="B11" s="16">
        <v>3</v>
      </c>
      <c r="C11">
        <f>A11-B11</f>
        <v>4</v>
      </c>
      <c r="D11">
        <f t="shared" si="0"/>
        <v>6.72</v>
      </c>
      <c r="E11">
        <f t="shared" si="1"/>
        <v>45.158399999999993</v>
      </c>
      <c r="G11" s="14" t="s">
        <v>78</v>
      </c>
      <c r="H11" s="3">
        <f>H5/H10</f>
        <v>-0.73684151670738529</v>
      </c>
    </row>
    <row r="12" spans="1:15" ht="15.75" thickBot="1" x14ac:dyDescent="0.3">
      <c r="A12" s="16">
        <v>10</v>
      </c>
      <c r="B12" s="16">
        <v>7</v>
      </c>
      <c r="C12">
        <f>A12-B12</f>
        <v>3</v>
      </c>
      <c r="D12">
        <f t="shared" si="0"/>
        <v>5.72</v>
      </c>
      <c r="E12">
        <f t="shared" si="1"/>
        <v>32.718399999999995</v>
      </c>
      <c r="G12" s="14" t="s">
        <v>0</v>
      </c>
      <c r="H12" s="3">
        <f>H10/SQRT(H3)</f>
        <v>0.73828630399504669</v>
      </c>
    </row>
    <row r="13" spans="1:15" ht="15.75" thickBot="1" x14ac:dyDescent="0.3">
      <c r="A13" s="16">
        <v>5</v>
      </c>
      <c r="B13" s="16">
        <v>6</v>
      </c>
      <c r="C13">
        <f>A13-B13</f>
        <v>-1</v>
      </c>
      <c r="D13">
        <f t="shared" si="0"/>
        <v>1.7199999999999998</v>
      </c>
      <c r="E13">
        <f t="shared" si="1"/>
        <v>2.9583999999999993</v>
      </c>
      <c r="G13" s="14" t="s">
        <v>7</v>
      </c>
      <c r="H13">
        <v>0.05</v>
      </c>
      <c r="I13" s="5" t="s">
        <v>54</v>
      </c>
    </row>
    <row r="14" spans="1:15" ht="15.75" thickBot="1" x14ac:dyDescent="0.3">
      <c r="A14" s="16">
        <v>4</v>
      </c>
      <c r="B14" s="16">
        <v>10</v>
      </c>
      <c r="C14">
        <f>A14-B14</f>
        <v>-6</v>
      </c>
      <c r="D14">
        <f t="shared" si="0"/>
        <v>-3.2800000000000002</v>
      </c>
      <c r="E14">
        <f t="shared" si="1"/>
        <v>10.758400000000002</v>
      </c>
      <c r="G14" s="14" t="s">
        <v>79</v>
      </c>
      <c r="H14" s="3">
        <f>H5-(H16*H12)</f>
        <v>-4.2438229314457763</v>
      </c>
      <c r="I14" s="3">
        <f>H5+(H16*H12)</f>
        <v>-1.1961770685542232</v>
      </c>
      <c r="J14" s="5" t="s">
        <v>80</v>
      </c>
    </row>
    <row r="15" spans="1:15" ht="15.75" thickBot="1" x14ac:dyDescent="0.3">
      <c r="A15" s="16">
        <v>7</v>
      </c>
      <c r="B15" s="16">
        <v>10</v>
      </c>
      <c r="C15">
        <f>A15-B15</f>
        <v>-3</v>
      </c>
      <c r="D15">
        <f t="shared" si="0"/>
        <v>-0.28000000000000025</v>
      </c>
      <c r="E15">
        <f t="shared" si="1"/>
        <v>7.8400000000000136E-2</v>
      </c>
      <c r="G15" s="14" t="s">
        <v>47</v>
      </c>
      <c r="H15" s="3">
        <f>(H5)/(H9/SQRT(H3))</f>
        <v>-3.6842075835369266</v>
      </c>
    </row>
    <row r="16" spans="1:15" ht="15.75" thickBot="1" x14ac:dyDescent="0.3">
      <c r="A16" s="16">
        <v>5</v>
      </c>
      <c r="B16" s="16">
        <v>6</v>
      </c>
      <c r="C16">
        <f>A16-B16</f>
        <v>-1</v>
      </c>
      <c r="D16">
        <f t="shared" si="0"/>
        <v>1.7199999999999998</v>
      </c>
      <c r="E16">
        <f t="shared" si="1"/>
        <v>2.9583999999999993</v>
      </c>
      <c r="G16" s="14" t="s">
        <v>44</v>
      </c>
      <c r="H16" s="3">
        <v>2.0640000000000001</v>
      </c>
    </row>
    <row r="17" spans="1:7" ht="15.75" thickBot="1" x14ac:dyDescent="0.3">
      <c r="A17" s="16">
        <v>7</v>
      </c>
      <c r="B17" s="16">
        <v>5</v>
      </c>
      <c r="C17">
        <f>A17-B17</f>
        <v>2</v>
      </c>
      <c r="D17">
        <f t="shared" si="0"/>
        <v>4.72</v>
      </c>
      <c r="E17">
        <f t="shared" si="1"/>
        <v>22.278399999999998</v>
      </c>
      <c r="G17" s="3" t="s">
        <v>74</v>
      </c>
    </row>
    <row r="18" spans="1:7" ht="15.75" thickBot="1" x14ac:dyDescent="0.3">
      <c r="A18" s="16">
        <v>4</v>
      </c>
      <c r="B18" s="16">
        <v>10</v>
      </c>
      <c r="C18">
        <f>A18-B18</f>
        <v>-6</v>
      </c>
      <c r="D18">
        <f t="shared" si="0"/>
        <v>-3.2800000000000002</v>
      </c>
      <c r="E18">
        <f t="shared" si="1"/>
        <v>10.758400000000002</v>
      </c>
      <c r="G18" s="3" t="s">
        <v>75</v>
      </c>
    </row>
    <row r="19" spans="1:7" ht="15.75" thickBot="1" x14ac:dyDescent="0.3">
      <c r="A19" s="16">
        <v>5</v>
      </c>
      <c r="B19" s="16">
        <v>11</v>
      </c>
      <c r="C19">
        <f>A19-B19</f>
        <v>-6</v>
      </c>
      <c r="D19">
        <f t="shared" si="0"/>
        <v>-3.2800000000000002</v>
      </c>
      <c r="E19">
        <f t="shared" si="1"/>
        <v>10.758400000000002</v>
      </c>
      <c r="G19" s="3" t="s">
        <v>76</v>
      </c>
    </row>
    <row r="20" spans="1:7" ht="15.75" thickBot="1" x14ac:dyDescent="0.3">
      <c r="A20" s="16">
        <v>2</v>
      </c>
      <c r="B20" s="16">
        <v>13</v>
      </c>
      <c r="C20">
        <f>A20-B20</f>
        <v>-11</v>
      </c>
      <c r="D20">
        <f t="shared" si="0"/>
        <v>-8.2800000000000011</v>
      </c>
      <c r="E20">
        <f t="shared" si="1"/>
        <v>68.55840000000002</v>
      </c>
      <c r="G20" s="3" t="s">
        <v>77</v>
      </c>
    </row>
    <row r="21" spans="1:7" ht="15.75" thickBot="1" x14ac:dyDescent="0.3">
      <c r="A21" s="16">
        <v>5</v>
      </c>
      <c r="B21" s="16">
        <v>8</v>
      </c>
      <c r="C21">
        <f>A21-B21</f>
        <v>-3</v>
      </c>
      <c r="D21">
        <f t="shared" si="0"/>
        <v>-0.28000000000000025</v>
      </c>
      <c r="E21">
        <f t="shared" si="1"/>
        <v>7.8400000000000136E-2</v>
      </c>
    </row>
    <row r="22" spans="1:7" ht="15.75" thickBot="1" x14ac:dyDescent="0.3">
      <c r="A22" s="16">
        <v>3</v>
      </c>
      <c r="B22" s="16">
        <v>5</v>
      </c>
      <c r="C22">
        <f>A22-B22</f>
        <v>-2</v>
      </c>
      <c r="D22">
        <f t="shared" si="0"/>
        <v>0.71999999999999975</v>
      </c>
      <c r="E22">
        <f t="shared" si="1"/>
        <v>0.51839999999999964</v>
      </c>
    </row>
    <row r="23" spans="1:7" ht="15.75" thickBot="1" x14ac:dyDescent="0.3">
      <c r="A23" s="16">
        <v>4</v>
      </c>
      <c r="B23" s="16">
        <v>11</v>
      </c>
      <c r="C23">
        <f>A23-B23</f>
        <v>-7</v>
      </c>
      <c r="D23">
        <f t="shared" si="0"/>
        <v>-4.28</v>
      </c>
      <c r="E23">
        <f t="shared" si="1"/>
        <v>18.3184</v>
      </c>
    </row>
    <row r="24" spans="1:7" ht="15.75" thickBot="1" x14ac:dyDescent="0.3">
      <c r="A24" s="16">
        <v>4</v>
      </c>
      <c r="B24" s="16">
        <v>7</v>
      </c>
      <c r="C24">
        <f>A24-B24</f>
        <v>-3</v>
      </c>
      <c r="D24">
        <f t="shared" si="0"/>
        <v>-0.28000000000000025</v>
      </c>
      <c r="E24">
        <f t="shared" si="1"/>
        <v>7.8400000000000136E-2</v>
      </c>
    </row>
    <row r="25" spans="1:7" ht="15.75" thickBot="1" x14ac:dyDescent="0.3">
      <c r="A25" s="16">
        <v>4</v>
      </c>
      <c r="B25" s="16">
        <v>8</v>
      </c>
      <c r="C25">
        <f>A25-B25</f>
        <v>-4</v>
      </c>
      <c r="D25">
        <f t="shared" si="0"/>
        <v>-1.2800000000000002</v>
      </c>
      <c r="E25">
        <f t="shared" si="1"/>
        <v>1.6384000000000007</v>
      </c>
    </row>
    <row r="26" spans="1:7" ht="15.75" thickBot="1" x14ac:dyDescent="0.3">
      <c r="A26" s="16">
        <v>4</v>
      </c>
      <c r="B26" s="16">
        <v>5</v>
      </c>
      <c r="C26">
        <f>A26-B26</f>
        <v>-1</v>
      </c>
      <c r="D26">
        <f t="shared" si="0"/>
        <v>1.7199999999999998</v>
      </c>
      <c r="E26">
        <f t="shared" si="1"/>
        <v>2.9583999999999993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9" sqref="B9"/>
    </sheetView>
  </sheetViews>
  <sheetFormatPr defaultRowHeight="15" x14ac:dyDescent="0.25"/>
  <sheetData>
    <row r="1" spans="1:2" x14ac:dyDescent="0.25">
      <c r="A1" t="s">
        <v>3</v>
      </c>
      <c r="B1">
        <v>1000</v>
      </c>
    </row>
    <row r="2" spans="1:2" x14ac:dyDescent="0.25">
      <c r="A2" t="s">
        <v>8</v>
      </c>
      <c r="B2">
        <f>B1-1</f>
        <v>999</v>
      </c>
    </row>
    <row r="3" spans="1:2" x14ac:dyDescent="0.25">
      <c r="A3" t="s">
        <v>81</v>
      </c>
      <c r="B3">
        <v>3</v>
      </c>
    </row>
    <row r="4" spans="1:2" x14ac:dyDescent="0.25">
      <c r="A4" t="s">
        <v>82</v>
      </c>
      <c r="B4">
        <v>1.2</v>
      </c>
    </row>
    <row r="5" spans="1:2" x14ac:dyDescent="0.25">
      <c r="A5" t="s">
        <v>83</v>
      </c>
      <c r="B5">
        <v>12</v>
      </c>
    </row>
    <row r="6" spans="1:2" x14ac:dyDescent="0.25">
      <c r="A6" t="s">
        <v>84</v>
      </c>
      <c r="B6">
        <v>2.7</v>
      </c>
    </row>
    <row r="7" spans="1:2" x14ac:dyDescent="0.25">
      <c r="A7" t="s">
        <v>85</v>
      </c>
      <c r="B7" s="3">
        <f>B5-B3</f>
        <v>9</v>
      </c>
    </row>
    <row r="8" spans="1:2" x14ac:dyDescent="0.25">
      <c r="A8" t="s">
        <v>86</v>
      </c>
      <c r="B8" s="3">
        <f>SQRT(B6^2+B4^2)</f>
        <v>2.9546573405388314</v>
      </c>
    </row>
    <row r="9" spans="1:2" x14ac:dyDescent="0.25">
      <c r="A9" t="s">
        <v>44</v>
      </c>
      <c r="B9" s="3">
        <v>1.6459999999999999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phone 2-pair t</vt:lpstr>
      <vt:lpstr>problem 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Newns</dc:creator>
  <cp:lastModifiedBy>Windows User</cp:lastModifiedBy>
  <dcterms:created xsi:type="dcterms:W3CDTF">2017-05-11T15:00:24Z</dcterms:created>
  <dcterms:modified xsi:type="dcterms:W3CDTF">2017-05-30T18:27:11Z</dcterms:modified>
</cp:coreProperties>
</file>