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NSS\Dropbox\DataScienceMasters\Stats\Udacity\DataAnalystNanoDegree\IntroToInferentialStats\"/>
    </mc:Choice>
  </mc:AlternateContent>
  <bookViews>
    <workbookView xWindow="0" yWindow="0" windowWidth="28800" windowHeight="13020" activeTab="2"/>
  </bookViews>
  <sheets>
    <sheet name="food" sheetId="1" r:id="rId1"/>
    <sheet name="cancer" sheetId="2" r:id="rId2"/>
    <sheet name="quiz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3" l="1"/>
  <c r="L41" i="3"/>
  <c r="L40" i="3"/>
  <c r="F35" i="3"/>
  <c r="L37" i="3"/>
  <c r="L35" i="3"/>
  <c r="F28" i="3"/>
  <c r="F32" i="3" s="1"/>
  <c r="C44" i="3"/>
  <c r="C46" i="3"/>
  <c r="B47" i="3"/>
  <c r="A46" i="3"/>
  <c r="A43" i="3"/>
  <c r="C20" i="2"/>
  <c r="A28" i="2"/>
  <c r="A16" i="2"/>
  <c r="G3" i="2"/>
  <c r="G4" i="2"/>
  <c r="G8" i="2" s="1"/>
  <c r="F30" i="3"/>
  <c r="G6" i="2"/>
  <c r="A19" i="2"/>
  <c r="F3" i="1"/>
  <c r="J16" i="1"/>
  <c r="H43" i="3"/>
  <c r="H44" i="3"/>
  <c r="H45" i="3"/>
  <c r="H46" i="3"/>
  <c r="H47" i="3"/>
  <c r="F26" i="3"/>
  <c r="C33" i="3"/>
  <c r="C45" i="3" s="1"/>
  <c r="G45" i="3" s="1"/>
  <c r="B33" i="3"/>
  <c r="B44" i="3" s="1"/>
  <c r="F44" i="3" s="1"/>
  <c r="A33" i="3"/>
  <c r="A47" i="3" s="1"/>
  <c r="E47" i="3" s="1"/>
  <c r="F9" i="3"/>
  <c r="F11" i="3"/>
  <c r="A16" i="3"/>
  <c r="A20" i="3" s="1"/>
  <c r="E20" i="3" s="1"/>
  <c r="E22" i="3" s="1"/>
  <c r="B16" i="3"/>
  <c r="C16" i="3"/>
  <c r="C20" i="3" s="1"/>
  <c r="G20" i="3" s="1"/>
  <c r="G22" i="3" s="1"/>
  <c r="G10" i="2" l="1"/>
  <c r="B46" i="3"/>
  <c r="F46" i="3" s="1"/>
  <c r="B20" i="3"/>
  <c r="F20" i="3" s="1"/>
  <c r="F22" i="3" s="1"/>
  <c r="A45" i="3"/>
  <c r="E45" i="3" s="1"/>
  <c r="B38" i="3"/>
  <c r="E46" i="3"/>
  <c r="F47" i="3"/>
  <c r="C43" i="3"/>
  <c r="G43" i="3" s="1"/>
  <c r="G44" i="3"/>
  <c r="C47" i="3"/>
  <c r="G47" i="3" s="1"/>
  <c r="F29" i="3"/>
  <c r="F12" i="3"/>
  <c r="F13" i="3" s="1"/>
  <c r="F15" i="3" s="1"/>
  <c r="A38" i="3"/>
  <c r="E43" i="3"/>
  <c r="A44" i="3"/>
  <c r="E44" i="3" s="1"/>
  <c r="B45" i="3"/>
  <c r="F45" i="3" s="1"/>
  <c r="G46" i="3"/>
  <c r="F10" i="3"/>
  <c r="C38" i="3"/>
  <c r="G38" i="3" s="1"/>
  <c r="G40" i="3" s="1"/>
  <c r="B43" i="3"/>
  <c r="F43" i="3" s="1"/>
  <c r="E38" i="3"/>
  <c r="E40" i="3" s="1"/>
  <c r="F38" i="3"/>
  <c r="F40" i="3" s="1"/>
  <c r="E3" i="3"/>
  <c r="G5" i="2"/>
  <c r="B3" i="3"/>
  <c r="G25" i="1"/>
  <c r="I6" i="1"/>
  <c r="G7" i="2"/>
  <c r="G9" i="2" s="1"/>
  <c r="I4" i="1"/>
  <c r="I3" i="1"/>
  <c r="I2" i="1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C32" i="2"/>
  <c r="C33" i="2"/>
  <c r="C34" i="2"/>
  <c r="B28" i="2"/>
  <c r="C28" i="2"/>
  <c r="D28" i="2"/>
  <c r="D20" i="2"/>
  <c r="D21" i="2"/>
  <c r="D22" i="2"/>
  <c r="C25" i="2"/>
  <c r="C21" i="2"/>
  <c r="C22" i="2"/>
  <c r="C23" i="2"/>
  <c r="C24" i="2"/>
  <c r="B20" i="2"/>
  <c r="B21" i="2"/>
  <c r="B22" i="2"/>
  <c r="D19" i="2"/>
  <c r="C19" i="2"/>
  <c r="B19" i="2"/>
  <c r="A20" i="2"/>
  <c r="A21" i="2"/>
  <c r="A22" i="2"/>
  <c r="A23" i="2"/>
  <c r="A11" i="1"/>
  <c r="D16" i="2"/>
  <c r="B16" i="2"/>
  <c r="C16" i="2"/>
  <c r="C12" i="2"/>
  <c r="C14" i="2" s="1"/>
  <c r="B14" i="2"/>
  <c r="D14" i="2"/>
  <c r="A14" i="2"/>
  <c r="B12" i="2"/>
  <c r="D12" i="2"/>
  <c r="A12" i="2"/>
  <c r="A8" i="1"/>
  <c r="G2" i="2"/>
  <c r="B9" i="2"/>
  <c r="C9" i="2"/>
  <c r="D9" i="2"/>
  <c r="A9" i="2"/>
  <c r="J23" i="1"/>
  <c r="J22" i="1"/>
  <c r="J21" i="1"/>
  <c r="F14" i="3" l="1"/>
  <c r="F16" i="3" s="1"/>
  <c r="I9" i="3"/>
  <c r="F27" i="3"/>
  <c r="F31" i="3" s="1"/>
  <c r="F2" i="1"/>
  <c r="B5" i="1"/>
  <c r="B11" i="1" s="1"/>
  <c r="F11" i="1" s="1"/>
  <c r="C5" i="1"/>
  <c r="A5" i="1"/>
  <c r="F33" i="3" l="1"/>
  <c r="C17" i="1"/>
  <c r="C21" i="1" s="1"/>
  <c r="A18" i="1"/>
  <c r="A22" i="1" s="1"/>
  <c r="B16" i="1"/>
  <c r="B20" i="1" s="1"/>
  <c r="B18" i="1"/>
  <c r="B22" i="1" s="1"/>
  <c r="A16" i="1"/>
  <c r="A20" i="1" s="1"/>
  <c r="C16" i="1"/>
  <c r="C20" i="1" s="1"/>
  <c r="C18" i="1"/>
  <c r="C22" i="1" s="1"/>
  <c r="B17" i="1"/>
  <c r="B21" i="1" s="1"/>
  <c r="A17" i="1"/>
  <c r="A21" i="1" s="1"/>
  <c r="C12" i="1"/>
  <c r="G12" i="1" s="1"/>
  <c r="E11" i="1"/>
  <c r="A13" i="1"/>
  <c r="E13" i="1" s="1"/>
  <c r="B12" i="1"/>
  <c r="F12" i="1" s="1"/>
  <c r="C8" i="1"/>
  <c r="G8" i="1" s="1"/>
  <c r="C13" i="1"/>
  <c r="G13" i="1" s="1"/>
  <c r="E8" i="1"/>
  <c r="A12" i="1"/>
  <c r="E12" i="1" s="1"/>
  <c r="B8" i="1"/>
  <c r="F8" i="1" s="1"/>
  <c r="F4" i="1" s="1"/>
  <c r="C11" i="1"/>
  <c r="G11" i="1" s="1"/>
  <c r="B13" i="1"/>
  <c r="F13" i="1" s="1"/>
  <c r="F19" i="1" l="1"/>
  <c r="F5" i="1"/>
  <c r="I5" i="1" s="1"/>
  <c r="J14" i="1" l="1"/>
</calcChain>
</file>

<file path=xl/sharedStrings.xml><?xml version="1.0" encoding="utf-8"?>
<sst xmlns="http://schemas.openxmlformats.org/spreadsheetml/2006/main" count="110" uniqueCount="71">
  <si>
    <t xml:space="preserve">alpha </t>
  </si>
  <si>
    <t>x(g)</t>
  </si>
  <si>
    <t>SS(b)</t>
  </si>
  <si>
    <t>n</t>
  </si>
  <si>
    <t>SS(w)</t>
  </si>
  <si>
    <t>variance(b)</t>
  </si>
  <si>
    <t>variance(b)^2</t>
  </si>
  <si>
    <t>variance(w)</t>
  </si>
  <si>
    <t>variance(w)^2</t>
  </si>
  <si>
    <t>dF(b)</t>
  </si>
  <si>
    <t>dF(w)</t>
  </si>
  <si>
    <t>MS(b)</t>
  </si>
  <si>
    <t>MS(w)</t>
  </si>
  <si>
    <t>F</t>
  </si>
  <si>
    <t>F-crit</t>
  </si>
  <si>
    <t>A</t>
  </si>
  <si>
    <t>B</t>
  </si>
  <si>
    <t>C</t>
  </si>
  <si>
    <t>F is w/in F-crit =reject h(0) = at least 1 food type makes cows eat more</t>
  </si>
  <si>
    <t>(x(i) - x(g)</t>
  </si>
  <si>
    <t>(x(i) - x(g)^2</t>
  </si>
  <si>
    <t>ss(b) + ss(w)</t>
  </si>
  <si>
    <t>* at least 2 foods significantly differ from each other in terms of amount eaten by our cows</t>
  </si>
  <si>
    <t>q (from tbl)</t>
  </si>
  <si>
    <t>S(p)</t>
  </si>
  <si>
    <t>HSD</t>
  </si>
  <si>
    <t>(# of groups and "dF(w)" or "dF(error term)")</t>
  </si>
  <si>
    <t>* If any 2 samples have a mean difference greater than HSD, the difference is honestly significant</t>
  </si>
  <si>
    <t xml:space="preserve"> '- 3, 6, 9 --&gt; all honestly significantly different --&gt; most food eaten w/ C --&gt; cows prefer food C</t>
  </si>
  <si>
    <t>* CAN ONLY COMPUTE WHEN ALL SAMPLE SIZES ARE THE SAME</t>
  </si>
  <si>
    <t>Cd(ab)</t>
  </si>
  <si>
    <t>Cd(bc)</t>
  </si>
  <si>
    <t>Cd(ac)</t>
  </si>
  <si>
    <t>eta^2</t>
  </si>
  <si>
    <t>* 90% of total variation in amount eaten is due to BG differences/differences in food types, and 10% remains unexplained</t>
  </si>
  <si>
    <t>* anything bigger than 0.4 is pretty big</t>
  </si>
  <si>
    <t>placebo</t>
  </si>
  <si>
    <t>drug1</t>
  </si>
  <si>
    <t>drug2</t>
  </si>
  <si>
    <t>drug3</t>
  </si>
  <si>
    <t>mu(g)</t>
  </si>
  <si>
    <t>var(b)</t>
  </si>
  <si>
    <t>var(b)^2</t>
  </si>
  <si>
    <t>var(b)^2 * n</t>
  </si>
  <si>
    <t>var(w)</t>
  </si>
  <si>
    <t>var(w)^2</t>
  </si>
  <si>
    <t>df(b)</t>
  </si>
  <si>
    <t>df(w)</t>
  </si>
  <si>
    <t xml:space="preserve">alpha  </t>
  </si>
  <si>
    <t>k</t>
  </si>
  <si>
    <t>* 86% of differences in tumor reductions/dependent variable is due to the type of drug given/can be explained by the different treatments</t>
  </si>
  <si>
    <t>var(b)^2*n</t>
  </si>
  <si>
    <t>f-crit</t>
  </si>
  <si>
    <t>&lt;-- reject h(0) --&gt; leg length of ants had a significant impact on the ability of ants to navigate back to their nests after foraging</t>
  </si>
  <si>
    <t>f</t>
  </si>
  <si>
    <t>ms(w)</t>
  </si>
  <si>
    <t>ms(b)</t>
  </si>
  <si>
    <t>ss(w)</t>
  </si>
  <si>
    <t>ss(b)</t>
  </si>
  <si>
    <t>l</t>
  </si>
  <si>
    <t>s</t>
  </si>
  <si>
    <t>* 90% of differences in distance from nest in centimeters/dependent variable is due to the leg length of the ants/can be explained by the different treatments</t>
  </si>
  <si>
    <t>single</t>
  </si>
  <si>
    <t>twin</t>
  </si>
  <si>
    <t>triplet</t>
  </si>
  <si>
    <t>* 49% of differences in language skills of children/dependent variable is due to being a single child, twin, or triplet/can be explained by the different treatments</t>
  </si>
  <si>
    <t>q</t>
  </si>
  <si>
    <t>MD(STr)</t>
  </si>
  <si>
    <t>MD(STw)</t>
  </si>
  <si>
    <t>MD3(TwTr)</t>
  </si>
  <si>
    <t xml:space="preserve"> - honestly significantl difference of language skills between single children and triplets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</si>
</sst>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0" fillId="0" borderId="2" xfId="0" applyBorder="1" applyAlignment="1"/>
    <xf numFmtId="0" fontId="1" fillId="2" borderId="0" xfId="0" applyFont="1" applyFill="1" applyBorder="1"/>
    <xf numFmtId="0" fontId="1" fillId="0" borderId="0" xfId="0" quotePrefix="1" applyFont="1"/>
    <xf numFmtId="0" fontId="5" fillId="0" borderId="3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workbookViewId="0">
      <selection activeCell="E32" sqref="E32"/>
    </sheetView>
  </sheetViews>
  <sheetFormatPr defaultRowHeight="15" x14ac:dyDescent="0.25"/>
  <cols>
    <col min="1" max="1" width="12.7109375" bestFit="1" customWidth="1"/>
    <col min="5" max="5" width="13.140625" bestFit="1" customWidth="1"/>
    <col min="8" max="8" width="6.85546875" bestFit="1" customWidth="1"/>
    <col min="9" max="9" width="11.5703125" bestFit="1" customWidth="1"/>
    <col min="10" max="10" width="17.85546875" customWidth="1"/>
    <col min="11" max="11" width="5.28515625" customWidth="1"/>
    <col min="12" max="12" width="20.7109375" bestFit="1" customWidth="1"/>
    <col min="17" max="17" width="20.7109375" bestFit="1" customWidth="1"/>
    <col min="18" max="18" width="10.5703125" customWidth="1"/>
  </cols>
  <sheetData>
    <row r="1" spans="1:24" ht="15.75" thickBot="1" x14ac:dyDescent="0.3">
      <c r="A1" t="s">
        <v>15</v>
      </c>
      <c r="B1" t="s">
        <v>16</v>
      </c>
      <c r="C1" t="s">
        <v>17</v>
      </c>
      <c r="I1" s="9"/>
      <c r="J1" s="9"/>
      <c r="L1" s="1"/>
    </row>
    <row r="2" spans="1:24" ht="15.75" thickBot="1" x14ac:dyDescent="0.3">
      <c r="A2">
        <v>2</v>
      </c>
      <c r="B2">
        <v>6</v>
      </c>
      <c r="C2">
        <v>8</v>
      </c>
      <c r="E2" s="1" t="s">
        <v>1</v>
      </c>
      <c r="F2" s="1">
        <f>AVERAGE(A2:C4)</f>
        <v>6</v>
      </c>
      <c r="H2" s="1" t="s">
        <v>9</v>
      </c>
      <c r="I2" s="7">
        <f>COUNT(A5:C5)-1</f>
        <v>2</v>
      </c>
      <c r="J2" s="3"/>
      <c r="L2" s="1"/>
    </row>
    <row r="3" spans="1:24" ht="15.75" thickBot="1" x14ac:dyDescent="0.3">
      <c r="A3">
        <v>4</v>
      </c>
      <c r="B3">
        <v>5</v>
      </c>
      <c r="C3">
        <v>9</v>
      </c>
      <c r="E3" s="1" t="s">
        <v>3</v>
      </c>
      <c r="F3" s="1">
        <f>COUNT(C2:C4)</f>
        <v>3</v>
      </c>
      <c r="H3" s="1" t="s">
        <v>10</v>
      </c>
      <c r="I3" s="8">
        <f>COUNT(A2:C4)-COUNT(A5:C5)</f>
        <v>6</v>
      </c>
      <c r="J3" s="4"/>
    </row>
    <row r="4" spans="1:24" ht="15.75" thickBot="1" x14ac:dyDescent="0.3">
      <c r="A4">
        <v>3</v>
      </c>
      <c r="B4">
        <v>7</v>
      </c>
      <c r="C4">
        <v>10</v>
      </c>
      <c r="E4" s="1" t="s">
        <v>2</v>
      </c>
      <c r="F4" s="1">
        <f>F3*SUM(E8:G8)</f>
        <v>54</v>
      </c>
      <c r="H4" s="1" t="s">
        <v>11</v>
      </c>
      <c r="I4" s="8">
        <f>F4/I2</f>
        <v>27</v>
      </c>
      <c r="J4" s="4"/>
      <c r="M4" s="1"/>
    </row>
    <row r="5" spans="1:24" ht="15.75" thickBot="1" x14ac:dyDescent="0.3">
      <c r="A5" s="1">
        <f>AVERAGE(A2:A4)</f>
        <v>3</v>
      </c>
      <c r="B5" s="1">
        <f>AVERAGE(B2:B4)</f>
        <v>6</v>
      </c>
      <c r="C5" s="1">
        <f>AVERAGE(C2:C4)</f>
        <v>9</v>
      </c>
      <c r="E5" s="1" t="s">
        <v>4</v>
      </c>
      <c r="F5" s="1">
        <f>SUM(E11:G14)</f>
        <v>6</v>
      </c>
      <c r="H5" s="1" t="s">
        <v>12</v>
      </c>
      <c r="I5" s="8">
        <f>F5/I3</f>
        <v>1</v>
      </c>
      <c r="J5" s="4"/>
      <c r="M5" s="1"/>
    </row>
    <row r="6" spans="1:24" ht="15.75" thickBot="1" x14ac:dyDescent="0.3">
      <c r="D6" s="1"/>
      <c r="F6" s="1"/>
      <c r="H6" s="10" t="s">
        <v>13</v>
      </c>
      <c r="I6" s="8">
        <f>I4/I5</f>
        <v>27</v>
      </c>
      <c r="J6" s="4"/>
      <c r="M6" s="1"/>
    </row>
    <row r="7" spans="1:24" ht="15.75" thickBot="1" x14ac:dyDescent="0.3">
      <c r="A7" t="s">
        <v>5</v>
      </c>
      <c r="E7" t="s">
        <v>6</v>
      </c>
      <c r="I7" s="4"/>
      <c r="J7" s="4"/>
      <c r="M7" s="1"/>
    </row>
    <row r="8" spans="1:24" ht="15.75" thickBot="1" x14ac:dyDescent="0.3">
      <c r="A8">
        <f>A5-$F$2</f>
        <v>-3</v>
      </c>
      <c r="B8">
        <f>B5-$F$2</f>
        <v>0</v>
      </c>
      <c r="C8">
        <f>C5-$F$2</f>
        <v>3</v>
      </c>
      <c r="E8">
        <f>A8^2</f>
        <v>9</v>
      </c>
      <c r="F8">
        <f>B8^2</f>
        <v>0</v>
      </c>
      <c r="G8">
        <f>C8^2</f>
        <v>9</v>
      </c>
      <c r="I8" s="4" t="s">
        <v>0</v>
      </c>
      <c r="J8" s="4">
        <v>0.05</v>
      </c>
      <c r="L8" s="1"/>
      <c r="M8" s="1"/>
    </row>
    <row r="9" spans="1:24" ht="15.75" thickBot="1" x14ac:dyDescent="0.3">
      <c r="E9" s="1"/>
      <c r="F9" s="1"/>
      <c r="I9" s="8" t="s">
        <v>14</v>
      </c>
      <c r="J9" s="8">
        <v>5.1433</v>
      </c>
      <c r="L9" s="1"/>
      <c r="M9" s="1"/>
    </row>
    <row r="10" spans="1:24" ht="15.75" thickBot="1" x14ac:dyDescent="0.3">
      <c r="A10" t="s">
        <v>7</v>
      </c>
      <c r="E10" t="s">
        <v>8</v>
      </c>
      <c r="F10" s="1"/>
      <c r="I10" s="4"/>
      <c r="J10" s="4"/>
      <c r="L10" s="1"/>
      <c r="M10" s="1"/>
    </row>
    <row r="11" spans="1:24" ht="15.75" thickBot="1" x14ac:dyDescent="0.3">
      <c r="A11">
        <f>A2-$A$5</f>
        <v>-1</v>
      </c>
      <c r="B11">
        <f>B2-$B$5</f>
        <v>0</v>
      </c>
      <c r="C11">
        <f>C2-$C$5</f>
        <v>-1</v>
      </c>
      <c r="E11" s="2">
        <f t="shared" ref="E11:G13" si="0">A11^2</f>
        <v>1</v>
      </c>
      <c r="F11" s="2">
        <f t="shared" si="0"/>
        <v>0</v>
      </c>
      <c r="G11" s="2">
        <f t="shared" si="0"/>
        <v>1</v>
      </c>
      <c r="I11" s="12" t="s">
        <v>18</v>
      </c>
      <c r="J11" s="13"/>
      <c r="K11" s="13"/>
      <c r="L11" s="13"/>
      <c r="M11" s="13"/>
      <c r="N11" s="13"/>
      <c r="O11" s="13"/>
    </row>
    <row r="12" spans="1:24" ht="15.75" thickBot="1" x14ac:dyDescent="0.3">
      <c r="A12">
        <f>A3-$A$5</f>
        <v>1</v>
      </c>
      <c r="B12">
        <f>B3-$B$5</f>
        <v>-1</v>
      </c>
      <c r="C12">
        <f>C3-$C$5</f>
        <v>0</v>
      </c>
      <c r="E12" s="2">
        <f t="shared" si="0"/>
        <v>1</v>
      </c>
      <c r="F12" s="2">
        <f t="shared" si="0"/>
        <v>1</v>
      </c>
      <c r="G12" s="2">
        <f t="shared" si="0"/>
        <v>0</v>
      </c>
      <c r="I12" s="4"/>
      <c r="J12" s="12" t="s">
        <v>22</v>
      </c>
      <c r="K12" s="13"/>
      <c r="L12" s="13"/>
      <c r="M12" s="13"/>
      <c r="N12" s="13"/>
      <c r="O12" s="13"/>
      <c r="P12" s="13"/>
      <c r="Q12" s="13"/>
    </row>
    <row r="13" spans="1:24" ht="15.75" thickBot="1" x14ac:dyDescent="0.3">
      <c r="A13">
        <f>A4-$A$5</f>
        <v>0</v>
      </c>
      <c r="B13">
        <f>B4-$B$5</f>
        <v>1</v>
      </c>
      <c r="C13">
        <f>C4-$C$5</f>
        <v>1</v>
      </c>
      <c r="E13" s="2">
        <f t="shared" si="0"/>
        <v>0</v>
      </c>
      <c r="F13" s="2">
        <f t="shared" si="0"/>
        <v>1</v>
      </c>
      <c r="G13" s="2">
        <f t="shared" si="0"/>
        <v>1</v>
      </c>
      <c r="I13" s="4"/>
      <c r="J13" s="4"/>
      <c r="L13" s="2"/>
      <c r="M13" s="2"/>
      <c r="N13" s="1"/>
    </row>
    <row r="14" spans="1:24" x14ac:dyDescent="0.25">
      <c r="E14" s="2"/>
      <c r="F14" s="2"/>
      <c r="G14" s="2"/>
      <c r="I14" s="1" t="s">
        <v>24</v>
      </c>
      <c r="J14" s="1">
        <f>SUM(I5)</f>
        <v>1</v>
      </c>
      <c r="L14" s="2"/>
      <c r="M14" s="2"/>
    </row>
    <row r="15" spans="1:24" x14ac:dyDescent="0.25">
      <c r="A15" s="1" t="s">
        <v>19</v>
      </c>
      <c r="E15" s="2"/>
      <c r="F15" s="2"/>
      <c r="I15" s="1" t="s">
        <v>23</v>
      </c>
      <c r="J15" s="1">
        <v>4.34</v>
      </c>
      <c r="K15" t="s">
        <v>26</v>
      </c>
    </row>
    <row r="16" spans="1:24" x14ac:dyDescent="0.25">
      <c r="A16" s="1">
        <f>A2-$F$2</f>
        <v>-4</v>
      </c>
      <c r="B16" s="1">
        <f t="shared" ref="B16:C16" si="1">B2-$F$2</f>
        <v>0</v>
      </c>
      <c r="C16" s="1">
        <f t="shared" si="1"/>
        <v>2</v>
      </c>
      <c r="E16" s="2"/>
      <c r="F16" s="2"/>
      <c r="I16" s="1" t="s">
        <v>25</v>
      </c>
      <c r="J16" s="1">
        <f>J15*SQRT(I5/F3)</f>
        <v>2.5057001682829756</v>
      </c>
      <c r="V16" s="1"/>
      <c r="W16" s="1"/>
      <c r="X16" s="1"/>
    </row>
    <row r="17" spans="1:10" x14ac:dyDescent="0.25">
      <c r="A17" s="1">
        <f>A3-$F$2</f>
        <v>-2</v>
      </c>
      <c r="B17" s="1">
        <f>B3-$F$2</f>
        <v>-1</v>
      </c>
      <c r="C17" s="1">
        <f>C3-$F$2</f>
        <v>3</v>
      </c>
      <c r="J17" t="s">
        <v>27</v>
      </c>
    </row>
    <row r="18" spans="1:10" x14ac:dyDescent="0.25">
      <c r="A18" s="1">
        <f>A4-$F$2</f>
        <v>-3</v>
      </c>
      <c r="B18" s="1">
        <f>B4-$F$2</f>
        <v>1</v>
      </c>
      <c r="C18" s="1">
        <f>C4-$F$2</f>
        <v>4</v>
      </c>
      <c r="J18" s="11" t="s">
        <v>28</v>
      </c>
    </row>
    <row r="19" spans="1:10" x14ac:dyDescent="0.25">
      <c r="A19" s="1" t="s">
        <v>20</v>
      </c>
      <c r="E19" s="1" t="s">
        <v>21</v>
      </c>
      <c r="F19" s="1">
        <f>SUM(A20:C22)</f>
        <v>60</v>
      </c>
      <c r="J19" t="s">
        <v>29</v>
      </c>
    </row>
    <row r="20" spans="1:10" x14ac:dyDescent="0.25">
      <c r="A20">
        <f>A16^2</f>
        <v>16</v>
      </c>
      <c r="B20">
        <f t="shared" ref="B20:C20" si="2">B16^2</f>
        <v>0</v>
      </c>
      <c r="C20">
        <f t="shared" si="2"/>
        <v>4</v>
      </c>
      <c r="F20" s="1"/>
    </row>
    <row r="21" spans="1:10" x14ac:dyDescent="0.25">
      <c r="A21">
        <f t="shared" ref="A21:C22" si="3">A17^2</f>
        <v>4</v>
      </c>
      <c r="B21">
        <f t="shared" si="3"/>
        <v>1</v>
      </c>
      <c r="C21">
        <f t="shared" si="3"/>
        <v>9</v>
      </c>
      <c r="E21" s="1"/>
      <c r="F21" s="1"/>
      <c r="I21" s="1" t="s">
        <v>30</v>
      </c>
      <c r="J21" s="1">
        <f>(A5-B5)/$J$14</f>
        <v>-3</v>
      </c>
    </row>
    <row r="22" spans="1:10" x14ac:dyDescent="0.25">
      <c r="A22">
        <f t="shared" si="3"/>
        <v>9</v>
      </c>
      <c r="B22">
        <f t="shared" si="3"/>
        <v>1</v>
      </c>
      <c r="C22">
        <f t="shared" si="3"/>
        <v>16</v>
      </c>
      <c r="E22" s="1"/>
      <c r="F22" s="1"/>
      <c r="I22" s="1" t="s">
        <v>31</v>
      </c>
      <c r="J22" s="1">
        <f>(A5-C5)/$J$14</f>
        <v>-6</v>
      </c>
    </row>
    <row r="23" spans="1:10" x14ac:dyDescent="0.25">
      <c r="E23" s="1"/>
      <c r="I23" s="1" t="s">
        <v>32</v>
      </c>
      <c r="J23" s="1">
        <f>(B5-C5)/$J$14</f>
        <v>-3</v>
      </c>
    </row>
    <row r="24" spans="1:10" x14ac:dyDescent="0.25">
      <c r="A24" s="1"/>
      <c r="B24" s="1"/>
      <c r="C24" s="1"/>
      <c r="E24" s="1"/>
    </row>
    <row r="25" spans="1:10" x14ac:dyDescent="0.25">
      <c r="D25" s="1"/>
      <c r="F25" s="1" t="s">
        <v>33</v>
      </c>
      <c r="G25">
        <f>F4/(F4+F5)</f>
        <v>0.9</v>
      </c>
    </row>
    <row r="26" spans="1:10" x14ac:dyDescent="0.25">
      <c r="F26" s="1"/>
      <c r="G26" s="1" t="s">
        <v>34</v>
      </c>
    </row>
    <row r="27" spans="1:10" x14ac:dyDescent="0.25">
      <c r="G27" s="1" t="s">
        <v>35</v>
      </c>
    </row>
    <row r="29" spans="1:10" x14ac:dyDescent="0.25">
      <c r="E29" s="1"/>
      <c r="F29" s="1"/>
    </row>
    <row r="30" spans="1:10" ht="15.75" customHeight="1" x14ac:dyDescent="0.25">
      <c r="F30" s="1"/>
    </row>
    <row r="31" spans="1:10" x14ac:dyDescent="0.25">
      <c r="E31" s="2"/>
      <c r="F31" s="2"/>
    </row>
    <row r="32" spans="1:10" x14ac:dyDescent="0.25">
      <c r="E32" s="2"/>
      <c r="F32" s="2"/>
    </row>
    <row r="33" spans="5:14" x14ac:dyDescent="0.25">
      <c r="E33" s="2"/>
      <c r="F33" s="2"/>
    </row>
    <row r="34" spans="5:14" x14ac:dyDescent="0.25">
      <c r="E34" s="2"/>
      <c r="F34" s="2"/>
    </row>
    <row r="35" spans="5:14" x14ac:dyDescent="0.25">
      <c r="E35" s="2"/>
      <c r="F35" s="2"/>
    </row>
    <row r="36" spans="5:14" x14ac:dyDescent="0.25">
      <c r="E36" s="1"/>
      <c r="F36" s="1"/>
    </row>
    <row r="37" spans="5:14" x14ac:dyDescent="0.25">
      <c r="E37" s="1"/>
      <c r="F37" s="1"/>
    </row>
    <row r="38" spans="5:14" x14ac:dyDescent="0.25">
      <c r="F38" s="1"/>
    </row>
    <row r="39" spans="5:14" x14ac:dyDescent="0.25">
      <c r="F39" s="1"/>
    </row>
    <row r="45" spans="5:14" x14ac:dyDescent="0.25">
      <c r="N45" s="5"/>
    </row>
    <row r="46" spans="5:14" x14ac:dyDescent="0.25">
      <c r="N46" s="5"/>
    </row>
    <row r="47" spans="5:14" x14ac:dyDescent="0.25">
      <c r="N47" s="6"/>
    </row>
    <row r="48" spans="5:14" x14ac:dyDescent="0.25">
      <c r="N48" s="6"/>
    </row>
  </sheetData>
  <mergeCells count="2">
    <mergeCell ref="I11:O11"/>
    <mergeCell ref="J12:Q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F28" sqref="F28"/>
    </sheetView>
  </sheetViews>
  <sheetFormatPr defaultRowHeight="15" x14ac:dyDescent="0.25"/>
  <cols>
    <col min="1" max="1" width="11.28515625" bestFit="1" customWidth="1"/>
  </cols>
  <sheetData>
    <row r="1" spans="1:7" x14ac:dyDescent="0.25">
      <c r="A1" t="s">
        <v>36</v>
      </c>
      <c r="B1" t="s">
        <v>37</v>
      </c>
      <c r="C1" t="s">
        <v>38</v>
      </c>
      <c r="D1" t="s">
        <v>39</v>
      </c>
    </row>
    <row r="2" spans="1:7" x14ac:dyDescent="0.25">
      <c r="A2">
        <v>1.5</v>
      </c>
      <c r="B2">
        <v>1.6</v>
      </c>
      <c r="C2">
        <v>2</v>
      </c>
      <c r="D2">
        <v>2.9</v>
      </c>
      <c r="F2" s="1" t="s">
        <v>40</v>
      </c>
      <c r="G2" s="1">
        <f>AVERAGE(A2:D8)</f>
        <v>1.8350000000000002</v>
      </c>
    </row>
    <row r="3" spans="1:7" x14ac:dyDescent="0.25">
      <c r="A3">
        <v>1.3</v>
      </c>
      <c r="B3">
        <v>1.7</v>
      </c>
      <c r="C3">
        <v>1.4</v>
      </c>
      <c r="D3">
        <v>3.1</v>
      </c>
      <c r="F3" s="1" t="s">
        <v>2</v>
      </c>
      <c r="G3" s="1">
        <f>SUM(A16:D16)</f>
        <v>5.4494285714285731</v>
      </c>
    </row>
    <row r="4" spans="1:7" x14ac:dyDescent="0.25">
      <c r="A4">
        <v>1.8</v>
      </c>
      <c r="B4">
        <v>1.9</v>
      </c>
      <c r="C4">
        <v>1.5</v>
      </c>
      <c r="D4">
        <v>2.8</v>
      </c>
      <c r="F4" s="1" t="s">
        <v>4</v>
      </c>
      <c r="G4" s="1">
        <f>SUM(A28:D34)</f>
        <v>0.83607142857142858</v>
      </c>
    </row>
    <row r="5" spans="1:7" x14ac:dyDescent="0.25">
      <c r="A5">
        <v>1.6</v>
      </c>
      <c r="B5">
        <v>1.2</v>
      </c>
      <c r="C5">
        <v>1.5</v>
      </c>
      <c r="D5">
        <v>2.7</v>
      </c>
      <c r="F5" s="1" t="s">
        <v>9</v>
      </c>
      <c r="G5" s="1">
        <f>COUNT(A9:D9)-1</f>
        <v>3</v>
      </c>
    </row>
    <row r="6" spans="1:7" x14ac:dyDescent="0.25">
      <c r="A6">
        <v>1.3</v>
      </c>
      <c r="C6">
        <v>1.8</v>
      </c>
      <c r="F6" s="1" t="s">
        <v>10</v>
      </c>
      <c r="G6" s="1">
        <f>COUNT(A2:D8)-(G5+1)</f>
        <v>16</v>
      </c>
    </row>
    <row r="7" spans="1:7" x14ac:dyDescent="0.25">
      <c r="C7">
        <v>1.7</v>
      </c>
      <c r="F7" s="1" t="s">
        <v>11</v>
      </c>
      <c r="G7" s="1">
        <f>G3/G5</f>
        <v>1.816476190476191</v>
      </c>
    </row>
    <row r="8" spans="1:7" x14ac:dyDescent="0.25">
      <c r="C8">
        <v>1.4</v>
      </c>
      <c r="F8" s="1" t="s">
        <v>12</v>
      </c>
      <c r="G8" s="1">
        <f>G4/G6</f>
        <v>5.2254464285714286E-2</v>
      </c>
    </row>
    <row r="9" spans="1:7" x14ac:dyDescent="0.25">
      <c r="A9" s="1">
        <f>AVERAGE(A2:A8)</f>
        <v>1.4999999999999998</v>
      </c>
      <c r="B9" s="1">
        <f t="shared" ref="B9:D9" si="0">AVERAGE(B2:B8)</f>
        <v>1.5999999999999999</v>
      </c>
      <c r="C9" s="1">
        <f t="shared" si="0"/>
        <v>1.6142857142857143</v>
      </c>
      <c r="D9" s="1">
        <f t="shared" si="0"/>
        <v>2.875</v>
      </c>
      <c r="F9" s="1" t="s">
        <v>13</v>
      </c>
      <c r="G9" s="1">
        <f>G7/G8</f>
        <v>34.762124448241501</v>
      </c>
    </row>
    <row r="10" spans="1:7" x14ac:dyDescent="0.25">
      <c r="F10" s="1" t="s">
        <v>33</v>
      </c>
      <c r="G10" s="1">
        <f>G3/SUM(G3:G4)</f>
        <v>0.86698410173074081</v>
      </c>
    </row>
    <row r="11" spans="1:7" x14ac:dyDescent="0.25">
      <c r="A11" t="s">
        <v>41</v>
      </c>
      <c r="G11" s="1" t="s">
        <v>50</v>
      </c>
    </row>
    <row r="12" spans="1:7" x14ac:dyDescent="0.25">
      <c r="A12" s="1">
        <f>A9-$G$2</f>
        <v>-0.33500000000000041</v>
      </c>
      <c r="B12" s="1">
        <f t="shared" ref="B12:D12" si="1">B9-$G$2</f>
        <v>-0.23500000000000032</v>
      </c>
      <c r="C12" s="1">
        <f t="shared" si="1"/>
        <v>-0.22071428571428586</v>
      </c>
      <c r="D12" s="1">
        <f t="shared" si="1"/>
        <v>1.0399999999999998</v>
      </c>
    </row>
    <row r="13" spans="1:7" x14ac:dyDescent="0.25">
      <c r="A13" t="s">
        <v>42</v>
      </c>
    </row>
    <row r="14" spans="1:7" x14ac:dyDescent="0.25">
      <c r="A14" s="1">
        <f>A12^2</f>
        <v>0.11222500000000027</v>
      </c>
      <c r="B14" s="1">
        <f>B12^2</f>
        <v>5.5225000000000149E-2</v>
      </c>
      <c r="C14" s="1">
        <f>C12^2</f>
        <v>4.8714795918367415E-2</v>
      </c>
      <c r="D14" s="1">
        <f>D12^2</f>
        <v>1.0815999999999997</v>
      </c>
    </row>
    <row r="15" spans="1:7" x14ac:dyDescent="0.25">
      <c r="A15" t="s">
        <v>43</v>
      </c>
    </row>
    <row r="16" spans="1:7" x14ac:dyDescent="0.25">
      <c r="A16">
        <f>A14*COUNT(A2:A8)</f>
        <v>0.56112500000000132</v>
      </c>
      <c r="B16">
        <f t="shared" ref="B16:C16" si="2">B14*COUNT(B2:B8)</f>
        <v>0.2209000000000006</v>
      </c>
      <c r="C16">
        <f t="shared" si="2"/>
        <v>0.34100357142857191</v>
      </c>
      <c r="D16">
        <f>D14*COUNT(D2:D8)</f>
        <v>4.3263999999999987</v>
      </c>
    </row>
    <row r="18" spans="1:4" x14ac:dyDescent="0.25">
      <c r="A18" t="s">
        <v>44</v>
      </c>
    </row>
    <row r="19" spans="1:4" x14ac:dyDescent="0.25">
      <c r="A19">
        <f>A2-$A$9</f>
        <v>0</v>
      </c>
      <c r="B19">
        <f>B2-$B$9</f>
        <v>0</v>
      </c>
      <c r="C19">
        <f>C2-$C$9</f>
        <v>0.38571428571428568</v>
      </c>
      <c r="D19">
        <f>D2-$D$9</f>
        <v>2.4999999999999911E-2</v>
      </c>
    </row>
    <row r="20" spans="1:4" x14ac:dyDescent="0.25">
      <c r="A20">
        <f t="shared" ref="A20:A23" si="3">A3-$A$9</f>
        <v>-0.19999999999999973</v>
      </c>
      <c r="B20">
        <f t="shared" ref="B20:B22" si="4">B3-$B$9</f>
        <v>0.10000000000000009</v>
      </c>
      <c r="C20">
        <f>C3-$C$9</f>
        <v>-0.21428571428571441</v>
      </c>
      <c r="D20">
        <f t="shared" ref="D20:D22" si="5">D3-$D$9</f>
        <v>0.22500000000000009</v>
      </c>
    </row>
    <row r="21" spans="1:4" x14ac:dyDescent="0.25">
      <c r="A21">
        <f t="shared" si="3"/>
        <v>0.30000000000000027</v>
      </c>
      <c r="B21">
        <f t="shared" si="4"/>
        <v>0.30000000000000004</v>
      </c>
      <c r="C21">
        <f t="shared" ref="C20:C24" si="6">C4-$C$9</f>
        <v>-0.11428571428571432</v>
      </c>
      <c r="D21">
        <f t="shared" si="5"/>
        <v>-7.5000000000000178E-2</v>
      </c>
    </row>
    <row r="22" spans="1:4" x14ac:dyDescent="0.25">
      <c r="A22">
        <f t="shared" si="3"/>
        <v>0.10000000000000031</v>
      </c>
      <c r="B22">
        <f t="shared" si="4"/>
        <v>-0.39999999999999991</v>
      </c>
      <c r="C22">
        <f t="shared" si="6"/>
        <v>-0.11428571428571432</v>
      </c>
      <c r="D22">
        <f t="shared" si="5"/>
        <v>-0.17499999999999982</v>
      </c>
    </row>
    <row r="23" spans="1:4" x14ac:dyDescent="0.25">
      <c r="A23">
        <f t="shared" si="3"/>
        <v>-0.19999999999999973</v>
      </c>
      <c r="C23">
        <f t="shared" si="6"/>
        <v>0.18571428571428572</v>
      </c>
    </row>
    <row r="24" spans="1:4" x14ac:dyDescent="0.25">
      <c r="C24">
        <f t="shared" si="6"/>
        <v>8.5714285714285632E-2</v>
      </c>
    </row>
    <row r="25" spans="1:4" x14ac:dyDescent="0.25">
      <c r="C25">
        <f>C8-$C$9</f>
        <v>-0.21428571428571441</v>
      </c>
    </row>
    <row r="27" spans="1:4" x14ac:dyDescent="0.25">
      <c r="A27" t="s">
        <v>45</v>
      </c>
      <c r="B27" s="1"/>
    </row>
    <row r="28" spans="1:4" x14ac:dyDescent="0.25">
      <c r="A28" s="2">
        <f>A19^2</f>
        <v>0</v>
      </c>
      <c r="B28" s="2">
        <f t="shared" ref="B28:D28" si="7">B19^2</f>
        <v>0</v>
      </c>
      <c r="C28" s="2">
        <f t="shared" si="7"/>
        <v>0.14877551020408161</v>
      </c>
      <c r="D28" s="2">
        <f t="shared" si="7"/>
        <v>6.2499999999999557E-4</v>
      </c>
    </row>
    <row r="29" spans="1:4" x14ac:dyDescent="0.25">
      <c r="A29" s="2">
        <f t="shared" ref="A29:D29" si="8">A20^2</f>
        <v>3.9999999999999897E-2</v>
      </c>
      <c r="B29" s="2">
        <f t="shared" si="8"/>
        <v>1.0000000000000018E-2</v>
      </c>
      <c r="C29" s="2">
        <f t="shared" si="8"/>
        <v>4.5918367346938826E-2</v>
      </c>
      <c r="D29" s="2">
        <f t="shared" si="8"/>
        <v>5.0625000000000038E-2</v>
      </c>
    </row>
    <row r="30" spans="1:4" x14ac:dyDescent="0.25">
      <c r="A30" s="2">
        <f t="shared" ref="A30:D30" si="9">A21^2</f>
        <v>9.0000000000000163E-2</v>
      </c>
      <c r="B30" s="2">
        <f t="shared" si="9"/>
        <v>9.0000000000000024E-2</v>
      </c>
      <c r="C30" s="2">
        <f t="shared" si="9"/>
        <v>1.3061224489795928E-2</v>
      </c>
      <c r="D30" s="2">
        <f t="shared" si="9"/>
        <v>5.6250000000000267E-3</v>
      </c>
    </row>
    <row r="31" spans="1:4" x14ac:dyDescent="0.25">
      <c r="A31" s="2">
        <f t="shared" ref="A31:D31" si="10">A22^2</f>
        <v>1.0000000000000063E-2</v>
      </c>
      <c r="B31" s="2">
        <f t="shared" si="10"/>
        <v>0.15999999999999992</v>
      </c>
      <c r="C31" s="2">
        <f t="shared" si="10"/>
        <v>1.3061224489795928E-2</v>
      </c>
      <c r="D31" s="2">
        <f t="shared" si="10"/>
        <v>3.0624999999999937E-2</v>
      </c>
    </row>
    <row r="32" spans="1:4" x14ac:dyDescent="0.25">
      <c r="A32" s="2">
        <f t="shared" ref="A32:C32" si="11">A23^2</f>
        <v>3.9999999999999897E-2</v>
      </c>
      <c r="B32" s="2"/>
      <c r="C32" s="2">
        <f t="shared" si="11"/>
        <v>3.4489795918367351E-2</v>
      </c>
      <c r="D32" s="2"/>
    </row>
    <row r="33" spans="1:4" x14ac:dyDescent="0.25">
      <c r="A33" s="2"/>
      <c r="B33" s="2"/>
      <c r="C33" s="2">
        <f t="shared" ref="C33" si="12">C24^2</f>
        <v>7.3469387755101898E-3</v>
      </c>
      <c r="D33" s="2"/>
    </row>
    <row r="34" spans="1:4" x14ac:dyDescent="0.25">
      <c r="A34" s="2"/>
      <c r="B34" s="2"/>
      <c r="C34" s="2">
        <f t="shared" ref="C34" si="13">C25^2</f>
        <v>4.5918367346938826E-2</v>
      </c>
      <c r="D3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topLeftCell="A22" workbookViewId="0">
      <selection activeCell="M42" sqref="M42"/>
    </sheetView>
  </sheetViews>
  <sheetFormatPr defaultRowHeight="15" x14ac:dyDescent="0.25"/>
  <sheetData>
    <row r="1" spans="1:10" x14ac:dyDescent="0.25">
      <c r="A1" t="s">
        <v>46</v>
      </c>
      <c r="B1">
        <v>2</v>
      </c>
      <c r="D1" t="s">
        <v>46</v>
      </c>
      <c r="E1">
        <v>3</v>
      </c>
    </row>
    <row r="2" spans="1:10" x14ac:dyDescent="0.25">
      <c r="A2" t="s">
        <v>47</v>
      </c>
      <c r="B2">
        <v>30</v>
      </c>
      <c r="D2" t="s">
        <v>47</v>
      </c>
      <c r="E2">
        <v>15</v>
      </c>
    </row>
    <row r="3" spans="1:10" x14ac:dyDescent="0.25">
      <c r="A3" t="s">
        <v>49</v>
      </c>
      <c r="B3">
        <f>B1+1</f>
        <v>3</v>
      </c>
      <c r="D3" t="s">
        <v>49</v>
      </c>
      <c r="E3">
        <f>E1+1</f>
        <v>4</v>
      </c>
    </row>
    <row r="4" spans="1:10" x14ac:dyDescent="0.25">
      <c r="A4" t="s">
        <v>48</v>
      </c>
      <c r="B4">
        <v>0.05</v>
      </c>
      <c r="D4" t="s">
        <v>48</v>
      </c>
      <c r="E4">
        <v>0.05</v>
      </c>
    </row>
    <row r="5" spans="1:10" x14ac:dyDescent="0.25">
      <c r="A5" s="1" t="s">
        <v>14</v>
      </c>
      <c r="B5" s="1">
        <v>2.89</v>
      </c>
      <c r="D5" s="1" t="s">
        <v>14</v>
      </c>
      <c r="E5" s="1">
        <v>2.89</v>
      </c>
    </row>
    <row r="8" spans="1:10" x14ac:dyDescent="0.25">
      <c r="A8" t="s">
        <v>60</v>
      </c>
      <c r="B8" t="s">
        <v>59</v>
      </c>
      <c r="C8" t="s">
        <v>3</v>
      </c>
    </row>
    <row r="9" spans="1:10" x14ac:dyDescent="0.25">
      <c r="A9">
        <v>-8</v>
      </c>
      <c r="B9">
        <v>12</v>
      </c>
      <c r="C9">
        <v>0.5</v>
      </c>
      <c r="E9" s="1" t="s">
        <v>40</v>
      </c>
      <c r="F9" s="1">
        <f>AVERAGE(A9:C15)</f>
        <v>7.7777777777777779E-2</v>
      </c>
      <c r="H9" s="1" t="s">
        <v>33</v>
      </c>
      <c r="I9" s="1">
        <f>F10/(SUM(F10:F11))</f>
        <v>0.90817604101855398</v>
      </c>
      <c r="J9" s="2" t="s">
        <v>61</v>
      </c>
    </row>
    <row r="10" spans="1:10" x14ac:dyDescent="0.25">
      <c r="A10">
        <v>-11</v>
      </c>
      <c r="B10">
        <v>9</v>
      </c>
      <c r="C10">
        <v>0</v>
      </c>
      <c r="E10" s="1" t="s">
        <v>58</v>
      </c>
      <c r="F10" s="1">
        <f>SUM(E22:G22)</f>
        <v>1320.171111111111</v>
      </c>
    </row>
    <row r="11" spans="1:10" x14ac:dyDescent="0.25">
      <c r="A11">
        <v>-17</v>
      </c>
      <c r="B11">
        <v>16</v>
      </c>
      <c r="C11">
        <v>-1</v>
      </c>
      <c r="E11" s="1" t="s">
        <v>57</v>
      </c>
      <c r="F11" s="1">
        <f>SUM(50+80+3.48)</f>
        <v>133.47999999999999</v>
      </c>
    </row>
    <row r="12" spans="1:10" x14ac:dyDescent="0.25">
      <c r="A12">
        <v>-9</v>
      </c>
      <c r="B12">
        <v>8</v>
      </c>
      <c r="C12">
        <v>1.5</v>
      </c>
      <c r="E12" s="1" t="s">
        <v>9</v>
      </c>
      <c r="F12" s="1">
        <f>COUNT(A16:C16)-1</f>
        <v>2</v>
      </c>
    </row>
    <row r="13" spans="1:10" x14ac:dyDescent="0.25">
      <c r="A13">
        <v>-10</v>
      </c>
      <c r="B13">
        <v>15</v>
      </c>
      <c r="C13">
        <v>0.5</v>
      </c>
      <c r="E13" s="1" t="s">
        <v>10</v>
      </c>
      <c r="F13" s="1">
        <f>COUNT(A9:C15)-(F12+1)</f>
        <v>15</v>
      </c>
    </row>
    <row r="14" spans="1:10" x14ac:dyDescent="0.25">
      <c r="A14">
        <v>-5</v>
      </c>
      <c r="C14">
        <v>-0.1</v>
      </c>
      <c r="E14" s="1" t="s">
        <v>56</v>
      </c>
      <c r="F14" s="1">
        <f>F10/F12</f>
        <v>660.08555555555552</v>
      </c>
    </row>
    <row r="15" spans="1:10" x14ac:dyDescent="0.25">
      <c r="C15">
        <v>0</v>
      </c>
      <c r="E15" s="1" t="s">
        <v>55</v>
      </c>
      <c r="F15" s="1">
        <f>F11/F13</f>
        <v>8.8986666666666654</v>
      </c>
    </row>
    <row r="16" spans="1:10" x14ac:dyDescent="0.25">
      <c r="A16">
        <f>AVERAGE(A9:A15)</f>
        <v>-10</v>
      </c>
      <c r="B16">
        <f>AVERAGE(B9:B15)</f>
        <v>12</v>
      </c>
      <c r="C16">
        <f>AVERAGE(C9:C15)</f>
        <v>0.19999999999999998</v>
      </c>
      <c r="E16" s="1" t="s">
        <v>54</v>
      </c>
      <c r="F16" s="1">
        <f>F14/F15</f>
        <v>74.178029167915298</v>
      </c>
      <c r="G16" s="1" t="s">
        <v>53</v>
      </c>
    </row>
    <row r="17" spans="1:7" x14ac:dyDescent="0.25">
      <c r="E17" s="1" t="s">
        <v>52</v>
      </c>
      <c r="F17" s="1">
        <v>3.6823000000000001</v>
      </c>
    </row>
    <row r="19" spans="1:7" x14ac:dyDescent="0.25">
      <c r="A19" s="1" t="s">
        <v>5</v>
      </c>
      <c r="E19" s="1" t="s">
        <v>6</v>
      </c>
    </row>
    <row r="20" spans="1:7" x14ac:dyDescent="0.25">
      <c r="A20">
        <f>A16-$F$9</f>
        <v>-10.077777777777778</v>
      </c>
      <c r="B20">
        <f>B16-$F$9</f>
        <v>11.922222222222222</v>
      </c>
      <c r="C20">
        <f>C16-$F$9</f>
        <v>0.1222222222222222</v>
      </c>
      <c r="E20">
        <f>A20^2</f>
        <v>101.5616049382716</v>
      </c>
      <c r="F20">
        <f>B20^2</f>
        <v>142.1393827160494</v>
      </c>
      <c r="G20">
        <f>C20^2</f>
        <v>1.4938271604938267E-2</v>
      </c>
    </row>
    <row r="21" spans="1:7" x14ac:dyDescent="0.25">
      <c r="E21" s="1" t="s">
        <v>51</v>
      </c>
    </row>
    <row r="22" spans="1:7" x14ac:dyDescent="0.25">
      <c r="E22">
        <f>E20*COUNT(A9:A15)</f>
        <v>609.36962962962957</v>
      </c>
      <c r="F22">
        <f>F20*COUNT(B9:B15)</f>
        <v>710.69691358024693</v>
      </c>
      <c r="G22">
        <f>G20*COUNT(C9:C15)</f>
        <v>0.10456790123456787</v>
      </c>
    </row>
    <row r="24" spans="1:7" x14ac:dyDescent="0.25">
      <c r="F24" s="1"/>
    </row>
    <row r="25" spans="1:7" x14ac:dyDescent="0.25">
      <c r="A25" t="s">
        <v>62</v>
      </c>
      <c r="B25" t="s">
        <v>63</v>
      </c>
      <c r="C25" t="s">
        <v>64</v>
      </c>
    </row>
    <row r="26" spans="1:7" x14ac:dyDescent="0.25">
      <c r="A26">
        <v>8</v>
      </c>
      <c r="B26">
        <v>4</v>
      </c>
      <c r="C26">
        <v>4</v>
      </c>
      <c r="E26" s="1" t="s">
        <v>40</v>
      </c>
      <c r="F26" s="1">
        <f>AVERAGE(A26:C32)</f>
        <v>6</v>
      </c>
    </row>
    <row r="27" spans="1:7" x14ac:dyDescent="0.25">
      <c r="A27">
        <v>7</v>
      </c>
      <c r="B27">
        <v>6</v>
      </c>
      <c r="C27">
        <v>4</v>
      </c>
      <c r="E27" s="1" t="s">
        <v>58</v>
      </c>
      <c r="F27" s="1">
        <f>SUM(E40:G40)</f>
        <v>40</v>
      </c>
    </row>
    <row r="28" spans="1:7" x14ac:dyDescent="0.25">
      <c r="A28">
        <v>10</v>
      </c>
      <c r="B28">
        <v>7</v>
      </c>
      <c r="C28">
        <v>7</v>
      </c>
      <c r="E28" s="1" t="s">
        <v>57</v>
      </c>
      <c r="F28" s="1">
        <f>SUM(E43:H47)</f>
        <v>42</v>
      </c>
    </row>
    <row r="29" spans="1:7" x14ac:dyDescent="0.25">
      <c r="A29">
        <v>6</v>
      </c>
      <c r="B29">
        <v>4</v>
      </c>
      <c r="C29">
        <v>2</v>
      </c>
      <c r="E29" s="1" t="s">
        <v>9</v>
      </c>
      <c r="F29" s="1">
        <f>COUNT(A33:C33)-1</f>
        <v>2</v>
      </c>
    </row>
    <row r="30" spans="1:7" x14ac:dyDescent="0.25">
      <c r="A30">
        <v>9</v>
      </c>
      <c r="B30">
        <v>9</v>
      </c>
      <c r="C30">
        <v>3</v>
      </c>
      <c r="E30" s="1" t="s">
        <v>10</v>
      </c>
      <c r="F30" s="1">
        <f>COUNT(A26:C32)-(F29+1)</f>
        <v>12</v>
      </c>
    </row>
    <row r="31" spans="1:7" x14ac:dyDescent="0.25">
      <c r="E31" s="1" t="s">
        <v>56</v>
      </c>
      <c r="F31" s="1">
        <f>F27/F29</f>
        <v>20</v>
      </c>
    </row>
    <row r="32" spans="1:7" x14ac:dyDescent="0.25">
      <c r="E32" s="1" t="s">
        <v>55</v>
      </c>
      <c r="F32" s="1">
        <f>F28/F30</f>
        <v>3.5</v>
      </c>
    </row>
    <row r="33" spans="1:13" x14ac:dyDescent="0.25">
      <c r="A33">
        <f>AVERAGE(A26:A32)</f>
        <v>8</v>
      </c>
      <c r="B33">
        <f>AVERAGE(B26:B32)</f>
        <v>6</v>
      </c>
      <c r="C33">
        <f>AVERAGE(C26:C32)</f>
        <v>4</v>
      </c>
      <c r="E33" s="1" t="s">
        <v>54</v>
      </c>
      <c r="F33" s="1">
        <f>F31/F32</f>
        <v>5.7142857142857144</v>
      </c>
      <c r="G33" s="1" t="s">
        <v>53</v>
      </c>
    </row>
    <row r="34" spans="1:13" x14ac:dyDescent="0.25">
      <c r="E34" s="1" t="s">
        <v>52</v>
      </c>
      <c r="F34" s="1">
        <v>3.6823000000000001</v>
      </c>
    </row>
    <row r="35" spans="1:13" x14ac:dyDescent="0.25">
      <c r="E35" s="1" t="s">
        <v>3</v>
      </c>
      <c r="F35" s="1">
        <f>COUNT(A26:A30)</f>
        <v>5</v>
      </c>
      <c r="K35" s="1" t="s">
        <v>33</v>
      </c>
      <c r="L35" s="1">
        <f>F27/(SUM(F27:F28))</f>
        <v>0.48780487804878048</v>
      </c>
      <c r="M35" s="2" t="s">
        <v>65</v>
      </c>
    </row>
    <row r="36" spans="1:13" x14ac:dyDescent="0.25">
      <c r="K36" s="1" t="s">
        <v>66</v>
      </c>
      <c r="L36" s="1">
        <v>3.77</v>
      </c>
    </row>
    <row r="37" spans="1:13" x14ac:dyDescent="0.25">
      <c r="A37" s="1" t="s">
        <v>5</v>
      </c>
      <c r="E37" s="1" t="s">
        <v>6</v>
      </c>
      <c r="K37" s="1" t="s">
        <v>25</v>
      </c>
      <c r="L37" s="1">
        <f>L36*SQRT(F32/F35)</f>
        <v>3.1542083000334649</v>
      </c>
    </row>
    <row r="38" spans="1:13" x14ac:dyDescent="0.25">
      <c r="A38">
        <f>A33-$F$26</f>
        <v>2</v>
      </c>
      <c r="B38">
        <f t="shared" ref="B38:C38" si="0">B33-$F$26</f>
        <v>0</v>
      </c>
      <c r="C38">
        <f t="shared" si="0"/>
        <v>-2</v>
      </c>
      <c r="E38">
        <f>A38^2</f>
        <v>4</v>
      </c>
      <c r="F38">
        <f>B38^2</f>
        <v>0</v>
      </c>
      <c r="G38">
        <f>C38^2</f>
        <v>4</v>
      </c>
    </row>
    <row r="39" spans="1:13" x14ac:dyDescent="0.25">
      <c r="E39" s="1" t="s">
        <v>51</v>
      </c>
    </row>
    <row r="40" spans="1:13" x14ac:dyDescent="0.25">
      <c r="E40">
        <f>E38*COUNT(A26:A32)</f>
        <v>20</v>
      </c>
      <c r="F40">
        <f>F38*COUNT(B26:B32)</f>
        <v>0</v>
      </c>
      <c r="G40">
        <f>G38*COUNT(C26:C32)</f>
        <v>20</v>
      </c>
      <c r="K40" s="1" t="s">
        <v>68</v>
      </c>
      <c r="L40">
        <f>A33-B33</f>
        <v>2</v>
      </c>
    </row>
    <row r="41" spans="1:13" x14ac:dyDescent="0.25">
      <c r="K41" s="1" t="s">
        <v>67</v>
      </c>
      <c r="L41">
        <f>A33-C33</f>
        <v>4</v>
      </c>
      <c r="M41" s="11" t="s">
        <v>70</v>
      </c>
    </row>
    <row r="42" spans="1:13" x14ac:dyDescent="0.25">
      <c r="A42" t="s">
        <v>44</v>
      </c>
      <c r="E42" t="s">
        <v>45</v>
      </c>
      <c r="K42" s="1" t="s">
        <v>69</v>
      </c>
      <c r="L42">
        <f>B33-C33</f>
        <v>2</v>
      </c>
    </row>
    <row r="43" spans="1:13" x14ac:dyDescent="0.25">
      <c r="A43">
        <f>A26-$A$33</f>
        <v>0</v>
      </c>
      <c r="B43">
        <f>B26-$B$33</f>
        <v>-2</v>
      </c>
      <c r="C43">
        <f>C26-$C$33</f>
        <v>0</v>
      </c>
      <c r="E43">
        <f>A43^2</f>
        <v>0</v>
      </c>
      <c r="F43">
        <f>B43^2</f>
        <v>4</v>
      </c>
      <c r="G43">
        <f t="shared" ref="G43:H47" si="1">C43^2</f>
        <v>0</v>
      </c>
      <c r="H43">
        <f t="shared" si="1"/>
        <v>0</v>
      </c>
      <c r="K43" s="1"/>
    </row>
    <row r="44" spans="1:13" x14ac:dyDescent="0.25">
      <c r="A44">
        <f>A27-$A$33</f>
        <v>-1</v>
      </c>
      <c r="B44">
        <f>B27-$B$33</f>
        <v>0</v>
      </c>
      <c r="C44">
        <f>C27-$C$33</f>
        <v>0</v>
      </c>
      <c r="E44">
        <f t="shared" ref="E44:E47" si="2">A44^2</f>
        <v>1</v>
      </c>
      <c r="F44">
        <f>B44^2</f>
        <v>0</v>
      </c>
      <c r="G44">
        <f t="shared" si="1"/>
        <v>0</v>
      </c>
      <c r="H44">
        <f t="shared" si="1"/>
        <v>0</v>
      </c>
    </row>
    <row r="45" spans="1:13" x14ac:dyDescent="0.25">
      <c r="A45">
        <f>A28-$A$33</f>
        <v>2</v>
      </c>
      <c r="B45">
        <f>B28-$B$33</f>
        <v>1</v>
      </c>
      <c r="C45">
        <f>C28-$C$33</f>
        <v>3</v>
      </c>
      <c r="E45">
        <f t="shared" si="2"/>
        <v>4</v>
      </c>
      <c r="F45">
        <f>B45^2</f>
        <v>1</v>
      </c>
      <c r="G45">
        <f t="shared" si="1"/>
        <v>9</v>
      </c>
      <c r="H45">
        <f t="shared" si="1"/>
        <v>0</v>
      </c>
    </row>
    <row r="46" spans="1:13" x14ac:dyDescent="0.25">
      <c r="A46">
        <f>A29-$A$33</f>
        <v>-2</v>
      </c>
      <c r="B46">
        <f>B29-$B$33</f>
        <v>-2</v>
      </c>
      <c r="C46">
        <f>C29-$C$33</f>
        <v>-2</v>
      </c>
      <c r="E46">
        <f t="shared" si="2"/>
        <v>4</v>
      </c>
      <c r="F46">
        <f>B46^2</f>
        <v>4</v>
      </c>
      <c r="G46">
        <f t="shared" si="1"/>
        <v>4</v>
      </c>
      <c r="H46">
        <f t="shared" si="1"/>
        <v>0</v>
      </c>
    </row>
    <row r="47" spans="1:13" x14ac:dyDescent="0.25">
      <c r="A47">
        <f>A30-$A$33</f>
        <v>1</v>
      </c>
      <c r="B47">
        <f>B30-$B$33</f>
        <v>3</v>
      </c>
      <c r="C47">
        <f>C30-$C$33</f>
        <v>-1</v>
      </c>
      <c r="E47">
        <f t="shared" si="2"/>
        <v>1</v>
      </c>
      <c r="F47">
        <f>B47^2</f>
        <v>9</v>
      </c>
      <c r="G47">
        <f t="shared" si="1"/>
        <v>1</v>
      </c>
      <c r="H4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</vt:lpstr>
      <vt:lpstr>cancer</vt:lpstr>
      <vt:lpstr>quiz</vt:lpstr>
    </vt:vector>
  </TitlesOfParts>
  <Company>The Children's Hospital of Philadelphia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2017-06-01T13:14:58Z</dcterms:created>
  <dcterms:modified xsi:type="dcterms:W3CDTF">2017-06-09T20:24:08Z</dcterms:modified>
</cp:coreProperties>
</file>