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4000" windowHeight="7410"/>
  </bookViews>
  <sheets>
    <sheet name="Sheet5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G52" i="7" l="1"/>
  <c r="G47" i="7"/>
  <c r="C47" i="7"/>
  <c r="D46" i="7"/>
  <c r="D45" i="7"/>
  <c r="D41" i="7"/>
  <c r="D42" i="7"/>
  <c r="D43" i="7"/>
  <c r="D44" i="7"/>
  <c r="D40" i="7"/>
  <c r="G45" i="7" s="1"/>
  <c r="G46" i="7" s="1"/>
  <c r="G51" i="7" s="1"/>
  <c r="C50" i="7"/>
  <c r="B47" i="7"/>
  <c r="D47" i="7" s="1"/>
  <c r="G40" i="7" s="1"/>
  <c r="B50" i="7"/>
  <c r="D49" i="7"/>
  <c r="D48" i="7"/>
  <c r="G42" i="7"/>
  <c r="D25" i="7"/>
  <c r="D26" i="7"/>
  <c r="D27" i="7"/>
  <c r="D28" i="7"/>
  <c r="D29" i="7"/>
  <c r="D30" i="7"/>
  <c r="D31" i="7"/>
  <c r="D32" i="7"/>
  <c r="D33" i="7"/>
  <c r="D24" i="7"/>
  <c r="C34" i="7"/>
  <c r="B34" i="7"/>
  <c r="G30" i="7"/>
  <c r="G35" i="7" s="1"/>
  <c r="G26" i="7"/>
  <c r="B15" i="7"/>
  <c r="B17" i="7" s="1"/>
  <c r="B13" i="7"/>
  <c r="B20" i="7" s="1"/>
  <c r="C21" i="7" s="1"/>
  <c r="B9" i="7"/>
  <c r="D50" i="7" l="1"/>
  <c r="G49" i="7" s="1"/>
  <c r="D34" i="7"/>
  <c r="G24" i="7" s="1"/>
  <c r="B16" i="7"/>
  <c r="B18" i="7" s="1"/>
  <c r="B21" i="7"/>
  <c r="B3" i="7"/>
  <c r="B4" i="7" s="1"/>
  <c r="G31" i="7" l="1"/>
  <c r="G32" i="7"/>
  <c r="H36" i="7"/>
  <c r="G36" i="7"/>
  <c r="H52" i="7"/>
  <c r="G48" i="7"/>
</calcChain>
</file>

<file path=xl/sharedStrings.xml><?xml version="1.0" encoding="utf-8"?>
<sst xmlns="http://schemas.openxmlformats.org/spreadsheetml/2006/main" count="66" uniqueCount="35">
  <si>
    <t>n</t>
  </si>
  <si>
    <t>df</t>
  </si>
  <si>
    <t>t</t>
  </si>
  <si>
    <t>R2</t>
  </si>
  <si>
    <t>FULL 1 SMPL T TEST</t>
  </si>
  <si>
    <t>mu</t>
  </si>
  <si>
    <t>alpha</t>
  </si>
  <si>
    <t>t-crit</t>
  </si>
  <si>
    <t>s</t>
  </si>
  <si>
    <t>SEM</t>
  </si>
  <si>
    <t>x</t>
  </si>
  <si>
    <t>mean difference</t>
  </si>
  <si>
    <t xml:space="preserve">t </t>
  </si>
  <si>
    <t>r2</t>
  </si>
  <si>
    <t>&lt;-- w/in critical region = p &lt; .05 = statisically sig diff --&gt; results are meaningful depending on co-op member income (is $25 savings trivial or impt?)</t>
  </si>
  <si>
    <t>cohen's d</t>
  </si>
  <si>
    <t>&lt;-- these means are 1/2 SD apart</t>
  </si>
  <si>
    <t>&lt;-- .21 = 21% of differences in food prices for the 25 sampled co-op members is due to the cost-savings program/intervention</t>
  </si>
  <si>
    <t>95% CI (2 tail)</t>
  </si>
  <si>
    <t>Margin of error for 95% CI</t>
  </si>
  <si>
    <t>t-crit for 95% CI</t>
  </si>
  <si>
    <t>&lt;-- 95% confidence that if we apply the cost-savings program to all co-op members, they'd spend on average between $105 and $147 per week on food</t>
  </si>
  <si>
    <t>pre-test</t>
  </si>
  <si>
    <t>post-test</t>
  </si>
  <si>
    <t>difference</t>
  </si>
  <si>
    <t>mu(d)</t>
  </si>
  <si>
    <t>s(d)</t>
  </si>
  <si>
    <t>FULL 2 SMPL T TEST</t>
  </si>
  <si>
    <t>&lt;-- t w/in critical region = statistically sig diff = reject null = p &lt; .05</t>
  </si>
  <si>
    <t>&lt;-- the 2 means are 2.26 SD's apart</t>
  </si>
  <si>
    <t>&lt;-- 95% confidence that if we apply the law to all counties, they'd reduce accidents by 2 to 4</t>
  </si>
  <si>
    <t>pizza a</t>
  </si>
  <si>
    <t>pizza b</t>
  </si>
  <si>
    <t>&lt;-- t NOT w/in critical region = NOT statistically sig diff = NOT reject null = p &gt; .05</t>
  </si>
  <si>
    <t>&lt;-- the 2 means are 0.39 SD's apart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</si>
</sst>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9" workbookViewId="0">
      <selection activeCell="G36" sqref="G36"/>
    </sheetView>
  </sheetViews>
  <sheetFormatPr defaultRowHeight="15" x14ac:dyDescent="0.25"/>
  <cols>
    <col min="1" max="1" width="23.85546875" bestFit="1" customWidth="1"/>
    <col min="6" max="6" width="23.85546875" bestFit="1" customWidth="1"/>
    <col min="7" max="7" width="12.7109375" bestFit="1" customWidth="1"/>
  </cols>
  <sheetData>
    <row r="1" spans="1:3" x14ac:dyDescent="0.25">
      <c r="A1" t="s">
        <v>2</v>
      </c>
      <c r="B1">
        <v>2</v>
      </c>
    </row>
    <row r="2" spans="1:3" x14ac:dyDescent="0.25">
      <c r="A2" t="s">
        <v>0</v>
      </c>
      <c r="B2">
        <v>21</v>
      </c>
    </row>
    <row r="3" spans="1:3" x14ac:dyDescent="0.25">
      <c r="A3" t="s">
        <v>1</v>
      </c>
      <c r="B3">
        <f>B2-1</f>
        <v>20</v>
      </c>
    </row>
    <row r="4" spans="1:3" x14ac:dyDescent="0.25">
      <c r="A4" t="s">
        <v>3</v>
      </c>
      <c r="B4">
        <f>(B1^2)/((B1^2)+B3)</f>
        <v>0.16666666666666666</v>
      </c>
    </row>
    <row r="6" spans="1:3" x14ac:dyDescent="0.25">
      <c r="A6" t="s">
        <v>4</v>
      </c>
    </row>
    <row r="7" spans="1:3" x14ac:dyDescent="0.25">
      <c r="A7" t="s">
        <v>5</v>
      </c>
      <c r="B7">
        <v>151</v>
      </c>
    </row>
    <row r="8" spans="1:3" x14ac:dyDescent="0.25">
      <c r="A8" t="s">
        <v>0</v>
      </c>
      <c r="B8">
        <v>25</v>
      </c>
    </row>
    <row r="9" spans="1:3" x14ac:dyDescent="0.25">
      <c r="A9" t="s">
        <v>1</v>
      </c>
      <c r="B9" s="1">
        <f>B8-1</f>
        <v>24</v>
      </c>
    </row>
    <row r="10" spans="1:3" x14ac:dyDescent="0.25">
      <c r="A10" t="s">
        <v>6</v>
      </c>
      <c r="B10">
        <v>0.05</v>
      </c>
    </row>
    <row r="11" spans="1:3" x14ac:dyDescent="0.25">
      <c r="A11" t="s">
        <v>7</v>
      </c>
      <c r="B11" s="1">
        <v>-1.7110000000000001</v>
      </c>
    </row>
    <row r="12" spans="1:3" x14ac:dyDescent="0.25">
      <c r="A12" t="s">
        <v>8</v>
      </c>
      <c r="B12">
        <v>50</v>
      </c>
    </row>
    <row r="13" spans="1:3" x14ac:dyDescent="0.25">
      <c r="A13" t="s">
        <v>9</v>
      </c>
      <c r="B13" s="1">
        <f>B12/SQRT(B8)</f>
        <v>10</v>
      </c>
    </row>
    <row r="14" spans="1:3" x14ac:dyDescent="0.25">
      <c r="A14" t="s">
        <v>10</v>
      </c>
      <c r="B14">
        <v>126</v>
      </c>
    </row>
    <row r="15" spans="1:3" x14ac:dyDescent="0.25">
      <c r="A15" t="s">
        <v>11</v>
      </c>
      <c r="B15" s="1">
        <f>B14-B7</f>
        <v>-25</v>
      </c>
    </row>
    <row r="16" spans="1:3" x14ac:dyDescent="0.25">
      <c r="A16" t="s">
        <v>12</v>
      </c>
      <c r="B16" s="1">
        <f>B15/B13</f>
        <v>-2.5</v>
      </c>
      <c r="C16" t="s">
        <v>14</v>
      </c>
    </row>
    <row r="17" spans="1:8" x14ac:dyDescent="0.25">
      <c r="A17" t="s">
        <v>15</v>
      </c>
      <c r="B17" s="1">
        <f>B15/B12</f>
        <v>-0.5</v>
      </c>
      <c r="C17" t="s">
        <v>16</v>
      </c>
    </row>
    <row r="18" spans="1:8" x14ac:dyDescent="0.25">
      <c r="A18" t="s">
        <v>13</v>
      </c>
      <c r="B18" s="1">
        <f>B16^2/(B16^2+B9)</f>
        <v>0.20661157024793389</v>
      </c>
      <c r="C18" t="s">
        <v>17</v>
      </c>
    </row>
    <row r="19" spans="1:8" x14ac:dyDescent="0.25">
      <c r="A19" t="s">
        <v>20</v>
      </c>
      <c r="B19" s="1">
        <v>2.0640000000000001</v>
      </c>
    </row>
    <row r="20" spans="1:8" x14ac:dyDescent="0.25">
      <c r="A20" t="s">
        <v>19</v>
      </c>
      <c r="B20" s="1">
        <f>B19*B13</f>
        <v>20.64</v>
      </c>
    </row>
    <row r="21" spans="1:8" x14ac:dyDescent="0.25">
      <c r="A21" t="s">
        <v>18</v>
      </c>
      <c r="B21" s="1">
        <f>B14-B20</f>
        <v>105.36</v>
      </c>
      <c r="C21" s="1">
        <f>B14+B20</f>
        <v>146.63999999999999</v>
      </c>
      <c r="D21" t="s">
        <v>21</v>
      </c>
    </row>
    <row r="23" spans="1:8" x14ac:dyDescent="0.25">
      <c r="B23" t="s">
        <v>22</v>
      </c>
      <c r="C23" t="s">
        <v>23</v>
      </c>
      <c r="D23" t="s">
        <v>24</v>
      </c>
      <c r="F23" t="s">
        <v>27</v>
      </c>
    </row>
    <row r="24" spans="1:8" x14ac:dyDescent="0.25">
      <c r="B24">
        <v>8</v>
      </c>
      <c r="C24">
        <v>5</v>
      </c>
      <c r="D24">
        <f>C24-B24</f>
        <v>-3</v>
      </c>
      <c r="F24" t="s">
        <v>25</v>
      </c>
      <c r="G24">
        <f>D34</f>
        <v>-3</v>
      </c>
    </row>
    <row r="25" spans="1:8" x14ac:dyDescent="0.25">
      <c r="B25">
        <v>7</v>
      </c>
      <c r="C25">
        <v>6</v>
      </c>
      <c r="D25">
        <f t="shared" ref="D25:D33" si="0">C25-B25</f>
        <v>-1</v>
      </c>
      <c r="F25" t="s">
        <v>0</v>
      </c>
      <c r="G25">
        <v>10</v>
      </c>
    </row>
    <row r="26" spans="1:8" x14ac:dyDescent="0.25">
      <c r="B26">
        <v>6</v>
      </c>
      <c r="C26">
        <v>4</v>
      </c>
      <c r="D26">
        <f t="shared" si="0"/>
        <v>-2</v>
      </c>
      <c r="F26" t="s">
        <v>1</v>
      </c>
      <c r="G26" s="1">
        <f>G25-1</f>
        <v>9</v>
      </c>
    </row>
    <row r="27" spans="1:8" x14ac:dyDescent="0.25">
      <c r="B27">
        <v>9</v>
      </c>
      <c r="C27">
        <v>6</v>
      </c>
      <c r="D27">
        <f t="shared" si="0"/>
        <v>-3</v>
      </c>
      <c r="F27" t="s">
        <v>6</v>
      </c>
      <c r="G27">
        <v>0.05</v>
      </c>
    </row>
    <row r="28" spans="1:8" x14ac:dyDescent="0.25">
      <c r="B28">
        <v>10</v>
      </c>
      <c r="C28">
        <v>5</v>
      </c>
      <c r="D28">
        <f t="shared" si="0"/>
        <v>-5</v>
      </c>
      <c r="F28" t="s">
        <v>7</v>
      </c>
      <c r="G28" s="1">
        <v>-1.833</v>
      </c>
    </row>
    <row r="29" spans="1:8" x14ac:dyDescent="0.25">
      <c r="B29">
        <v>5</v>
      </c>
      <c r="C29">
        <v>3</v>
      </c>
      <c r="D29">
        <f t="shared" si="0"/>
        <v>-2</v>
      </c>
      <c r="F29" t="s">
        <v>26</v>
      </c>
      <c r="G29">
        <v>1.33</v>
      </c>
    </row>
    <row r="30" spans="1:8" x14ac:dyDescent="0.25">
      <c r="B30">
        <v>7</v>
      </c>
      <c r="C30">
        <v>2</v>
      </c>
      <c r="D30">
        <f t="shared" si="0"/>
        <v>-5</v>
      </c>
      <c r="F30" t="s">
        <v>9</v>
      </c>
      <c r="G30" s="1">
        <f>G29/SQRT(G25)</f>
        <v>0.42058292880239445</v>
      </c>
    </row>
    <row r="31" spans="1:8" x14ac:dyDescent="0.25">
      <c r="B31">
        <v>11</v>
      </c>
      <c r="C31">
        <v>9</v>
      </c>
      <c r="D31">
        <f t="shared" si="0"/>
        <v>-2</v>
      </c>
      <c r="F31" t="s">
        <v>12</v>
      </c>
      <c r="G31" s="1">
        <f>G24/G30</f>
        <v>-7.1329571281993518</v>
      </c>
      <c r="H31" t="s">
        <v>28</v>
      </c>
    </row>
    <row r="32" spans="1:8" x14ac:dyDescent="0.25">
      <c r="B32">
        <v>8</v>
      </c>
      <c r="C32">
        <v>4</v>
      </c>
      <c r="D32">
        <f t="shared" si="0"/>
        <v>-4</v>
      </c>
      <c r="F32" t="s">
        <v>15</v>
      </c>
      <c r="G32" s="1">
        <f>G24/G29</f>
        <v>-2.255639097744361</v>
      </c>
      <c r="H32" t="s">
        <v>29</v>
      </c>
    </row>
    <row r="33" spans="1:9" x14ac:dyDescent="0.25">
      <c r="B33">
        <v>7</v>
      </c>
      <c r="C33">
        <v>4</v>
      </c>
      <c r="D33">
        <f t="shared" si="0"/>
        <v>-3</v>
      </c>
      <c r="F33" t="s">
        <v>13</v>
      </c>
      <c r="G33" s="1">
        <f>G31^2/(G31^2+G26)</f>
        <v>0.84969708298991409</v>
      </c>
    </row>
    <row r="34" spans="1:9" x14ac:dyDescent="0.25">
      <c r="A34" t="s">
        <v>5</v>
      </c>
      <c r="B34" s="1">
        <f>AVERAGE(B24:B33)</f>
        <v>7.8</v>
      </c>
      <c r="C34" s="1">
        <f>AVERAGE(C24:C33)</f>
        <v>4.8</v>
      </c>
      <c r="D34" s="1">
        <f>AVERAGE(D24:D33)</f>
        <v>-3</v>
      </c>
      <c r="F34" t="s">
        <v>20</v>
      </c>
      <c r="G34" s="1">
        <v>2.262</v>
      </c>
    </row>
    <row r="35" spans="1:9" x14ac:dyDescent="0.25">
      <c r="F35" t="s">
        <v>19</v>
      </c>
      <c r="G35" s="1">
        <f>G34*G30</f>
        <v>0.95135858495101622</v>
      </c>
    </row>
    <row r="36" spans="1:9" x14ac:dyDescent="0.25">
      <c r="F36" t="s">
        <v>18</v>
      </c>
      <c r="G36" s="1">
        <f>G24-G35</f>
        <v>-3.9513585849510164</v>
      </c>
      <c r="H36" s="1">
        <f>G24+G35</f>
        <v>-2.0486414150489836</v>
      </c>
      <c r="I36" t="s">
        <v>30</v>
      </c>
    </row>
    <row r="39" spans="1:9" x14ac:dyDescent="0.25">
      <c r="B39" t="s">
        <v>31</v>
      </c>
      <c r="C39" t="s">
        <v>32</v>
      </c>
      <c r="D39" t="s">
        <v>24</v>
      </c>
      <c r="F39" t="s">
        <v>27</v>
      </c>
    </row>
    <row r="40" spans="1:9" x14ac:dyDescent="0.25">
      <c r="B40">
        <v>20.399999999999999</v>
      </c>
      <c r="C40">
        <v>20.2</v>
      </c>
      <c r="D40">
        <f>B40-C40</f>
        <v>0.19999999999999929</v>
      </c>
      <c r="F40" t="s">
        <v>25</v>
      </c>
      <c r="G40">
        <f>D47</f>
        <v>-1.5928571428571452</v>
      </c>
    </row>
    <row r="41" spans="1:9" x14ac:dyDescent="0.25">
      <c r="B41">
        <v>24.2</v>
      </c>
      <c r="C41">
        <v>16.899999999999999</v>
      </c>
      <c r="D41">
        <f t="shared" ref="D41:D46" si="1">B41-C41</f>
        <v>7.3000000000000007</v>
      </c>
      <c r="F41" t="s">
        <v>0</v>
      </c>
      <c r="G41">
        <v>7</v>
      </c>
    </row>
    <row r="42" spans="1:9" x14ac:dyDescent="0.25">
      <c r="B42">
        <v>15.4</v>
      </c>
      <c r="C42">
        <v>18.5</v>
      </c>
      <c r="D42">
        <f t="shared" si="1"/>
        <v>-3.0999999999999996</v>
      </c>
      <c r="F42" t="s">
        <v>1</v>
      </c>
      <c r="G42" s="1">
        <f>G41-1</f>
        <v>6</v>
      </c>
    </row>
    <row r="43" spans="1:9" x14ac:dyDescent="0.25">
      <c r="B43">
        <v>21.4</v>
      </c>
      <c r="C43">
        <v>17.3</v>
      </c>
      <c r="D43">
        <f t="shared" si="1"/>
        <v>4.0999999999999979</v>
      </c>
      <c r="F43" t="s">
        <v>6</v>
      </c>
      <c r="G43">
        <v>0.05</v>
      </c>
    </row>
    <row r="44" spans="1:9" x14ac:dyDescent="0.25">
      <c r="B44">
        <v>20.2</v>
      </c>
      <c r="C44">
        <v>20.5</v>
      </c>
      <c r="D44">
        <f t="shared" si="1"/>
        <v>-0.30000000000000071</v>
      </c>
      <c r="F44" t="s">
        <v>7</v>
      </c>
      <c r="G44" s="1">
        <v>-1.9430000000000001</v>
      </c>
    </row>
    <row r="45" spans="1:9" x14ac:dyDescent="0.25">
      <c r="B45">
        <v>18.5</v>
      </c>
      <c r="C45">
        <v>21.2</v>
      </c>
      <c r="D45">
        <f t="shared" si="1"/>
        <v>-2.6999999999999993</v>
      </c>
      <c r="F45" t="s">
        <v>26</v>
      </c>
      <c r="G45">
        <f>_xlfn.STDEV.S(D40:D46)</f>
        <v>4.1087740032184552</v>
      </c>
    </row>
    <row r="46" spans="1:9" x14ac:dyDescent="0.25">
      <c r="B46">
        <v>21.5</v>
      </c>
      <c r="C46">
        <v>15.85</v>
      </c>
      <c r="D46">
        <f t="shared" si="1"/>
        <v>5.65</v>
      </c>
      <c r="F46" t="s">
        <v>9</v>
      </c>
      <c r="G46" s="1">
        <f>G45/SQRT(G41)</f>
        <v>1.5529706008404762</v>
      </c>
    </row>
    <row r="47" spans="1:9" x14ac:dyDescent="0.25">
      <c r="A47" t="s">
        <v>5</v>
      </c>
      <c r="B47" s="1">
        <f>AVERAGE(B40:B46)</f>
        <v>20.228571428571428</v>
      </c>
      <c r="C47" s="1">
        <f>AVERAGE(C40:C46)</f>
        <v>18.635714285714283</v>
      </c>
      <c r="D47" s="1">
        <f>C47-B47</f>
        <v>-1.5928571428571452</v>
      </c>
      <c r="F47" t="s">
        <v>12</v>
      </c>
      <c r="G47" s="1">
        <f>G40/G46</f>
        <v>-1.0256840290441314</v>
      </c>
      <c r="H47" t="s">
        <v>33</v>
      </c>
    </row>
    <row r="48" spans="1:9" x14ac:dyDescent="0.25">
      <c r="B48">
        <v>8</v>
      </c>
      <c r="C48">
        <v>4</v>
      </c>
      <c r="D48">
        <f t="shared" ref="D48:D49" si="2">C48-B48</f>
        <v>-4</v>
      </c>
      <c r="F48" t="s">
        <v>15</v>
      </c>
      <c r="G48" s="1">
        <f>G40/G45</f>
        <v>-0.38767212351164604</v>
      </c>
      <c r="H48" t="s">
        <v>34</v>
      </c>
    </row>
    <row r="49" spans="1:8" x14ac:dyDescent="0.25">
      <c r="B49">
        <v>7</v>
      </c>
      <c r="C49">
        <v>4</v>
      </c>
      <c r="D49">
        <f t="shared" si="2"/>
        <v>-3</v>
      </c>
      <c r="F49" t="s">
        <v>13</v>
      </c>
      <c r="G49" s="1">
        <f>G47^2/(G47^2+G42)</f>
        <v>0.14918088358377343</v>
      </c>
    </row>
    <row r="50" spans="1:8" x14ac:dyDescent="0.25">
      <c r="A50" t="s">
        <v>5</v>
      </c>
      <c r="B50" s="1">
        <f>AVERAGE(B40:B49)</f>
        <v>17.682857142857141</v>
      </c>
      <c r="C50" s="1">
        <f>AVERAGE(C40:C49)</f>
        <v>15.708571428571426</v>
      </c>
      <c r="D50" s="1">
        <f>AVERAGE(D40:D49)</f>
        <v>0.25571428571428534</v>
      </c>
      <c r="F50" t="s">
        <v>20</v>
      </c>
      <c r="G50" s="1">
        <v>2.4470000000000001</v>
      </c>
    </row>
    <row r="51" spans="1:8" x14ac:dyDescent="0.25">
      <c r="F51" t="s">
        <v>19</v>
      </c>
      <c r="G51" s="1">
        <f>G50*G46</f>
        <v>3.8001190602566455</v>
      </c>
    </row>
    <row r="52" spans="1:8" x14ac:dyDescent="0.25">
      <c r="F52" t="s">
        <v>18</v>
      </c>
      <c r="G52" s="1">
        <f>G40-G51</f>
        <v>-5.3929762031137907</v>
      </c>
      <c r="H52" s="1">
        <f>G40+G51</f>
        <v>2.2072619173995003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Windows User</cp:lastModifiedBy>
  <dcterms:created xsi:type="dcterms:W3CDTF">2017-05-11T15:00:24Z</dcterms:created>
  <dcterms:modified xsi:type="dcterms:W3CDTF">2017-06-01T15:24:06Z</dcterms:modified>
</cp:coreProperties>
</file>