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2"/>
  </bookViews>
  <sheets>
    <sheet name="mountain" sheetId="1" r:id="rId1"/>
    <sheet name="cars" sheetId="3" r:id="rId2"/>
    <sheet name="problem se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B13" i="3"/>
  <c r="I25" i="4"/>
  <c r="C25" i="4"/>
  <c r="C24" i="4"/>
  <c r="C23" i="4"/>
  <c r="C9" i="3"/>
  <c r="D24" i="4"/>
  <c r="C11" i="3"/>
  <c r="J24" i="4"/>
  <c r="I24" i="4"/>
  <c r="J10" i="3"/>
  <c r="J23" i="4"/>
  <c r="K9" i="3"/>
  <c r="I23" i="4"/>
  <c r="J9" i="3"/>
  <c r="C10" i="3"/>
  <c r="D10" i="3"/>
  <c r="D23" i="4"/>
  <c r="E10" i="3"/>
  <c r="E9" i="3"/>
  <c r="E11" i="3" s="1"/>
  <c r="D9" i="3"/>
  <c r="E19" i="4"/>
  <c r="E18" i="4"/>
  <c r="D20" i="4"/>
  <c r="C20" i="4"/>
  <c r="D25" i="4" l="1"/>
  <c r="D11" i="3"/>
  <c r="E20" i="4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3" i="4"/>
  <c r="E3" i="4" s="1"/>
  <c r="F3" i="4" s="1"/>
  <c r="C9" i="4"/>
  <c r="B11" i="4"/>
  <c r="B9" i="4"/>
  <c r="B14" i="3"/>
  <c r="J25" i="4" l="1"/>
  <c r="B13" i="4"/>
  <c r="D4" i="3"/>
  <c r="E4" i="3"/>
  <c r="C4" i="3"/>
  <c r="F3" i="3"/>
  <c r="F2" i="3"/>
  <c r="F4" i="3" s="1"/>
  <c r="B5" i="1"/>
  <c r="L10" i="3" l="1"/>
  <c r="L9" i="3"/>
  <c r="L11" i="3" s="1"/>
  <c r="K10" i="3"/>
  <c r="K11" i="3" l="1"/>
  <c r="J11" i="3"/>
  <c r="B16" i="3"/>
</calcChain>
</file>

<file path=xl/sharedStrings.xml><?xml version="1.0" encoding="utf-8"?>
<sst xmlns="http://schemas.openxmlformats.org/spreadsheetml/2006/main" count="81" uniqueCount="43">
  <si>
    <t>n</t>
  </si>
  <si>
    <t>expected</t>
  </si>
  <si>
    <t>observed</t>
  </si>
  <si>
    <t>success</t>
  </si>
  <si>
    <t>not success</t>
  </si>
  <si>
    <t>chi-squared</t>
  </si>
  <si>
    <t>dF</t>
  </si>
  <si>
    <t>p</t>
  </si>
  <si>
    <t>&lt;--  9% chance of a Type I error --&gt; if we do concluse guide is better, there's a 9% chance we're wrong --&gt; difference is NOT sig at alpha = 0.01 nor 0.05 --&gt; differences are due to chance</t>
  </si>
  <si>
    <t>see glass?</t>
  </si>
  <si>
    <t>y</t>
  </si>
  <si>
    <t>hit</t>
  </si>
  <si>
    <t>smash</t>
  </si>
  <si>
    <t>control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</si>
  <si>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H(0): Response for the glass question is independent of the wording in the question</t>
    </r>
  </si>
  <si>
    <t>EXPECTED</t>
  </si>
  <si>
    <t>OBSERVED</t>
  </si>
  <si>
    <t>EXPECTED.2</t>
  </si>
  <si>
    <t>&lt;-- reject null = there is some relationship between the wording of the question and the response</t>
  </si>
  <si>
    <t xml:space="preserve"> chi-crit @ 0.05</t>
  </si>
  <si>
    <t>Cramer's V (phi(c))</t>
  </si>
  <si>
    <t>&lt;-- small effect</t>
  </si>
  <si>
    <t>dice</t>
  </si>
  <si>
    <t>outcome</t>
  </si>
  <si>
    <t>frequency</t>
  </si>
  <si>
    <t>(goodness of fit b/c we have 1 nominal variable)</t>
  </si>
  <si>
    <t>rolls</t>
  </si>
  <si>
    <t>chi-crit</t>
  </si>
  <si>
    <t>expected (fair die)</t>
  </si>
  <si>
    <t>diff</t>
  </si>
  <si>
    <t>diff^2</t>
  </si>
  <si>
    <t>diff^2/expected</t>
  </si>
  <si>
    <t>&lt;- reject null = dice is biased</t>
  </si>
  <si>
    <t>Titanic</t>
  </si>
  <si>
    <t>survived?</t>
  </si>
  <si>
    <t>Y</t>
  </si>
  <si>
    <t>N</t>
  </si>
  <si>
    <t>Cabin</t>
  </si>
  <si>
    <t>Steerage</t>
  </si>
  <si>
    <t>TOTAL</t>
  </si>
  <si>
    <t>Accomodations -&gt; Is there a relationship between accomodations and survival rate?</t>
  </si>
  <si>
    <t>&lt;-- can only choose  1 box + other 3 must automatically add up to the marginal totals</t>
  </si>
  <si>
    <t>&lt;-- REJECT null the 2 variables are NOT independent = survival rate is correlated with/related to accomodations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</si>
</sst>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44" fontId="3" fillId="0" borderId="1" xfId="1" applyFont="1" applyBorder="1" applyAlignment="1">
      <alignment horizontal="right" wrapText="1"/>
    </xf>
    <xf numFmtId="1" fontId="1" fillId="0" borderId="0" xfId="0" applyNumberFormat="1" applyFont="1"/>
    <xf numFmtId="0" fontId="8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9" fillId="0" borderId="0" xfId="0" applyFont="1" applyAlignment="1">
      <alignment horizontal="left" vertical="center" indent="2"/>
    </xf>
    <xf numFmtId="2" fontId="1" fillId="0" borderId="0" xfId="0" applyNumberFormat="1" applyFont="1"/>
    <xf numFmtId="0" fontId="3" fillId="2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11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13</xdr:col>
      <xdr:colOff>608864</xdr:colOff>
      <xdr:row>25</xdr:row>
      <xdr:rowOff>56929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6238875"/>
          <a:ext cx="5885714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7" zoomScale="85" zoomScaleNormal="85" workbookViewId="0">
      <selection activeCell="B21" sqref="B21"/>
    </sheetView>
  </sheetViews>
  <sheetFormatPr defaultRowHeight="15" x14ac:dyDescent="0.25"/>
  <cols>
    <col min="1" max="1" width="16.140625" bestFit="1" customWidth="1"/>
    <col min="2" max="2" width="11.7109375" bestFit="1" customWidth="1"/>
    <col min="3" max="3" width="13.5703125" customWidth="1"/>
    <col min="4" max="4" width="26.42578125" style="6" customWidth="1"/>
    <col min="5" max="5" width="14" customWidth="1"/>
    <col min="6" max="6" width="12.28515625" customWidth="1"/>
    <col min="7" max="7" width="9.5703125" customWidth="1"/>
    <col min="8" max="8" width="11.7109375" bestFit="1" customWidth="1"/>
    <col min="9" max="9" width="78.7109375" customWidth="1"/>
    <col min="10" max="10" width="17.85546875" customWidth="1"/>
    <col min="11" max="11" width="5.28515625" customWidth="1"/>
    <col min="12" max="12" width="20.7109375" bestFit="1" customWidth="1"/>
    <col min="16" max="16" width="12.140625" bestFit="1" customWidth="1"/>
    <col min="17" max="17" width="7" customWidth="1"/>
    <col min="18" max="18" width="10.5703125" customWidth="1"/>
  </cols>
  <sheetData>
    <row r="1" spans="1:30" ht="15.75" thickBot="1" x14ac:dyDescent="0.3">
      <c r="A1" s="2" t="s">
        <v>0</v>
      </c>
      <c r="B1" s="16">
        <v>100</v>
      </c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0" ht="15.75" thickBot="1" x14ac:dyDescent="0.3">
      <c r="A2" s="3"/>
      <c r="B2" s="3" t="s">
        <v>3</v>
      </c>
      <c r="C2" s="3" t="s">
        <v>4</v>
      </c>
      <c r="D2" s="8"/>
      <c r="E2" s="9"/>
      <c r="F2" s="25"/>
      <c r="G2" s="26"/>
      <c r="H2" s="7"/>
      <c r="I2" s="7"/>
      <c r="J2" s="10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0" ht="15.75" thickBot="1" x14ac:dyDescent="0.3">
      <c r="A3" s="3" t="s">
        <v>1</v>
      </c>
      <c r="B3" s="9">
        <v>33</v>
      </c>
      <c r="C3" s="9">
        <v>67</v>
      </c>
      <c r="D3" s="8"/>
      <c r="E3" s="9"/>
      <c r="F3" s="25"/>
      <c r="G3" s="32"/>
      <c r="H3" s="32"/>
      <c r="I3" s="32"/>
      <c r="J3" s="26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0" ht="15.75" customHeight="1" thickBot="1" x14ac:dyDescent="0.3">
      <c r="A4" s="3" t="s">
        <v>2</v>
      </c>
      <c r="B4" s="9">
        <v>41</v>
      </c>
      <c r="C4" s="9">
        <v>59</v>
      </c>
      <c r="D4" s="8"/>
      <c r="E4" s="9"/>
      <c r="F4" s="25"/>
      <c r="G4" s="32"/>
      <c r="H4" s="32"/>
      <c r="I4" s="32"/>
      <c r="J4" s="26"/>
      <c r="K4" s="2"/>
      <c r="L4" s="2"/>
      <c r="M4" s="2"/>
      <c r="N4" s="2"/>
      <c r="O4" s="2"/>
      <c r="P4" s="2"/>
      <c r="Q4" s="2"/>
      <c r="R4" s="2"/>
      <c r="S4" s="2"/>
      <c r="T4" s="2"/>
    </row>
    <row r="5" spans="1:30" ht="15.75" thickBot="1" x14ac:dyDescent="0.3">
      <c r="A5" s="3" t="s">
        <v>5</v>
      </c>
      <c r="B5" s="9">
        <f>((B4-B3)^2/B3)+((C4-C3)^2/C3)</f>
        <v>2.8946178199909545</v>
      </c>
      <c r="C5" s="9"/>
      <c r="D5" s="8"/>
      <c r="E5" s="9"/>
      <c r="F5" s="7"/>
      <c r="G5" s="7"/>
      <c r="H5" s="7"/>
      <c r="I5" s="7"/>
      <c r="J5" s="10"/>
      <c r="K5" s="2"/>
      <c r="L5" s="2"/>
      <c r="M5" s="2"/>
      <c r="N5" s="2"/>
      <c r="O5" s="2"/>
      <c r="P5" s="2"/>
      <c r="Q5" s="2"/>
      <c r="R5" s="2"/>
      <c r="S5" s="2"/>
      <c r="T5" s="2"/>
    </row>
    <row r="6" spans="1:30" ht="15.75" thickBot="1" x14ac:dyDescent="0.3">
      <c r="A6" s="3" t="s">
        <v>6</v>
      </c>
      <c r="B6" s="9">
        <v>1</v>
      </c>
      <c r="C6" s="3"/>
      <c r="D6" s="8"/>
      <c r="E6" s="9"/>
      <c r="F6" s="11"/>
      <c r="G6" s="7"/>
      <c r="H6" s="7"/>
      <c r="I6" s="7"/>
      <c r="J6" s="10"/>
      <c r="K6" s="2"/>
      <c r="L6" s="2"/>
      <c r="M6" s="2"/>
      <c r="N6" s="2"/>
      <c r="O6" s="2"/>
      <c r="P6" s="2"/>
      <c r="Q6" s="2"/>
      <c r="R6" s="2"/>
      <c r="S6" s="2"/>
      <c r="T6" s="2"/>
    </row>
    <row r="7" spans="1:30" ht="15.75" customHeight="1" thickBot="1" x14ac:dyDescent="0.3">
      <c r="A7" s="3" t="s">
        <v>7</v>
      </c>
      <c r="B7" s="1">
        <v>8.8900000000000007E-2</v>
      </c>
      <c r="C7" s="33" t="s">
        <v>8</v>
      </c>
      <c r="D7" s="34"/>
      <c r="E7" s="34"/>
      <c r="F7" s="34"/>
      <c r="G7" s="34"/>
      <c r="H7" s="34"/>
      <c r="I7" s="35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 ht="15.75" thickBot="1" x14ac:dyDescent="0.3">
      <c r="A8" s="3"/>
      <c r="B8" s="3"/>
      <c r="C8" s="3"/>
      <c r="D8" s="8"/>
      <c r="E8" s="9"/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 ht="15.75" thickBot="1" x14ac:dyDescent="0.3">
      <c r="A9" s="3"/>
      <c r="B9" s="3"/>
      <c r="C9" s="3"/>
      <c r="D9" s="8"/>
      <c r="E9" s="9"/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 ht="15.75" thickBot="1" x14ac:dyDescent="0.3">
      <c r="A10" s="3"/>
      <c r="B10" s="3"/>
      <c r="C10" s="3"/>
      <c r="D10" s="8"/>
      <c r="E10" s="9"/>
      <c r="F10" s="27"/>
      <c r="G10" s="29"/>
      <c r="H10" s="29"/>
      <c r="I10" s="29"/>
      <c r="J10" s="29"/>
      <c r="K10" s="29"/>
      <c r="L10" s="29"/>
      <c r="M10" s="29"/>
      <c r="N10" s="29"/>
      <c r="O10" s="28"/>
      <c r="P10" s="2"/>
      <c r="Q10" s="4"/>
      <c r="S10" s="2"/>
      <c r="T10" s="2"/>
    </row>
    <row r="11" spans="1:30" ht="15.75" thickBot="1" x14ac:dyDescent="0.3">
      <c r="A11" s="2"/>
      <c r="B11" s="2"/>
      <c r="C11" s="3"/>
      <c r="D11" s="5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 ht="15.75" customHeight="1" thickBot="1" x14ac:dyDescent="0.3">
      <c r="A12" s="2"/>
      <c r="B12" s="2"/>
      <c r="C12" s="3"/>
      <c r="D12" s="8"/>
      <c r="E12" s="9"/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30"/>
      <c r="R12" s="31"/>
      <c r="S12" s="31"/>
      <c r="T12" s="31"/>
      <c r="U12" s="31"/>
      <c r="V12" s="31"/>
    </row>
    <row r="13" spans="1:30" ht="27" customHeight="1" thickBot="1" x14ac:dyDescent="0.3">
      <c r="A13" s="2"/>
      <c r="B13" s="2"/>
      <c r="C13" s="3"/>
      <c r="D13" s="8"/>
      <c r="E13" s="12"/>
      <c r="F13" s="27"/>
      <c r="G13" s="28"/>
      <c r="H13" s="9"/>
      <c r="I13" s="3"/>
      <c r="J13" s="2"/>
      <c r="K13" s="2"/>
      <c r="L13" s="2"/>
      <c r="M13" s="2"/>
      <c r="N13" s="2"/>
      <c r="O13" s="2"/>
      <c r="P13" s="2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ht="15.75" thickBot="1" x14ac:dyDescent="0.3">
      <c r="A14" s="2"/>
      <c r="B14" s="2"/>
      <c r="C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 ht="15.75" thickBot="1" x14ac:dyDescent="0.3">
      <c r="A15" s="2"/>
      <c r="B15" s="2"/>
      <c r="C15" s="3"/>
      <c r="D15" s="8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 ht="15.75" thickBot="1" x14ac:dyDescent="0.3">
      <c r="A16" s="2"/>
      <c r="B16" s="2"/>
      <c r="C16" s="3"/>
      <c r="D16" s="8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2"/>
      <c r="B17" s="2"/>
      <c r="C17" s="3"/>
      <c r="D17" s="8"/>
      <c r="E17" s="9"/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thickBot="1" x14ac:dyDescent="0.3">
      <c r="A18" s="2"/>
      <c r="B18" s="2"/>
      <c r="C18" s="3"/>
      <c r="D18" s="5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thickBot="1" x14ac:dyDescent="0.3">
      <c r="A19" s="2"/>
      <c r="B19" s="2"/>
      <c r="C19" s="3"/>
      <c r="D19" s="5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thickBot="1" x14ac:dyDescent="0.3">
      <c r="A20" s="2"/>
      <c r="B20" s="2"/>
      <c r="C20" s="3"/>
      <c r="D20" s="5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thickBot="1" x14ac:dyDescent="0.3">
      <c r="A21" s="2"/>
      <c r="B21" s="2"/>
      <c r="C21" s="3"/>
      <c r="D21" s="5"/>
      <c r="E21" s="3"/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thickBot="1" x14ac:dyDescent="0.3">
      <c r="A22" s="2"/>
      <c r="B22" s="2"/>
      <c r="C22" s="3"/>
      <c r="D22" s="5"/>
      <c r="E22" s="3"/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thickBot="1" x14ac:dyDescent="0.3">
      <c r="A23" s="2"/>
      <c r="B23" s="2"/>
      <c r="C23" s="3"/>
      <c r="D23" s="5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thickBot="1" x14ac:dyDescent="0.3">
      <c r="A24" s="2"/>
      <c r="B24" s="2"/>
      <c r="C24" s="3"/>
      <c r="D24" s="8"/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thickBot="1" x14ac:dyDescent="0.3">
      <c r="A25" s="22"/>
      <c r="B25" s="23"/>
      <c r="C25" s="23"/>
      <c r="D25" s="24"/>
      <c r="E25" s="3"/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thickBot="1" x14ac:dyDescent="0.3">
      <c r="A26" s="2"/>
      <c r="B26" s="2"/>
      <c r="C26" s="3"/>
      <c r="D26" s="5"/>
      <c r="E26" s="3"/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thickBot="1" x14ac:dyDescent="0.3">
      <c r="A27" s="2"/>
      <c r="B27" s="2"/>
      <c r="C27" s="3"/>
      <c r="D27" s="5"/>
      <c r="E27" s="3"/>
      <c r="F27" s="3"/>
      <c r="G27" s="2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thickBot="1" x14ac:dyDescent="0.3">
      <c r="A28" s="2"/>
      <c r="B28" s="2"/>
      <c r="C28" s="3"/>
      <c r="D28" s="5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thickBot="1" x14ac:dyDescent="0.3">
      <c r="A29" s="2"/>
      <c r="B29" s="2"/>
      <c r="C29" s="3"/>
      <c r="D29" s="5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thickBot="1" x14ac:dyDescent="0.3">
      <c r="A30" s="2"/>
      <c r="B30" s="2"/>
      <c r="C30" s="3"/>
      <c r="D30" s="5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thickBot="1" x14ac:dyDescent="0.3">
      <c r="A31" s="2"/>
      <c r="B31" s="2"/>
      <c r="C31" s="3"/>
      <c r="D31" s="5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thickBot="1" x14ac:dyDescent="0.3">
      <c r="A32" s="2"/>
      <c r="B32" s="2"/>
      <c r="C32" s="3"/>
      <c r="D32" s="5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thickBot="1" x14ac:dyDescent="0.3">
      <c r="A33" s="2"/>
      <c r="B33" s="2"/>
      <c r="C33" s="3"/>
      <c r="D33" s="5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thickBot="1" x14ac:dyDescent="0.3">
      <c r="A34" s="2"/>
      <c r="B34" s="2"/>
      <c r="C34" s="3"/>
      <c r="D34" s="5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thickBot="1" x14ac:dyDescent="0.3">
      <c r="A35" s="2"/>
      <c r="B35" s="2"/>
      <c r="C35" s="3"/>
      <c r="D35" s="5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thickBot="1" x14ac:dyDescent="0.3">
      <c r="A36" s="2"/>
      <c r="B36" s="2"/>
      <c r="C36" s="3"/>
      <c r="D36" s="5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thickBot="1" x14ac:dyDescent="0.3">
      <c r="A37" s="2"/>
      <c r="B37" s="2"/>
      <c r="C37" s="3"/>
      <c r="D37" s="5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thickBot="1" x14ac:dyDescent="0.3">
      <c r="A38" s="2"/>
      <c r="B38" s="2"/>
      <c r="C38" s="3"/>
      <c r="D38" s="5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thickBot="1" x14ac:dyDescent="0.3">
      <c r="A39" s="2"/>
      <c r="B39" s="2"/>
      <c r="C39" s="3"/>
      <c r="D39" s="5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thickBot="1" x14ac:dyDescent="0.3">
      <c r="A40" s="2"/>
      <c r="B40" s="2"/>
      <c r="C40" s="3"/>
      <c r="D40" s="5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thickBot="1" x14ac:dyDescent="0.3">
      <c r="A41" s="2"/>
      <c r="B41" s="2"/>
      <c r="C41" s="3"/>
      <c r="D41" s="5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thickBot="1" x14ac:dyDescent="0.3">
      <c r="A42" s="2"/>
      <c r="B42" s="2"/>
      <c r="C42" s="3"/>
      <c r="D42" s="5"/>
      <c r="E42" s="3"/>
      <c r="F42" s="3"/>
      <c r="G42" s="2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thickBot="1" x14ac:dyDescent="0.3">
      <c r="A43" s="2"/>
      <c r="B43" s="2"/>
      <c r="C43" s="3"/>
      <c r="D43" s="5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thickBot="1" x14ac:dyDescent="0.3">
      <c r="A44" s="2"/>
      <c r="B44" s="2"/>
      <c r="C44" s="3"/>
      <c r="D44" s="5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thickBot="1" x14ac:dyDescent="0.3">
      <c r="A45" s="2"/>
      <c r="B45" s="2"/>
      <c r="C45" s="3"/>
      <c r="D45" s="5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thickBot="1" x14ac:dyDescent="0.3">
      <c r="A46" s="2"/>
      <c r="B46" s="2"/>
      <c r="C46" s="3"/>
      <c r="D46" s="5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thickBot="1" x14ac:dyDescent="0.3">
      <c r="A47" s="2"/>
      <c r="B47" s="2"/>
      <c r="C47" s="3"/>
      <c r="D47" s="5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thickBot="1" x14ac:dyDescent="0.3">
      <c r="A48" s="2"/>
      <c r="B48" s="2"/>
      <c r="C48" s="3"/>
      <c r="D48" s="5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thickBot="1" x14ac:dyDescent="0.3">
      <c r="A49" s="2"/>
      <c r="B49" s="2"/>
      <c r="C49" s="3"/>
      <c r="D49" s="5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thickBot="1" x14ac:dyDescent="0.3">
      <c r="A50" s="2"/>
      <c r="B50" s="2"/>
      <c r="C50" s="3"/>
      <c r="D50" s="5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thickBot="1" x14ac:dyDescent="0.3">
      <c r="A51" s="2"/>
      <c r="B51" s="2"/>
      <c r="C51" s="3"/>
      <c r="D51" s="5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thickBot="1" x14ac:dyDescent="0.3">
      <c r="A52" s="2"/>
      <c r="B52" s="2"/>
      <c r="C52" s="3"/>
      <c r="D52" s="5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thickBot="1" x14ac:dyDescent="0.3">
      <c r="A53" s="2"/>
      <c r="B53" s="2"/>
      <c r="C53" s="3"/>
      <c r="D53" s="5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thickBot="1" x14ac:dyDescent="0.3">
      <c r="A54" s="2"/>
      <c r="B54" s="2"/>
      <c r="C54" s="3"/>
      <c r="D54" s="5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thickBot="1" x14ac:dyDescent="0.3">
      <c r="A55" s="2"/>
      <c r="B55" s="2"/>
      <c r="C55" s="3"/>
      <c r="D55" s="5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thickBot="1" x14ac:dyDescent="0.3">
      <c r="A56" s="2"/>
      <c r="B56" s="2"/>
      <c r="C56" s="3"/>
      <c r="D56" s="5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thickBot="1" x14ac:dyDescent="0.3">
      <c r="A57" s="2"/>
      <c r="B57" s="2"/>
      <c r="C57" s="3"/>
      <c r="D57" s="5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thickBot="1" x14ac:dyDescent="0.3">
      <c r="A58" s="2"/>
      <c r="B58" s="2"/>
      <c r="C58" s="3"/>
      <c r="D58" s="5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thickBot="1" x14ac:dyDescent="0.3">
      <c r="A59" s="2"/>
      <c r="B59" s="2"/>
      <c r="C59" s="3"/>
      <c r="D59" s="5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thickBot="1" x14ac:dyDescent="0.3">
      <c r="A60" s="2"/>
      <c r="B60" s="2"/>
      <c r="C60" s="3"/>
      <c r="D60" s="5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thickBot="1" x14ac:dyDescent="0.3">
      <c r="A61" s="2"/>
      <c r="B61" s="2"/>
      <c r="C61" s="3"/>
      <c r="D61" s="5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thickBot="1" x14ac:dyDescent="0.3">
      <c r="A62" s="2"/>
      <c r="B62" s="2"/>
      <c r="C62" s="3"/>
      <c r="D62" s="5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thickBot="1" x14ac:dyDescent="0.3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thickBot="1" x14ac:dyDescent="0.3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thickBot="1" x14ac:dyDescent="0.3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thickBot="1" x14ac:dyDescent="0.3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thickBot="1" x14ac:dyDescent="0.3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thickBot="1" x14ac:dyDescent="0.3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thickBot="1" x14ac:dyDescent="0.3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thickBot="1" x14ac:dyDescent="0.3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thickBot="1" x14ac:dyDescent="0.3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thickBot="1" x14ac:dyDescent="0.3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thickBot="1" x14ac:dyDescent="0.3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thickBot="1" x14ac:dyDescent="0.3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thickBot="1" x14ac:dyDescent="0.3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thickBot="1" x14ac:dyDescent="0.3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thickBot="1" x14ac:dyDescent="0.3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thickBot="1" x14ac:dyDescent="0.3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thickBot="1" x14ac:dyDescent="0.3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thickBot="1" x14ac:dyDescent="0.3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thickBot="1" x14ac:dyDescent="0.3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thickBot="1" x14ac:dyDescent="0.3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thickBot="1" x14ac:dyDescent="0.3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thickBot="1" x14ac:dyDescent="0.3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thickBot="1" x14ac:dyDescent="0.3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thickBot="1" x14ac:dyDescent="0.3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thickBot="1" x14ac:dyDescent="0.3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thickBot="1" x14ac:dyDescent="0.3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thickBot="1" x14ac:dyDescent="0.3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thickBot="1" x14ac:dyDescent="0.3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thickBot="1" x14ac:dyDescent="0.3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thickBot="1" x14ac:dyDescent="0.3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thickBot="1" x14ac:dyDescent="0.3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thickBot="1" x14ac:dyDescent="0.3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thickBot="1" x14ac:dyDescent="0.3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thickBot="1" x14ac:dyDescent="0.3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thickBot="1" x14ac:dyDescent="0.3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thickBot="1" x14ac:dyDescent="0.3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thickBot="1" x14ac:dyDescent="0.3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thickBot="1" x14ac:dyDescent="0.3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</sheetData>
  <mergeCells count="9">
    <mergeCell ref="A25:D25"/>
    <mergeCell ref="F2:G2"/>
    <mergeCell ref="F13:G13"/>
    <mergeCell ref="F10:O10"/>
    <mergeCell ref="Q12:V12"/>
    <mergeCell ref="Q13:AD13"/>
    <mergeCell ref="F3:J3"/>
    <mergeCell ref="F4:J4"/>
    <mergeCell ref="C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13" sqref="B13"/>
    </sheetView>
  </sheetViews>
  <sheetFormatPr defaultRowHeight="15" x14ac:dyDescent="0.25"/>
  <cols>
    <col min="1" max="1" width="17.7109375" customWidth="1"/>
    <col min="2" max="2" width="6.28515625" customWidth="1"/>
    <col min="3" max="3" width="5.5703125" bestFit="1" customWidth="1"/>
    <col min="4" max="4" width="6.5703125" bestFit="1" customWidth="1"/>
    <col min="5" max="5" width="7.28515625" bestFit="1" customWidth="1"/>
    <col min="8" max="8" width="15.140625" customWidth="1"/>
  </cols>
  <sheetData>
    <row r="1" spans="1:13" ht="15.75" thickBot="1" x14ac:dyDescent="0.3">
      <c r="A1" s="20" t="s">
        <v>16</v>
      </c>
      <c r="B1" s="3"/>
      <c r="C1" t="s">
        <v>11</v>
      </c>
      <c r="D1" t="s">
        <v>12</v>
      </c>
      <c r="E1" t="s">
        <v>13</v>
      </c>
    </row>
    <row r="2" spans="1:13" ht="15.75" thickBot="1" x14ac:dyDescent="0.3">
      <c r="A2" s="3" t="s">
        <v>9</v>
      </c>
      <c r="B2" s="5" t="s">
        <v>10</v>
      </c>
      <c r="C2" s="1">
        <v>7</v>
      </c>
      <c r="D2">
        <v>16</v>
      </c>
      <c r="E2">
        <v>6</v>
      </c>
      <c r="F2">
        <f>SUM(C2:E2)</f>
        <v>29</v>
      </c>
    </row>
    <row r="3" spans="1:13" ht="15.75" thickBot="1" x14ac:dyDescent="0.3">
      <c r="B3" s="5" t="s">
        <v>0</v>
      </c>
      <c r="C3">
        <v>43</v>
      </c>
      <c r="D3" s="13">
        <v>34</v>
      </c>
      <c r="E3">
        <v>44</v>
      </c>
      <c r="F3">
        <f>SUM(C3:E3)</f>
        <v>121</v>
      </c>
    </row>
    <row r="4" spans="1:13" ht="15.75" thickBot="1" x14ac:dyDescent="0.3">
      <c r="B4" s="5"/>
      <c r="C4">
        <f>SUM(C2:C3)</f>
        <v>50</v>
      </c>
      <c r="D4">
        <f t="shared" ref="D4:E4" si="0">SUM(D2:D3)</f>
        <v>50</v>
      </c>
      <c r="E4">
        <f t="shared" si="0"/>
        <v>50</v>
      </c>
      <c r="F4">
        <f>SUM(F2:F3)</f>
        <v>150</v>
      </c>
    </row>
    <row r="6" spans="1:13" x14ac:dyDescent="0.25">
      <c r="A6" s="17" t="s">
        <v>14</v>
      </c>
    </row>
    <row r="7" spans="1:13" ht="15.75" thickBot="1" x14ac:dyDescent="0.3"/>
    <row r="8" spans="1:13" ht="15.75" thickBot="1" x14ac:dyDescent="0.3">
      <c r="A8" s="19" t="s">
        <v>15</v>
      </c>
      <c r="B8" s="3"/>
      <c r="C8" t="s">
        <v>11</v>
      </c>
      <c r="D8" t="s">
        <v>12</v>
      </c>
      <c r="E8" t="s">
        <v>13</v>
      </c>
      <c r="H8" s="19" t="s">
        <v>17</v>
      </c>
      <c r="I8" s="3"/>
      <c r="J8" t="s">
        <v>11</v>
      </c>
      <c r="K8" t="s">
        <v>12</v>
      </c>
      <c r="L8" t="s">
        <v>13</v>
      </c>
    </row>
    <row r="9" spans="1:13" ht="15.75" thickBot="1" x14ac:dyDescent="0.3">
      <c r="A9" s="3" t="s">
        <v>9</v>
      </c>
      <c r="B9" s="5" t="s">
        <v>10</v>
      </c>
      <c r="C9" s="18">
        <f>F9/COUNT(C2:E2)</f>
        <v>9.6666666666666661</v>
      </c>
      <c r="D9" s="18">
        <f>C9</f>
        <v>9.6666666666666661</v>
      </c>
      <c r="E9" s="18">
        <f>C9</f>
        <v>9.6666666666666661</v>
      </c>
      <c r="F9">
        <v>29</v>
      </c>
      <c r="H9" s="3" t="s">
        <v>9</v>
      </c>
      <c r="I9" s="5" t="s">
        <v>10</v>
      </c>
      <c r="J9" s="18">
        <f>(C4*$F$2)/$F$4</f>
        <v>9.6666666666666661</v>
      </c>
      <c r="K9" s="18">
        <f>(D4*$F$2)/$F$4</f>
        <v>9.6666666666666661</v>
      </c>
      <c r="L9" s="18">
        <f>(E4*$F$2)/$F$4</f>
        <v>9.6666666666666661</v>
      </c>
      <c r="M9">
        <v>29</v>
      </c>
    </row>
    <row r="10" spans="1:13" ht="15.75" thickBot="1" x14ac:dyDescent="0.3">
      <c r="B10" s="5" t="s">
        <v>0</v>
      </c>
      <c r="C10" s="18">
        <f>F10/COUNT(C3:E3)</f>
        <v>40.333333333333336</v>
      </c>
      <c r="D10" s="18">
        <f>C10</f>
        <v>40.333333333333336</v>
      </c>
      <c r="E10" s="18">
        <f>C10</f>
        <v>40.333333333333336</v>
      </c>
      <c r="F10">
        <v>121</v>
      </c>
      <c r="I10" s="5" t="s">
        <v>0</v>
      </c>
      <c r="J10" s="18">
        <f>(C4*$F$3)/$F$4</f>
        <v>40.333333333333336</v>
      </c>
      <c r="K10" s="18">
        <f>(D4*$F$3)/$F$4</f>
        <v>40.333333333333336</v>
      </c>
      <c r="L10" s="18">
        <f>(E4*$F$3)/$F$4</f>
        <v>40.333333333333336</v>
      </c>
      <c r="M10">
        <v>121</v>
      </c>
    </row>
    <row r="11" spans="1:13" ht="15.75" thickBot="1" x14ac:dyDescent="0.3">
      <c r="B11" s="5"/>
      <c r="C11" s="37">
        <f>SUM(C9:C10)</f>
        <v>50</v>
      </c>
      <c r="D11">
        <f>SUM(D9:D10)</f>
        <v>50</v>
      </c>
      <c r="E11">
        <f>SUM(E9:E10)</f>
        <v>50</v>
      </c>
      <c r="F11">
        <v>150</v>
      </c>
      <c r="I11" s="5"/>
      <c r="J11">
        <f>SUM(J9:J10)</f>
        <v>50</v>
      </c>
      <c r="K11">
        <f>SUM(K9:K10)</f>
        <v>50</v>
      </c>
      <c r="L11">
        <f>SUM(L9:L10)</f>
        <v>50</v>
      </c>
    </row>
    <row r="12" spans="1:13" x14ac:dyDescent="0.25">
      <c r="B12" s="1"/>
      <c r="C12" s="1"/>
    </row>
    <row r="13" spans="1:13" x14ac:dyDescent="0.25">
      <c r="A13" t="s">
        <v>5</v>
      </c>
      <c r="B13" s="1">
        <f>SUM((C2-J9)^2/J9,(D2-K9)^2/K9,(E2-L9)^2/L9,(C3-J10)^2/J10,(D3-K10)^2/K10,(E3-L10)^2/L10)</f>
        <v>7.7799943003704781</v>
      </c>
      <c r="C13" s="1"/>
    </row>
    <row r="14" spans="1:13" x14ac:dyDescent="0.25">
      <c r="A14" t="s">
        <v>6</v>
      </c>
      <c r="B14" s="18">
        <f>(COUNT(C9:E9)-1)*(COUNT(C9:C10)-1)</f>
        <v>2</v>
      </c>
      <c r="C14" s="1"/>
    </row>
    <row r="15" spans="1:13" ht="13.15" customHeight="1" x14ac:dyDescent="0.25">
      <c r="A15" t="s">
        <v>19</v>
      </c>
      <c r="B15" s="18">
        <v>5.9909999999999997</v>
      </c>
      <c r="C15" s="1" t="s">
        <v>18</v>
      </c>
    </row>
    <row r="16" spans="1:13" ht="30" x14ac:dyDescent="0.25">
      <c r="A16" s="15" t="s">
        <v>20</v>
      </c>
      <c r="B16" s="1">
        <f>SQRT(B13/(F11*(COUNT(C9:C10)-1)))</f>
        <v>0.22774246127838463</v>
      </c>
      <c r="C16" t="s">
        <v>21</v>
      </c>
    </row>
    <row r="17" spans="1:3" x14ac:dyDescent="0.25">
      <c r="A17" s="14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3" spans="1:3" x14ac:dyDescent="0.25">
      <c r="A23" s="1"/>
      <c r="C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B33" sqref="B33"/>
    </sheetView>
  </sheetViews>
  <sheetFormatPr defaultRowHeight="15" x14ac:dyDescent="0.25"/>
  <cols>
    <col min="1" max="1" width="11.42578125" bestFit="1" customWidth="1"/>
    <col min="2" max="2" width="11.28515625" customWidth="1"/>
    <col min="3" max="3" width="17.7109375" bestFit="1" customWidth="1"/>
    <col min="4" max="4" width="11.42578125" bestFit="1" customWidth="1"/>
    <col min="7" max="7" width="13" customWidth="1"/>
  </cols>
  <sheetData>
    <row r="1" spans="1:7" x14ac:dyDescent="0.25">
      <c r="A1" t="s">
        <v>22</v>
      </c>
      <c r="B1" s="1" t="s">
        <v>25</v>
      </c>
    </row>
    <row r="2" spans="1:7" x14ac:dyDescent="0.25">
      <c r="A2" s="21" t="s">
        <v>23</v>
      </c>
      <c r="B2" s="21" t="s">
        <v>24</v>
      </c>
      <c r="C2" s="21" t="s">
        <v>28</v>
      </c>
      <c r="D2" s="21" t="s">
        <v>29</v>
      </c>
      <c r="E2" s="21" t="s">
        <v>30</v>
      </c>
      <c r="F2" s="21" t="s">
        <v>31</v>
      </c>
      <c r="G2" s="21"/>
    </row>
    <row r="3" spans="1:7" x14ac:dyDescent="0.25">
      <c r="A3">
        <v>1</v>
      </c>
      <c r="B3">
        <v>8</v>
      </c>
      <c r="C3">
        <v>4</v>
      </c>
      <c r="D3">
        <f>B3-C3</f>
        <v>4</v>
      </c>
      <c r="E3">
        <f>D3^2</f>
        <v>16</v>
      </c>
      <c r="F3">
        <f>E3/C3</f>
        <v>4</v>
      </c>
    </row>
    <row r="4" spans="1:7" x14ac:dyDescent="0.25">
      <c r="A4">
        <v>2</v>
      </c>
      <c r="B4">
        <v>4</v>
      </c>
      <c r="C4">
        <v>4</v>
      </c>
      <c r="D4">
        <f t="shared" ref="D4:D8" si="0">B4-C4</f>
        <v>0</v>
      </c>
      <c r="E4">
        <f t="shared" ref="E4:E8" si="1">D4^2</f>
        <v>0</v>
      </c>
      <c r="F4">
        <f t="shared" ref="F4:F8" si="2">E4/C4</f>
        <v>0</v>
      </c>
    </row>
    <row r="5" spans="1:7" x14ac:dyDescent="0.25">
      <c r="A5">
        <v>3</v>
      </c>
      <c r="B5">
        <v>1</v>
      </c>
      <c r="C5">
        <v>4</v>
      </c>
      <c r="D5">
        <f t="shared" si="0"/>
        <v>-3</v>
      </c>
      <c r="E5">
        <f t="shared" si="1"/>
        <v>9</v>
      </c>
      <c r="F5">
        <f t="shared" si="2"/>
        <v>2.25</v>
      </c>
    </row>
    <row r="6" spans="1:7" x14ac:dyDescent="0.25">
      <c r="A6">
        <v>4</v>
      </c>
      <c r="B6">
        <v>8</v>
      </c>
      <c r="C6">
        <v>4</v>
      </c>
      <c r="D6">
        <f t="shared" si="0"/>
        <v>4</v>
      </c>
      <c r="E6">
        <f t="shared" si="1"/>
        <v>16</v>
      </c>
      <c r="F6">
        <f t="shared" si="2"/>
        <v>4</v>
      </c>
    </row>
    <row r="7" spans="1:7" x14ac:dyDescent="0.25">
      <c r="A7">
        <v>5</v>
      </c>
      <c r="B7">
        <v>3</v>
      </c>
      <c r="C7">
        <v>4</v>
      </c>
      <c r="D7">
        <f t="shared" si="0"/>
        <v>-1</v>
      </c>
      <c r="E7">
        <f t="shared" si="1"/>
        <v>1</v>
      </c>
      <c r="F7">
        <f t="shared" si="2"/>
        <v>0.25</v>
      </c>
    </row>
    <row r="8" spans="1:7" x14ac:dyDescent="0.25">
      <c r="A8">
        <v>6</v>
      </c>
      <c r="B8">
        <v>0</v>
      </c>
      <c r="C8">
        <v>4</v>
      </c>
      <c r="D8">
        <f t="shared" si="0"/>
        <v>-4</v>
      </c>
      <c r="E8">
        <f t="shared" si="1"/>
        <v>16</v>
      </c>
      <c r="F8">
        <f t="shared" si="2"/>
        <v>4</v>
      </c>
    </row>
    <row r="9" spans="1:7" x14ac:dyDescent="0.25">
      <c r="A9" t="s">
        <v>26</v>
      </c>
      <c r="B9" s="1">
        <f>SUM(B3:B8)</f>
        <v>24</v>
      </c>
      <c r="C9" s="1">
        <f>SUM(C3:C8)</f>
        <v>24</v>
      </c>
      <c r="E9" s="1"/>
    </row>
    <row r="11" spans="1:7" x14ac:dyDescent="0.25">
      <c r="A11" s="1" t="s">
        <v>6</v>
      </c>
      <c r="B11" s="1">
        <f>COUNT(A3:A8)-1</f>
        <v>5</v>
      </c>
    </row>
    <row r="12" spans="1:7" x14ac:dyDescent="0.25">
      <c r="A12" s="1" t="s">
        <v>27</v>
      </c>
      <c r="B12" s="1">
        <v>11.07</v>
      </c>
    </row>
    <row r="13" spans="1:7" x14ac:dyDescent="0.25">
      <c r="A13" s="1" t="s">
        <v>5</v>
      </c>
      <c r="B13" s="1">
        <f>SUM(F3:F8)</f>
        <v>14.5</v>
      </c>
      <c r="C13" t="s">
        <v>32</v>
      </c>
    </row>
    <row r="16" spans="1:7" ht="15.75" thickBot="1" x14ac:dyDescent="0.3">
      <c r="A16" s="1" t="s">
        <v>33</v>
      </c>
      <c r="C16" s="21" t="s">
        <v>40</v>
      </c>
    </row>
    <row r="17" spans="1:11" ht="15.75" thickBot="1" x14ac:dyDescent="0.3">
      <c r="A17" s="20" t="s">
        <v>16</v>
      </c>
      <c r="C17" t="s">
        <v>37</v>
      </c>
      <c r="D17" t="s">
        <v>38</v>
      </c>
      <c r="E17" s="1" t="s">
        <v>39</v>
      </c>
    </row>
    <row r="18" spans="1:11" x14ac:dyDescent="0.25">
      <c r="B18" t="s">
        <v>35</v>
      </c>
      <c r="C18">
        <v>299</v>
      </c>
      <c r="D18">
        <v>186</v>
      </c>
      <c r="E18" s="1">
        <f>SUM(C18:D18)</f>
        <v>485</v>
      </c>
    </row>
    <row r="19" spans="1:11" x14ac:dyDescent="0.25">
      <c r="A19" t="s">
        <v>34</v>
      </c>
      <c r="B19" t="s">
        <v>36</v>
      </c>
      <c r="C19">
        <v>280</v>
      </c>
      <c r="D19">
        <v>526</v>
      </c>
      <c r="E19" s="1">
        <f>SUM(C19:D19)</f>
        <v>806</v>
      </c>
    </row>
    <row r="20" spans="1:11" x14ac:dyDescent="0.25">
      <c r="B20" s="1" t="s">
        <v>39</v>
      </c>
      <c r="C20" s="1">
        <f>SUM(C18:C19)</f>
        <v>579</v>
      </c>
      <c r="D20" s="1">
        <f t="shared" ref="D20:E20" si="3">SUM(D18:D19)</f>
        <v>712</v>
      </c>
      <c r="E20" s="1">
        <f t="shared" si="3"/>
        <v>1291</v>
      </c>
    </row>
    <row r="21" spans="1:11" ht="15.75" thickBot="1" x14ac:dyDescent="0.3"/>
    <row r="22" spans="1:11" ht="15.75" thickBot="1" x14ac:dyDescent="0.3">
      <c r="A22" s="19" t="s">
        <v>15</v>
      </c>
      <c r="B22" s="3"/>
      <c r="C22" t="s">
        <v>11</v>
      </c>
      <c r="D22" t="s">
        <v>12</v>
      </c>
      <c r="E22" t="s">
        <v>39</v>
      </c>
      <c r="G22" s="19" t="s">
        <v>17</v>
      </c>
      <c r="H22" s="3"/>
      <c r="I22" t="s">
        <v>11</v>
      </c>
      <c r="J22" t="s">
        <v>12</v>
      </c>
      <c r="K22" t="s">
        <v>39</v>
      </c>
    </row>
    <row r="23" spans="1:11" ht="15.75" thickBot="1" x14ac:dyDescent="0.3">
      <c r="A23" s="3"/>
      <c r="B23" t="s">
        <v>35</v>
      </c>
      <c r="C23" s="18">
        <f>E23/2</f>
        <v>242.5</v>
      </c>
      <c r="D23" s="18">
        <f>C23</f>
        <v>242.5</v>
      </c>
      <c r="E23">
        <v>485</v>
      </c>
      <c r="G23" s="3"/>
      <c r="H23" t="s">
        <v>35</v>
      </c>
      <c r="I23" s="18">
        <f>(C20*$E$18)/$E$20</f>
        <v>217.51742835011618</v>
      </c>
      <c r="J23" s="18">
        <f>(D20*$E$18)/$E$20</f>
        <v>267.48257164988382</v>
      </c>
      <c r="K23" s="13">
        <v>485</v>
      </c>
    </row>
    <row r="24" spans="1:11" x14ac:dyDescent="0.25">
      <c r="A24" t="s">
        <v>34</v>
      </c>
      <c r="B24" t="s">
        <v>36</v>
      </c>
      <c r="C24" s="18">
        <f>E24/2</f>
        <v>403</v>
      </c>
      <c r="D24" s="18">
        <f>C24</f>
        <v>403</v>
      </c>
      <c r="E24">
        <v>806</v>
      </c>
      <c r="G24" t="s">
        <v>34</v>
      </c>
      <c r="H24" t="s">
        <v>36</v>
      </c>
      <c r="I24" s="18">
        <f>(C20*$E$19)/$E$20</f>
        <v>361.48257164988382</v>
      </c>
      <c r="J24" s="18">
        <f>(D20*$E$19)/$E$20</f>
        <v>444.51742835011618</v>
      </c>
      <c r="K24" s="13">
        <v>806</v>
      </c>
    </row>
    <row r="25" spans="1:11" x14ac:dyDescent="0.25">
      <c r="B25" s="1" t="s">
        <v>39</v>
      </c>
      <c r="C25" s="37">
        <f>SUM(C23:C24)</f>
        <v>645.5</v>
      </c>
      <c r="D25">
        <f>SUM(D23:D24)</f>
        <v>645.5</v>
      </c>
      <c r="E25">
        <v>1291</v>
      </c>
      <c r="H25" s="1" t="s">
        <v>39</v>
      </c>
      <c r="I25" s="38">
        <f>SUM(I23:I24)</f>
        <v>579</v>
      </c>
      <c r="J25">
        <f>SUM(J23:J24)</f>
        <v>712</v>
      </c>
      <c r="K25" s="38">
        <v>1291</v>
      </c>
    </row>
    <row r="30" spans="1:11" x14ac:dyDescent="0.25">
      <c r="A30" s="1" t="s">
        <v>6</v>
      </c>
      <c r="B30" s="1">
        <v>1</v>
      </c>
      <c r="C30" s="36" t="s">
        <v>41</v>
      </c>
    </row>
    <row r="31" spans="1:11" x14ac:dyDescent="0.25">
      <c r="A31" s="1" t="s">
        <v>27</v>
      </c>
      <c r="B31" s="1">
        <v>3.8410000000000002</v>
      </c>
    </row>
    <row r="32" spans="1:11" x14ac:dyDescent="0.25">
      <c r="A32" s="1" t="s">
        <v>5</v>
      </c>
      <c r="B32" s="1">
        <f>SUM((C18-I23)^2/I23,(C19-I24)^2/I24,(D18-J23)^2/J23,(D19-J24)^2/J24)</f>
        <v>88.648796387152103</v>
      </c>
      <c r="C32" s="1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mountain</vt:lpstr>
      <vt:lpstr>cars</vt:lpstr>
      <vt:lpstr>problem set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2017-06-22T20:48:29Z</dcterms:modified>
</cp:coreProperties>
</file>