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grotewold/Desktop/UFM/VERANO 2023/DATA SCIENCE FOR FINANCE/casos/caso1/"/>
    </mc:Choice>
  </mc:AlternateContent>
  <xr:revisionPtr revIDLastSave="0" documentId="13_ncr:1_{CBB511FE-7455-DD43-B83E-8B026E944016}" xr6:coauthVersionLast="47" xr6:coauthVersionMax="47" xr10:uidLastSave="{00000000-0000-0000-0000-000000000000}"/>
  <bookViews>
    <workbookView xWindow="0" yWindow="0" windowWidth="25600" windowHeight="16000" xr2:uid="{1514AE97-6A7D-2E42-9ADF-10DC169343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6" i="1" s="1"/>
  <c r="C17" i="1" s="1"/>
  <c r="C5" i="1"/>
  <c r="B8" i="1"/>
  <c r="D17" i="1"/>
  <c r="B14" i="1"/>
  <c r="D6" i="1" l="1"/>
  <c r="D19" i="1"/>
  <c r="D16" i="1"/>
  <c r="D15" i="1"/>
  <c r="D18" i="1"/>
  <c r="E14" i="1"/>
  <c r="B23" i="1" s="1"/>
  <c r="E16" i="1" l="1"/>
  <c r="B25" i="1" s="1"/>
  <c r="E15" i="1"/>
  <c r="B24" i="1" s="1"/>
  <c r="C18" i="1" l="1"/>
  <c r="C19" i="1" s="1"/>
  <c r="E17" i="1" l="1"/>
  <c r="B26" i="1" s="1"/>
  <c r="E19" i="1"/>
  <c r="B28" i="1" s="1"/>
  <c r="E18" i="1"/>
  <c r="B27" i="1" s="1"/>
  <c r="B32" i="1" l="1"/>
  <c r="B33" i="1"/>
</calcChain>
</file>

<file path=xl/sharedStrings.xml><?xml version="1.0" encoding="utf-8"?>
<sst xmlns="http://schemas.openxmlformats.org/spreadsheetml/2006/main" count="25" uniqueCount="25">
  <si>
    <t>Inv Inicial</t>
  </si>
  <si>
    <t>cst var</t>
  </si>
  <si>
    <t>x seguro</t>
  </si>
  <si>
    <t>Opcion A</t>
  </si>
  <si>
    <t>opcion B</t>
  </si>
  <si>
    <t xml:space="preserve">inv </t>
  </si>
  <si>
    <t>TD</t>
  </si>
  <si>
    <t>annual</t>
  </si>
  <si>
    <t xml:space="preserve">Año </t>
  </si>
  <si>
    <t>inversion</t>
  </si>
  <si>
    <t>Ventas</t>
  </si>
  <si>
    <t>Costo</t>
  </si>
  <si>
    <t>Flujo Neto</t>
  </si>
  <si>
    <t>Media de Seguro Propio</t>
  </si>
  <si>
    <t>Costo de oportunidad</t>
  </si>
  <si>
    <t>CALCULO DE RENTABILIDAD</t>
  </si>
  <si>
    <t>AÑOS</t>
  </si>
  <si>
    <t>Con Proyecto</t>
  </si>
  <si>
    <t>Estimacion ingresos (Ventas)</t>
  </si>
  <si>
    <t>Crecimiento</t>
  </si>
  <si>
    <t>cst</t>
  </si>
  <si>
    <t>TIR</t>
  </si>
  <si>
    <t>VPN</t>
  </si>
  <si>
    <t>esto igual no tiene sentido</t>
  </si>
  <si>
    <t xml:space="preserve">se que este resultado no tiene sentido pero me creo que debe de ser por la estimacion de ingresos o el costo variable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</si>
</sst>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3" formatCode="_(* #,##0.00_);_(* \(#,##0.00\);_(* &quot;-&quot;??_);_(@_)"/>
    <numFmt numFmtId="168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9" fontId="0" fillId="0" borderId="0" xfId="0" applyNumberFormat="1"/>
    <xf numFmtId="168" fontId="0" fillId="0" borderId="0" xfId="0" applyNumberFormat="1"/>
    <xf numFmtId="10" fontId="0" fillId="0" borderId="0" xfId="0" applyNumberFormat="1"/>
    <xf numFmtId="8" fontId="0" fillId="0" borderId="0" xfId="0" applyNumberFormat="1"/>
    <xf numFmtId="43" fontId="2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21A3-3326-A549-AEB1-0BD187B38A2A}">
  <dimension ref="A1:L40"/>
  <sheetViews>
    <sheetView tabSelected="1" zoomScale="92" workbookViewId="0">
      <selection activeCell="C30" sqref="C30"/>
    </sheetView>
  </sheetViews>
  <sheetFormatPr baseColWidth="10" defaultRowHeight="16" x14ac:dyDescent="0.2"/>
  <cols>
    <col min="1" max="1" width="25.33203125" bestFit="1" customWidth="1"/>
    <col min="2" max="2" width="20.33203125" bestFit="1" customWidth="1"/>
    <col min="3" max="3" width="18.83203125" bestFit="1" customWidth="1"/>
    <col min="4" max="4" width="28" bestFit="1" customWidth="1"/>
    <col min="5" max="5" width="19.33203125" bestFit="1" customWidth="1"/>
  </cols>
  <sheetData>
    <row r="1" spans="1:12" x14ac:dyDescent="0.2">
      <c r="A1" t="s">
        <v>3</v>
      </c>
      <c r="F1" t="s">
        <v>4</v>
      </c>
    </row>
    <row r="2" spans="1:12" x14ac:dyDescent="0.2">
      <c r="A2" t="s">
        <v>0</v>
      </c>
      <c r="B2" s="1">
        <v>50000</v>
      </c>
      <c r="E2" s="2"/>
      <c r="F2" t="s">
        <v>5</v>
      </c>
      <c r="G2" s="1">
        <v>50000</v>
      </c>
    </row>
    <row r="3" spans="1:12" x14ac:dyDescent="0.2">
      <c r="A3" t="s">
        <v>1</v>
      </c>
      <c r="B3" s="1">
        <v>300</v>
      </c>
      <c r="C3" t="s">
        <v>2</v>
      </c>
      <c r="F3" t="s">
        <v>14</v>
      </c>
      <c r="G3" s="5">
        <v>0.17</v>
      </c>
    </row>
    <row r="5" spans="1:12" x14ac:dyDescent="0.2">
      <c r="A5" t="s">
        <v>18</v>
      </c>
      <c r="B5" s="1">
        <v>1113095</v>
      </c>
      <c r="C5" s="1">
        <f>88013.11*12</f>
        <v>1056157.32</v>
      </c>
      <c r="D5">
        <v>88013.11</v>
      </c>
    </row>
    <row r="6" spans="1:12" x14ac:dyDescent="0.2">
      <c r="A6" t="s">
        <v>19</v>
      </c>
      <c r="B6" s="5">
        <v>0.1</v>
      </c>
      <c r="C6" t="s">
        <v>7</v>
      </c>
      <c r="D6" s="2">
        <f>D5/B7</f>
        <v>2200.3277499999999</v>
      </c>
    </row>
    <row r="7" spans="1:12" x14ac:dyDescent="0.2">
      <c r="A7" t="s">
        <v>13</v>
      </c>
      <c r="B7" s="1">
        <v>40</v>
      </c>
      <c r="C7" s="2"/>
      <c r="D7" s="2"/>
    </row>
    <row r="8" spans="1:12" x14ac:dyDescent="0.2">
      <c r="A8" t="s">
        <v>20</v>
      </c>
      <c r="B8" s="1">
        <f>(B7*B3)*12</f>
        <v>144000</v>
      </c>
      <c r="C8" s="2"/>
    </row>
    <row r="9" spans="1:12" x14ac:dyDescent="0.2">
      <c r="A9" s="3"/>
      <c r="B9" s="9"/>
      <c r="C9" s="4"/>
      <c r="D9" s="4"/>
    </row>
    <row r="11" spans="1:12" x14ac:dyDescent="0.2">
      <c r="C11" s="2"/>
      <c r="I11" s="2"/>
      <c r="L11" s="1"/>
    </row>
    <row r="12" spans="1:12" x14ac:dyDescent="0.2">
      <c r="A12" t="s">
        <v>17</v>
      </c>
      <c r="J12" s="2"/>
      <c r="K12" s="2"/>
      <c r="L12" s="1"/>
    </row>
    <row r="13" spans="1:12" x14ac:dyDescent="0.2">
      <c r="A13" t="s">
        <v>8</v>
      </c>
      <c r="B13" t="s">
        <v>9</v>
      </c>
      <c r="C13" t="s">
        <v>10</v>
      </c>
      <c r="D13" t="s">
        <v>11</v>
      </c>
      <c r="E13" t="s">
        <v>12</v>
      </c>
      <c r="J13" s="2"/>
      <c r="K13" s="2"/>
      <c r="L13" s="1"/>
    </row>
    <row r="14" spans="1:12" x14ac:dyDescent="0.2">
      <c r="A14">
        <v>0</v>
      </c>
      <c r="B14" s="2">
        <f>-B2</f>
        <v>-50000</v>
      </c>
      <c r="E14" s="1">
        <f>B14</f>
        <v>-50000</v>
      </c>
      <c r="J14" s="2"/>
      <c r="K14" s="2"/>
      <c r="L14" s="1"/>
    </row>
    <row r="15" spans="1:12" x14ac:dyDescent="0.2">
      <c r="A15">
        <v>1</v>
      </c>
      <c r="C15" s="2">
        <f>C5</f>
        <v>1056157.32</v>
      </c>
      <c r="D15" s="2">
        <f>-B8</f>
        <v>-144000</v>
      </c>
      <c r="E15" s="1">
        <f>C15+D15</f>
        <v>912157.32000000007</v>
      </c>
      <c r="J15" s="2"/>
      <c r="K15" s="2"/>
      <c r="L15" s="1"/>
    </row>
    <row r="16" spans="1:12" x14ac:dyDescent="0.2">
      <c r="A16">
        <v>2</v>
      </c>
      <c r="C16" s="2">
        <f>C15*(1+$B$6)</f>
        <v>1161773.0520000001</v>
      </c>
      <c r="D16" s="2">
        <f>-B8</f>
        <v>-144000</v>
      </c>
      <c r="E16" s="1">
        <f t="shared" ref="E16:E19" si="0">C16+D16</f>
        <v>1017773.0520000001</v>
      </c>
      <c r="J16" s="2"/>
      <c r="K16" s="2"/>
      <c r="L16" s="1"/>
    </row>
    <row r="17" spans="1:5" x14ac:dyDescent="0.2">
      <c r="A17">
        <v>3</v>
      </c>
      <c r="C17" s="2">
        <f>C16*(1+$B$6)</f>
        <v>1277950.3572000002</v>
      </c>
      <c r="D17" s="2">
        <f>-B8</f>
        <v>-144000</v>
      </c>
      <c r="E17" s="1">
        <f t="shared" si="0"/>
        <v>1133950.3572000002</v>
      </c>
    </row>
    <row r="18" spans="1:5" x14ac:dyDescent="0.2">
      <c r="A18">
        <v>4</v>
      </c>
      <c r="C18" s="2">
        <f t="shared" ref="C17:C18" si="1">C17*(1+$B$6)</f>
        <v>1405745.3929200002</v>
      </c>
      <c r="D18" s="2">
        <f>-B8</f>
        <v>-144000</v>
      </c>
      <c r="E18" s="1">
        <f t="shared" si="0"/>
        <v>1261745.3929200002</v>
      </c>
    </row>
    <row r="19" spans="1:5" x14ac:dyDescent="0.2">
      <c r="A19">
        <v>5</v>
      </c>
      <c r="C19" s="2">
        <f>C18*(1+$B$6)</f>
        <v>1546319.9322120005</v>
      </c>
      <c r="D19" s="2">
        <f>-B8</f>
        <v>-144000</v>
      </c>
      <c r="E19" s="1">
        <f t="shared" si="0"/>
        <v>1402319.9322120005</v>
      </c>
    </row>
    <row r="21" spans="1:5" x14ac:dyDescent="0.2">
      <c r="A21" t="s">
        <v>15</v>
      </c>
    </row>
    <row r="22" spans="1:5" x14ac:dyDescent="0.2">
      <c r="A22" t="s">
        <v>16</v>
      </c>
      <c r="B22" s="1"/>
    </row>
    <row r="23" spans="1:5" x14ac:dyDescent="0.2">
      <c r="A23">
        <v>0</v>
      </c>
      <c r="B23" s="1">
        <f>E14</f>
        <v>-50000</v>
      </c>
      <c r="C23" s="1"/>
    </row>
    <row r="24" spans="1:5" x14ac:dyDescent="0.2">
      <c r="A24">
        <v>1</v>
      </c>
      <c r="B24" s="1">
        <f>E15</f>
        <v>912157.32000000007</v>
      </c>
      <c r="C24" s="1"/>
    </row>
    <row r="25" spans="1:5" x14ac:dyDescent="0.2">
      <c r="A25">
        <v>2</v>
      </c>
      <c r="B25" s="1">
        <f>E16</f>
        <v>1017773.0520000001</v>
      </c>
      <c r="C25" s="1"/>
    </row>
    <row r="26" spans="1:5" x14ac:dyDescent="0.2">
      <c r="A26">
        <v>3</v>
      </c>
      <c r="B26" s="1">
        <f>E17</f>
        <v>1133950.3572000002</v>
      </c>
      <c r="C26" s="1"/>
    </row>
    <row r="27" spans="1:5" x14ac:dyDescent="0.2">
      <c r="A27">
        <v>4</v>
      </c>
      <c r="B27" s="1">
        <f>E18</f>
        <v>1261745.3929200002</v>
      </c>
      <c r="C27" s="1"/>
    </row>
    <row r="28" spans="1:5" x14ac:dyDescent="0.2">
      <c r="A28">
        <v>5</v>
      </c>
      <c r="B28" s="1">
        <f>E19</f>
        <v>1402319.9322120005</v>
      </c>
      <c r="C28" s="1"/>
    </row>
    <row r="31" spans="1:5" x14ac:dyDescent="0.2">
      <c r="A31" t="s">
        <v>6</v>
      </c>
      <c r="B31" s="5">
        <v>0.17</v>
      </c>
      <c r="C31" s="5"/>
    </row>
    <row r="32" spans="1:5" x14ac:dyDescent="0.2">
      <c r="A32" t="s">
        <v>21</v>
      </c>
      <c r="B32" s="5">
        <f>IRR(B23:B28)</f>
        <v>18.358822222295206</v>
      </c>
      <c r="C32" s="5" t="s">
        <v>24</v>
      </c>
    </row>
    <row r="33" spans="1:3" x14ac:dyDescent="0.2">
      <c r="A33" t="s">
        <v>22</v>
      </c>
      <c r="B33" s="6">
        <f>NPV(B31,B24:B28)+B23</f>
        <v>3494068.1128879706</v>
      </c>
      <c r="C33" s="7" t="s">
        <v>23</v>
      </c>
    </row>
    <row r="34" spans="1:3" x14ac:dyDescent="0.2">
      <c r="B34" s="7"/>
      <c r="C34" s="7"/>
    </row>
    <row r="35" spans="1:3" x14ac:dyDescent="0.2">
      <c r="B35" s="1"/>
      <c r="C35" s="8"/>
    </row>
    <row r="36" spans="1:3" x14ac:dyDescent="0.2">
      <c r="B36" s="2"/>
      <c r="C36" s="2"/>
    </row>
    <row r="38" spans="1:3" x14ac:dyDescent="0.2">
      <c r="B38" s="8"/>
    </row>
    <row r="40" spans="1:3" x14ac:dyDescent="0.2">
      <c r="B40" s="5"/>
      <c r="C4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stephgrotewold@gmail.com</dc:creator>
  <cp:lastModifiedBy>stephgrotewold@gmail.com</cp:lastModifiedBy>
  <dcterms:created xsi:type="dcterms:W3CDTF">2023-06-12T20:31:32Z</dcterms:created>
  <dcterms:modified xsi:type="dcterms:W3CDTF">2023-06-12T22:17:49Z</dcterms:modified>
</cp:coreProperties>
</file>