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83" documentId="11_32289D36E54408AC7E878D501C48902992CA5AB2" xr6:coauthVersionLast="47" xr6:coauthVersionMax="47" xr10:uidLastSave="{04ED2C6D-C3D7-4719-A80C-8E4FE06391FF}"/>
  <bookViews>
    <workbookView xWindow="240" yWindow="15" windowWidth="16095" windowHeight="9660" activeTab="2" xr2:uid="{00000000-000D-0000-FFFF-FFFF00000000}"/>
  </bookViews>
  <sheets>
    <sheet name="Sheet1" sheetId="1" r:id="rId1"/>
    <sheet name="PivotData" sheetId="2" r:id="rId2"/>
    <sheet name="PivotTable" sheetId="4" r:id="rId3"/>
    <sheet name="KeyMetrics" sheetId="5" r:id="rId4"/>
    <sheet name="Funnel_Chart_Data" sheetId="6" r:id="rId5"/>
  </sheets>
  <externalReferences>
    <externalReference r:id="rId6"/>
  </externalReferences>
  <definedNames>
    <definedName name="_xlchart.v2.0" hidden="1">Funnel_Chart_Data!$A$2:$A$6</definedName>
    <definedName name="_xlchart.v2.1" hidden="1">Funnel_Chart_Data!$B$1</definedName>
    <definedName name="_xlchart.v2.2" hidden="1">Funnel_Chart_Data!$B$2:$B$6</definedName>
    <definedName name="_xlchart.v2.3" hidden="1">Funnel_Chart_Data!$C$1</definedName>
    <definedName name="_xlchart.v2.4" hidden="1">Funnel_Chart_Data!$C$2:$C$6</definedName>
    <definedName name="Slicer_Month">#N/A</definedName>
  </definedNames>
  <calcPr calcId="191028"/>
  <pivotCaches>
    <pivotCache cacheId="12045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6" l="1"/>
  <c r="C5" i="6"/>
  <c r="C4" i="6"/>
  <c r="C3" i="6"/>
  <c r="B5" i="5"/>
  <c r="B4" i="5"/>
  <c r="B3" i="5"/>
  <c r="K7" i="2"/>
  <c r="J7" i="2"/>
  <c r="I7" i="2"/>
  <c r="H7" i="2"/>
  <c r="G7" i="2"/>
  <c r="K6" i="2"/>
  <c r="J6" i="2"/>
  <c r="I6" i="2"/>
  <c r="H6" i="2"/>
  <c r="G6" i="2"/>
  <c r="K5" i="2"/>
  <c r="J5" i="2"/>
  <c r="I5" i="2"/>
  <c r="H5" i="2"/>
  <c r="G5" i="2"/>
  <c r="K4" i="2"/>
  <c r="J4" i="2"/>
  <c r="I4" i="2"/>
  <c r="H4" i="2"/>
  <c r="G4" i="2"/>
  <c r="K3" i="2"/>
  <c r="J3" i="2"/>
  <c r="I3" i="2"/>
  <c r="H3" i="2"/>
  <c r="G3" i="2"/>
  <c r="K2" i="2"/>
  <c r="J2" i="2"/>
  <c r="I2" i="2"/>
  <c r="H2" i="2"/>
  <c r="G2" i="2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K3" i="1"/>
  <c r="J3" i="1"/>
  <c r="I3" i="1"/>
  <c r="H3" i="1"/>
  <c r="G3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<sst xmlns="http://schemas.openxmlformats.org/spreadsheetml/2006/main" count="61" uniqueCount="32">
  <si>
    <t>Month</t>
  </si>
  <si>
    <t>Visitors</t>
  </si>
  <si>
    <t>Leads</t>
  </si>
  <si>
    <t>MQLs</t>
  </si>
  <si>
    <t>SQLs</t>
  </si>
  <si>
    <t>Conversions</t>
  </si>
  <si>
    <t>Leads %</t>
  </si>
  <si>
    <t>MQLs %</t>
  </si>
  <si>
    <t>SQLs %</t>
  </si>
  <si>
    <t>Conv. %</t>
  </si>
  <si>
    <t>Funnel Conv. %</t>
  </si>
  <si>
    <t>January</t>
  </si>
  <si>
    <t>February</t>
  </si>
  <si>
    <t>March</t>
  </si>
  <si>
    <t>April</t>
  </si>
  <si>
    <t>May</t>
  </si>
  <si>
    <t>June</t>
  </si>
  <si>
    <t>Sum of Conversions</t>
  </si>
  <si>
    <t>Sum of MQLs</t>
  </si>
  <si>
    <t>Count of Visitors</t>
  </si>
  <si>
    <t>Count of Leads</t>
  </si>
  <si>
    <t>End</t>
  </si>
  <si>
    <t>Grand Total</t>
  </si>
  <si>
    <t>Metric</t>
  </si>
  <si>
    <t>Values</t>
  </si>
  <si>
    <t>Total Costs</t>
  </si>
  <si>
    <t>Cost Per Lead</t>
  </si>
  <si>
    <t>Funnel Conversion Rate</t>
  </si>
  <si>
    <t>Lead-To-Customer Conversion</t>
  </si>
  <si>
    <t>Stage</t>
  </si>
  <si>
    <t>Count</t>
  </si>
  <si>
    <t>Drop-Off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</si>
</sst>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NumberFormat="1"/>
    <xf numFmtId="0" fontId="0" fillId="0" borderId="0" xfId="0" pivotButton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Jan - Jun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Visitors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Sheet1!$A$2:$A$7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10000</c:v>
                </c:pt>
                <c:pt idx="1">
                  <c:v>9500</c:v>
                </c:pt>
                <c:pt idx="2">
                  <c:v>11000</c:v>
                </c:pt>
                <c:pt idx="3">
                  <c:v>10500</c:v>
                </c:pt>
                <c:pt idx="4">
                  <c:v>10200</c:v>
                </c:pt>
                <c:pt idx="5">
                  <c:v>11500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9-4074-A2E6-10B7B349F84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Leads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Sheet1!$A$2:$A$7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1500</c:v>
                </c:pt>
                <c:pt idx="1">
                  <c:v>1400</c:v>
                </c:pt>
                <c:pt idx="2">
                  <c:v>1600</c:v>
                </c:pt>
                <c:pt idx="3">
                  <c:v>1550</c:v>
                </c:pt>
                <c:pt idx="4">
                  <c:v>1480</c:v>
                </c:pt>
                <c:pt idx="5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99-4074-A2E6-10B7B349F84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MQLs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Sheet1!$A$2:$A$7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800</c:v>
                </c:pt>
                <c:pt idx="1">
                  <c:v>750</c:v>
                </c:pt>
                <c:pt idx="2">
                  <c:v>870</c:v>
                </c:pt>
                <c:pt idx="3">
                  <c:v>820</c:v>
                </c:pt>
                <c:pt idx="4">
                  <c:v>790</c:v>
                </c:pt>
                <c:pt idx="5">
                  <c:v>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99-4074-A2E6-10B7B349F84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SQLs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strRef>
              <c:f>Sheet1!$A$2:$A$7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400</c:v>
                </c:pt>
                <c:pt idx="1">
                  <c:v>390</c:v>
                </c:pt>
                <c:pt idx="2">
                  <c:v>450</c:v>
                </c:pt>
                <c:pt idx="3">
                  <c:v>430</c:v>
                </c:pt>
                <c:pt idx="4">
                  <c:v>410</c:v>
                </c:pt>
                <c:pt idx="5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99-4074-A2E6-10B7B349F84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Conversions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Sheet1!$A$2:$A$7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120</c:v>
                </c:pt>
                <c:pt idx="1">
                  <c:v>110</c:v>
                </c:pt>
                <c:pt idx="2">
                  <c:v>140</c:v>
                </c:pt>
                <c:pt idx="3">
                  <c:v>130</c:v>
                </c:pt>
                <c:pt idx="4">
                  <c:v>125</c:v>
                </c:pt>
                <c:pt idx="5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99-4074-A2E6-10B7B349F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131720"/>
        <c:axId val="206133768"/>
      </c:barChart>
      <c:catAx>
        <c:axId val="2061317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33768"/>
        <c:crosses val="autoZero"/>
        <c:auto val="1"/>
        <c:lblAlgn val="ctr"/>
        <c:lblOffset val="100"/>
        <c:noMultiLvlLbl val="0"/>
      </c:catAx>
      <c:valAx>
        <c:axId val="2061337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3172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  <cx:data id="1">
      <cx:strDim type="cat">
        <cx:f>_xlchart.v2.0</cx:f>
      </cx:strDim>
      <cx:numDim type="val">
        <cx:f>_xlchart.v2.4</cx:f>
      </cx:numDim>
    </cx:data>
  </cx:chartData>
  <cx:chart>
    <cx:title pos="t" align="ctr" overlay="0">
      <cx:tx>
        <cx:txData>
          <cx:v>Jan Sales Funnel with Drop-Off Analysis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>
              <a:solidFill>
                <a:srgbClr val="000000"/>
              </a:solidFill>
            </a:rPr>
            <a:t>Jan Sales Funnel with Drop-Off Analysis</a:t>
          </a:r>
        </a:p>
      </cx:txPr>
    </cx:title>
    <cx:plotArea>
      <cx:plotAreaRegion>
        <cx:series layoutId="funnel" uniqueId="{77EED3E4-BF40-4F67-AECE-99BCAEED1B58}" formatIdx="0">
          <cx:tx>
            <cx:txData>
              <cx:f>_xlchart.v2.1</cx:f>
              <cx:v>Count</cx:v>
            </cx:txData>
          </cx:tx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</cx:series>
        <cx:series layoutId="funnel" hidden="1" uniqueId="{E728BCCB-24E4-442F-BA35-8BB12358C2B1}" formatIdx="1">
          <cx:tx>
            <cx:txData>
              <cx:f>_xlchart.v2.3</cx:f>
              <cx:v>Drop-Off %</cx:v>
            </cx:txData>
          </cx:tx>
          <cx:dataLabels>
            <cx:visibility seriesName="0" categoryName="0" value="1"/>
          </cx:dataLabels>
          <cx:dataId val="1"/>
        </cx:series>
      </cx:plotAreaRegion>
      <cx:axis id="1">
        <cx:catScaling gapWidth="0.0599999987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809625</xdr:colOff>
      <xdr:row>7</xdr:row>
      <xdr:rowOff>38100</xdr:rowOff>
    </xdr:from>
    <xdr:to>
      <xdr:col>13</xdr:col>
      <xdr:colOff>161925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4</xdr:row>
      <xdr:rowOff>95250</xdr:rowOff>
    </xdr:from>
    <xdr:to>
      <xdr:col>12</xdr:col>
      <xdr:colOff>57150</xdr:colOff>
      <xdr:row>18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Month">
              <a:extLst>
                <a:ext uri="{FF2B5EF4-FFF2-40B4-BE49-F238E27FC236}">
                  <a16:creationId xmlns:a16="http://schemas.microsoft.com/office/drawing/2014/main" id="{510E6324-2583-6EA4-C9F7-BA86557387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53350" y="8572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6</xdr:row>
      <xdr:rowOff>28575</xdr:rowOff>
    </xdr:from>
    <xdr:to>
      <xdr:col>15</xdr:col>
      <xdr:colOff>57150</xdr:colOff>
      <xdr:row>20</xdr:row>
      <xdr:rowOff>104775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B90B8A2-8ED7-0BF4-2667-164934C19F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3925" y="1171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_Funnel_Project/Sales_Funnel_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1.920725115742" createdVersion="8" refreshedVersion="8" minRefreshableVersion="3" recordCount="7" xr:uid="{3222FE5E-5BE2-4F06-87AC-D80507C182C3}">
  <cacheSource type="worksheet">
    <worksheetSource ref="A1:F13" sheet="PivotData"/>
  </cacheSource>
  <cacheFields count="6">
    <cacheField name="Month" numFmtId="0">
      <sharedItems containsBlank="1" count="7">
        <s v="January"/>
        <s v="February"/>
        <s v="March"/>
        <s v="April"/>
        <s v="May"/>
        <s v="June"/>
        <m/>
      </sharedItems>
    </cacheField>
    <cacheField name="Visitors" numFmtId="0">
      <sharedItems containsString="0" containsBlank="1" containsNumber="1" containsInteger="1" minValue="9500" maxValue="11500"/>
    </cacheField>
    <cacheField name="Leads" numFmtId="0">
      <sharedItems containsString="0" containsBlank="1" containsNumber="1" containsInteger="1" minValue="1400" maxValue="1700"/>
    </cacheField>
    <cacheField name="MQLs" numFmtId="0">
      <sharedItems containsString="0" containsBlank="1" containsNumber="1" containsInteger="1" minValue="750" maxValue="880"/>
    </cacheField>
    <cacheField name="SQLs" numFmtId="0">
      <sharedItems containsString="0" containsBlank="1" containsNumber="1" containsInteger="1" minValue="390" maxValue="470"/>
    </cacheField>
    <cacheField name="Conversions" numFmtId="0">
      <sharedItems containsString="0" containsBlank="1" containsNumber="1" containsInteger="1" minValue="110" maxValue="150"/>
    </cacheField>
  </cacheFields>
  <extLst>
    <ext xmlns:x14="http://schemas.microsoft.com/office/spreadsheetml/2009/9/main" uri="{725AE2AE-9491-48be-B2B4-4EB974FC3084}">
      <x14:pivotCacheDefinition pivotCacheId="6153248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10000"/>
    <n v="1500"/>
    <n v="800"/>
    <n v="400"/>
    <n v="120"/>
  </r>
  <r>
    <x v="1"/>
    <n v="9500"/>
    <n v="1400"/>
    <n v="750"/>
    <n v="390"/>
    <n v="110"/>
  </r>
  <r>
    <x v="2"/>
    <n v="11000"/>
    <n v="1600"/>
    <n v="870"/>
    <n v="450"/>
    <n v="140"/>
  </r>
  <r>
    <x v="3"/>
    <n v="10500"/>
    <n v="1550"/>
    <n v="820"/>
    <n v="430"/>
    <n v="130"/>
  </r>
  <r>
    <x v="4"/>
    <n v="10200"/>
    <n v="1480"/>
    <n v="790"/>
    <n v="410"/>
    <n v="125"/>
  </r>
  <r>
    <x v="5"/>
    <n v="11500"/>
    <n v="1700"/>
    <n v="880"/>
    <n v="470"/>
    <n v="150"/>
  </r>
  <r>
    <x v="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2E9F0A-7A58-4DA4-B070-CA63B9CB6E89}" name="PivotTable1" cacheId="120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E10" firstHeaderRow="0" firstDataRow="1" firstDataCol="1"/>
  <pivotFields count="6">
    <pivotField axis="axisRow" compact="0" outline="0" showAll="0" sortType="descending">
      <items count="8">
        <item x="0"/>
        <item x="1"/>
        <item x="2"/>
        <item x="3"/>
        <item x="4"/>
        <item x="5"/>
        <item n="End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dataField="1" compact="0" outline="0" showAll="0"/>
    <pivotField dataField="1" compact="0" outline="0" showAll="0"/>
    <pivotField compact="0" outline="0" showAll="0"/>
    <pivotField dataField="1" compact="0" outline="0" showAll="0"/>
  </pivotFields>
  <rowFields count="1">
    <field x="0"/>
  </rowFields>
  <rowItems count="8">
    <i>
      <x v="5"/>
    </i>
    <i>
      <x v="2"/>
    </i>
    <i>
      <x v="3"/>
    </i>
    <i>
      <x v="4"/>
    </i>
    <i>
      <x/>
    </i>
    <i>
      <x v="1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onversions" fld="5" baseField="0" baseItem="0"/>
    <dataField name="Sum of MQLs" fld="3" baseField="0" baseItem="0"/>
    <dataField name="Count of Visitors" fld="1" subtotal="count" baseField="0" baseItem="0"/>
    <dataField name="Count of Lead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onth" xr10:uid="{40DAD0D1-2F05-4F07-8828-34F7DDA8D62D}" sourceName="Month">
  <pivotTables>
    <pivotTable tabId="4" name="PivotTable1"/>
  </pivotTables>
  <data>
    <tabular pivotCacheId="615324847">
      <items count="7">
        <i x="0" s="1"/>
        <i x="1" s="1"/>
        <i x="2" s="1"/>
        <i x="3" s="1"/>
        <i x="4" s="1"/>
        <i x="5" s="1"/>
        <i x="6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" xr10:uid="{84DECCA8-65B4-4BAC-A6D3-BBA7FE4C0573}" cache="Slicer_Month" caption="Month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I18" sqref="I18"/>
    </sheetView>
  </sheetViews>
  <sheetFormatPr defaultRowHeight="15"/>
  <cols>
    <col min="1" max="11" width="1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10000</v>
      </c>
      <c r="C2">
        <v>1500</v>
      </c>
      <c r="D2">
        <v>800</v>
      </c>
      <c r="E2">
        <v>400</v>
      </c>
      <c r="F2">
        <v>120</v>
      </c>
      <c r="G2">
        <f>C2/B2</f>
        <v>0.15</v>
      </c>
      <c r="H2">
        <f>D2/C2</f>
        <v>0.53333333333333333</v>
      </c>
      <c r="I2">
        <f>E2/D2</f>
        <v>0.5</v>
      </c>
      <c r="J2">
        <f>F2/E2</f>
        <v>0.3</v>
      </c>
      <c r="K2">
        <f>F2/B2</f>
        <v>1.2E-2</v>
      </c>
    </row>
    <row r="3" spans="1:11">
      <c r="A3" t="s">
        <v>12</v>
      </c>
      <c r="B3">
        <v>9500</v>
      </c>
      <c r="C3">
        <v>1400</v>
      </c>
      <c r="D3">
        <v>750</v>
      </c>
      <c r="E3">
        <v>390</v>
      </c>
      <c r="F3">
        <v>110</v>
      </c>
      <c r="G3">
        <f>C3/B3</f>
        <v>0.14736842105263157</v>
      </c>
      <c r="H3">
        <f>D3/C3</f>
        <v>0.5357142857142857</v>
      </c>
      <c r="I3">
        <f>E3/D3</f>
        <v>0.52</v>
      </c>
      <c r="J3">
        <f>F3/E3</f>
        <v>0.28205128205128205</v>
      </c>
      <c r="K3">
        <f>F3/B3</f>
        <v>1.1578947368421053E-2</v>
      </c>
    </row>
    <row r="4" spans="1:11">
      <c r="A4" t="s">
        <v>13</v>
      </c>
      <c r="B4">
        <v>11000</v>
      </c>
      <c r="C4">
        <v>1600</v>
      </c>
      <c r="D4">
        <v>870</v>
      </c>
      <c r="E4">
        <v>450</v>
      </c>
      <c r="F4">
        <v>140</v>
      </c>
      <c r="G4">
        <f>C4/B4</f>
        <v>0.14545454545454545</v>
      </c>
      <c r="H4">
        <f>D4/C4</f>
        <v>0.54374999999999996</v>
      </c>
      <c r="I4">
        <f>E4/D4</f>
        <v>0.51724137931034486</v>
      </c>
      <c r="J4">
        <f>F4/E4</f>
        <v>0.31111111111111112</v>
      </c>
      <c r="K4">
        <f>F4/B4</f>
        <v>1.2727272727272728E-2</v>
      </c>
    </row>
    <row r="5" spans="1:11">
      <c r="A5" t="s">
        <v>14</v>
      </c>
      <c r="B5">
        <v>10500</v>
      </c>
      <c r="C5">
        <v>1550</v>
      </c>
      <c r="D5">
        <v>820</v>
      </c>
      <c r="E5">
        <v>430</v>
      </c>
      <c r="F5">
        <v>130</v>
      </c>
      <c r="G5">
        <f>C5/B5</f>
        <v>0.14761904761904762</v>
      </c>
      <c r="H5">
        <f>D5/C5</f>
        <v>0.52903225806451615</v>
      </c>
      <c r="I5">
        <f>E5/D5</f>
        <v>0.52439024390243905</v>
      </c>
      <c r="J5">
        <f>F5/E5</f>
        <v>0.30232558139534882</v>
      </c>
      <c r="K5">
        <f>F5/B5</f>
        <v>1.2380952380952381E-2</v>
      </c>
    </row>
    <row r="6" spans="1:11">
      <c r="A6" t="s">
        <v>15</v>
      </c>
      <c r="B6">
        <v>10200</v>
      </c>
      <c r="C6">
        <v>1480</v>
      </c>
      <c r="D6">
        <v>790</v>
      </c>
      <c r="E6">
        <v>410</v>
      </c>
      <c r="F6">
        <v>125</v>
      </c>
      <c r="G6">
        <f>C6/B6</f>
        <v>0.14509803921568629</v>
      </c>
      <c r="H6">
        <f>D6/C6</f>
        <v>0.53378378378378377</v>
      </c>
      <c r="I6">
        <f>E6/D6</f>
        <v>0.51898734177215189</v>
      </c>
      <c r="J6">
        <f>F6/E6</f>
        <v>0.3048780487804878</v>
      </c>
      <c r="K6">
        <f>F6/B6</f>
        <v>1.2254901960784314E-2</v>
      </c>
    </row>
    <row r="7" spans="1:11">
      <c r="A7" t="s">
        <v>16</v>
      </c>
      <c r="B7">
        <v>11500</v>
      </c>
      <c r="C7">
        <v>1700</v>
      </c>
      <c r="D7">
        <v>880</v>
      </c>
      <c r="E7">
        <v>470</v>
      </c>
      <c r="F7">
        <v>150</v>
      </c>
      <c r="G7">
        <f>C7/B7</f>
        <v>0.14782608695652175</v>
      </c>
      <c r="H7">
        <f>D7/C7</f>
        <v>0.51764705882352946</v>
      </c>
      <c r="I7">
        <f>E7/D7</f>
        <v>0.53409090909090906</v>
      </c>
      <c r="J7">
        <f>F7/E7</f>
        <v>0.31914893617021278</v>
      </c>
      <c r="K7">
        <f>F7/B7</f>
        <v>1.3043478260869565E-2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sqref="A1:XFD1048576"/>
    </sheetView>
  </sheetViews>
  <sheetFormatPr defaultRowHeight="15"/>
  <cols>
    <col min="11" max="11" width="15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10000</v>
      </c>
      <c r="C2">
        <v>1500</v>
      </c>
      <c r="D2">
        <v>800</v>
      </c>
      <c r="E2">
        <v>400</v>
      </c>
      <c r="F2">
        <v>120</v>
      </c>
      <c r="G2">
        <f>C2/B2</f>
        <v>0.15</v>
      </c>
      <c r="H2">
        <f>D2/C2</f>
        <v>0.53333333333333333</v>
      </c>
      <c r="I2">
        <f>E2/D2</f>
        <v>0.5</v>
      </c>
      <c r="J2">
        <f>F2/E2</f>
        <v>0.3</v>
      </c>
      <c r="K2">
        <f>F2/B2</f>
        <v>1.2E-2</v>
      </c>
    </row>
    <row r="3" spans="1:11">
      <c r="A3" t="s">
        <v>12</v>
      </c>
      <c r="B3">
        <v>9500</v>
      </c>
      <c r="C3">
        <v>1400</v>
      </c>
      <c r="D3">
        <v>750</v>
      </c>
      <c r="E3">
        <v>390</v>
      </c>
      <c r="F3">
        <v>110</v>
      </c>
      <c r="G3">
        <f>C3/B3</f>
        <v>0.14736842105263157</v>
      </c>
      <c r="H3">
        <f>D3/C3</f>
        <v>0.5357142857142857</v>
      </c>
      <c r="I3">
        <f>E3/D3</f>
        <v>0.52</v>
      </c>
      <c r="J3">
        <f>F3/E3</f>
        <v>0.28205128205128205</v>
      </c>
      <c r="K3">
        <f>F3/B3</f>
        <v>1.1578947368421053E-2</v>
      </c>
    </row>
    <row r="4" spans="1:11">
      <c r="A4" t="s">
        <v>13</v>
      </c>
      <c r="B4">
        <v>11000</v>
      </c>
      <c r="C4">
        <v>1600</v>
      </c>
      <c r="D4">
        <v>870</v>
      </c>
      <c r="E4">
        <v>450</v>
      </c>
      <c r="F4">
        <v>140</v>
      </c>
      <c r="G4">
        <f>C4/B4</f>
        <v>0.14545454545454545</v>
      </c>
      <c r="H4">
        <f>D4/C4</f>
        <v>0.54374999999999996</v>
      </c>
      <c r="I4">
        <f>E4/D4</f>
        <v>0.51724137931034486</v>
      </c>
      <c r="J4">
        <f>F4/E4</f>
        <v>0.31111111111111112</v>
      </c>
      <c r="K4">
        <f>F4/B4</f>
        <v>1.2727272727272728E-2</v>
      </c>
    </row>
    <row r="5" spans="1:11">
      <c r="A5" t="s">
        <v>14</v>
      </c>
      <c r="B5">
        <v>10500</v>
      </c>
      <c r="C5">
        <v>1550</v>
      </c>
      <c r="D5">
        <v>820</v>
      </c>
      <c r="E5">
        <v>430</v>
      </c>
      <c r="F5">
        <v>130</v>
      </c>
      <c r="G5">
        <f>C5/B5</f>
        <v>0.14761904761904762</v>
      </c>
      <c r="H5">
        <f>D5/C5</f>
        <v>0.52903225806451615</v>
      </c>
      <c r="I5">
        <f>E5/D5</f>
        <v>0.52439024390243905</v>
      </c>
      <c r="J5">
        <f>F5/E5</f>
        <v>0.30232558139534882</v>
      </c>
      <c r="K5">
        <f>F5/B5</f>
        <v>1.2380952380952381E-2</v>
      </c>
    </row>
    <row r="6" spans="1:11">
      <c r="A6" t="s">
        <v>15</v>
      </c>
      <c r="B6">
        <v>10200</v>
      </c>
      <c r="C6">
        <v>1480</v>
      </c>
      <c r="D6">
        <v>790</v>
      </c>
      <c r="E6">
        <v>410</v>
      </c>
      <c r="F6">
        <v>125</v>
      </c>
      <c r="G6">
        <f>C6/B6</f>
        <v>0.14509803921568629</v>
      </c>
      <c r="H6">
        <f>D6/C6</f>
        <v>0.53378378378378377</v>
      </c>
      <c r="I6">
        <f>E6/D6</f>
        <v>0.51898734177215189</v>
      </c>
      <c r="J6">
        <f>F6/E6</f>
        <v>0.3048780487804878</v>
      </c>
      <c r="K6">
        <f>F6/B6</f>
        <v>1.2254901960784314E-2</v>
      </c>
    </row>
    <row r="7" spans="1:11">
      <c r="A7" t="s">
        <v>16</v>
      </c>
      <c r="B7">
        <v>11500</v>
      </c>
      <c r="C7">
        <v>1700</v>
      </c>
      <c r="D7">
        <v>880</v>
      </c>
      <c r="E7">
        <v>470</v>
      </c>
      <c r="F7">
        <v>150</v>
      </c>
      <c r="G7">
        <f>C7/B7</f>
        <v>0.14782608695652175</v>
      </c>
      <c r="H7">
        <f>D7/C7</f>
        <v>0.51764705882352946</v>
      </c>
      <c r="I7">
        <f>E7/D7</f>
        <v>0.53409090909090906</v>
      </c>
      <c r="J7">
        <f>F7/E7</f>
        <v>0.31914893617021278</v>
      </c>
      <c r="K7">
        <f>F7/B7</f>
        <v>1.3043478260869565E-2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B78C-4128-48AD-AFDB-720D19B7449B}">
  <dimension ref="A2:E10"/>
  <sheetViews>
    <sheetView tabSelected="1" topLeftCell="A2" workbookViewId="0">
      <selection activeCell="D15" sqref="D15"/>
    </sheetView>
  </sheetViews>
  <sheetFormatPr defaultRowHeight="15"/>
  <cols>
    <col min="1" max="1" width="11.7109375" bestFit="1" customWidth="1"/>
    <col min="2" max="2" width="19" bestFit="1" customWidth="1"/>
    <col min="3" max="3" width="13" bestFit="1" customWidth="1"/>
    <col min="4" max="4" width="16.140625" bestFit="1" customWidth="1"/>
    <col min="5" max="5" width="14.42578125" bestFit="1" customWidth="1"/>
    <col min="6" max="6" width="13.7109375" bestFit="1" customWidth="1"/>
  </cols>
  <sheetData>
    <row r="2" spans="1:5">
      <c r="A2" s="4" t="s">
        <v>0</v>
      </c>
      <c r="B2" t="s">
        <v>17</v>
      </c>
      <c r="C2" t="s">
        <v>18</v>
      </c>
      <c r="D2" t="s">
        <v>19</v>
      </c>
      <c r="E2" t="s">
        <v>20</v>
      </c>
    </row>
    <row r="3" spans="1:5">
      <c r="A3" t="s">
        <v>16</v>
      </c>
      <c r="B3" s="3">
        <v>150</v>
      </c>
      <c r="C3" s="3">
        <v>880</v>
      </c>
      <c r="D3" s="3">
        <v>1</v>
      </c>
      <c r="E3" s="3">
        <v>1</v>
      </c>
    </row>
    <row r="4" spans="1:5">
      <c r="A4" t="s">
        <v>13</v>
      </c>
      <c r="B4" s="3">
        <v>140</v>
      </c>
      <c r="C4" s="3">
        <v>870</v>
      </c>
      <c r="D4" s="3">
        <v>1</v>
      </c>
      <c r="E4" s="3">
        <v>1</v>
      </c>
    </row>
    <row r="5" spans="1:5">
      <c r="A5" t="s">
        <v>14</v>
      </c>
      <c r="B5" s="3">
        <v>130</v>
      </c>
      <c r="C5" s="3">
        <v>820</v>
      </c>
      <c r="D5" s="3">
        <v>1</v>
      </c>
      <c r="E5" s="3">
        <v>1</v>
      </c>
    </row>
    <row r="6" spans="1:5">
      <c r="A6" t="s">
        <v>15</v>
      </c>
      <c r="B6" s="3">
        <v>125</v>
      </c>
      <c r="C6" s="3">
        <v>790</v>
      </c>
      <c r="D6" s="3">
        <v>1</v>
      </c>
      <c r="E6" s="3">
        <v>1</v>
      </c>
    </row>
    <row r="7" spans="1:5">
      <c r="A7" t="s">
        <v>11</v>
      </c>
      <c r="B7" s="3">
        <v>120</v>
      </c>
      <c r="C7" s="3">
        <v>800</v>
      </c>
      <c r="D7" s="3">
        <v>1</v>
      </c>
      <c r="E7" s="3">
        <v>1</v>
      </c>
    </row>
    <row r="8" spans="1:5">
      <c r="A8" t="s">
        <v>12</v>
      </c>
      <c r="B8" s="3">
        <v>110</v>
      </c>
      <c r="C8" s="3">
        <v>750</v>
      </c>
      <c r="D8" s="3">
        <v>1</v>
      </c>
      <c r="E8" s="3">
        <v>1</v>
      </c>
    </row>
    <row r="9" spans="1:5">
      <c r="A9" t="s">
        <v>21</v>
      </c>
      <c r="B9" s="3"/>
      <c r="C9" s="3"/>
      <c r="D9" s="3"/>
      <c r="E9" s="3"/>
    </row>
    <row r="10" spans="1:5">
      <c r="A10" t="s">
        <v>22</v>
      </c>
      <c r="B10" s="3">
        <v>775</v>
      </c>
      <c r="C10" s="3">
        <v>4910</v>
      </c>
      <c r="D10" s="3">
        <v>6</v>
      </c>
      <c r="E10" s="3">
        <v>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612C-86AB-4369-97DF-DA864A33D4AE}">
  <dimension ref="A1:B5"/>
  <sheetViews>
    <sheetView workbookViewId="0">
      <selection activeCell="B12" sqref="B12"/>
    </sheetView>
  </sheetViews>
  <sheetFormatPr defaultRowHeight="15"/>
  <cols>
    <col min="1" max="1" width="26.7109375" customWidth="1"/>
    <col min="2" max="2" width="15.28515625" customWidth="1"/>
  </cols>
  <sheetData>
    <row r="1" spans="1:2">
      <c r="A1" s="5" t="s">
        <v>23</v>
      </c>
      <c r="B1" s="6" t="s">
        <v>24</v>
      </c>
    </row>
    <row r="2" spans="1:2">
      <c r="A2" t="s">
        <v>25</v>
      </c>
      <c r="B2">
        <v>10000</v>
      </c>
    </row>
    <row r="3" spans="1:2">
      <c r="A3" t="s">
        <v>26</v>
      </c>
      <c r="B3">
        <f>10000 / Sheet1!C2</f>
        <v>6.666666666666667</v>
      </c>
    </row>
    <row r="4" spans="1:2">
      <c r="A4" t="s">
        <v>27</v>
      </c>
      <c r="B4">
        <f>Sheet1!F2 / Sheet1!B2</f>
        <v>1.2E-2</v>
      </c>
    </row>
    <row r="5" spans="1:2">
      <c r="A5" t="s">
        <v>28</v>
      </c>
      <c r="B5">
        <f>Sheet1!F2 / Sheet1!C2</f>
        <v>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4F5C-F5B1-413F-BC46-4A10D83EC538}">
  <dimension ref="A1:C6"/>
  <sheetViews>
    <sheetView workbookViewId="0">
      <selection activeCell="F20" sqref="F20"/>
    </sheetView>
  </sheetViews>
  <sheetFormatPr defaultRowHeight="15"/>
  <cols>
    <col min="3" max="3" width="10.7109375" customWidth="1"/>
  </cols>
  <sheetData>
    <row r="1" spans="1:3">
      <c r="A1" s="7" t="s">
        <v>29</v>
      </c>
      <c r="B1" s="7" t="s">
        <v>30</v>
      </c>
      <c r="C1" s="7" t="s">
        <v>31</v>
      </c>
    </row>
    <row r="2" spans="1:3">
      <c r="A2" t="s">
        <v>1</v>
      </c>
      <c r="B2">
        <v>10000</v>
      </c>
    </row>
    <row r="3" spans="1:3">
      <c r="A3" t="s">
        <v>2</v>
      </c>
      <c r="B3">
        <v>1500</v>
      </c>
      <c r="C3">
        <f>1 - (B3 / B2)</f>
        <v>0.85</v>
      </c>
    </row>
    <row r="4" spans="1:3">
      <c r="A4" t="s">
        <v>3</v>
      </c>
      <c r="B4">
        <v>800</v>
      </c>
      <c r="C4">
        <f>1 - (B4 / B3)</f>
        <v>0.46666666666666667</v>
      </c>
    </row>
    <row r="5" spans="1:3">
      <c r="A5" t="s">
        <v>4</v>
      </c>
      <c r="B5">
        <v>400</v>
      </c>
      <c r="C5">
        <f>1 - (B5 / B4)</f>
        <v>0.5</v>
      </c>
    </row>
    <row r="6" spans="1:3">
      <c r="A6" t="s">
        <v>5</v>
      </c>
      <c r="B6">
        <v>120</v>
      </c>
      <c r="C6">
        <f>1 - (B6 / B5)</f>
        <v>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Stephon</cp:lastModifiedBy>
  <cp:revision/>
  <dcterms:created xsi:type="dcterms:W3CDTF">2025-05-15T00:23:04Z</dcterms:created>
  <dcterms:modified xsi:type="dcterms:W3CDTF">2025-05-15T02:30:47Z</dcterms:modified>
  <cp:category/>
  <cp:contentStatus/>
</cp:coreProperties>
</file>