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inger\Steph\Code\update-project\docs\metadata-summaries\"/>
    </mc:Choice>
  </mc:AlternateContent>
  <bookViews>
    <workbookView xWindow="0" yWindow="0" windowWidth="21540" windowHeight="957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8" i="1" l="1"/>
  <c r="M111" i="1" l="1"/>
  <c r="M112" i="1"/>
  <c r="M113" i="1"/>
  <c r="M114" i="1"/>
  <c r="M115" i="1"/>
  <c r="M116" i="1"/>
  <c r="M117" i="1"/>
  <c r="M118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J119" i="1" l="1"/>
  <c r="Q98" i="1" l="1"/>
  <c r="P98" i="1"/>
  <c r="P99" i="1" l="1"/>
  <c r="P100" i="1"/>
  <c r="Q99" i="1"/>
  <c r="Q100" i="1"/>
  <c r="O46" i="1"/>
  <c r="O45" i="1"/>
  <c r="O39" i="1"/>
  <c r="O38" i="1"/>
</calcChain>
</file>

<file path=xl/sharedStrings.xml><?xml version="1.0" encoding="utf-8"?>
<sst xmlns="http://schemas.openxmlformats.org/spreadsheetml/2006/main" count="323" uniqueCount="75">
  <si>
    <t>ID</t>
  </si>
  <si>
    <t>Animal</t>
  </si>
  <si>
    <t>Date</t>
  </si>
  <si>
    <t>Brain Region</t>
  </si>
  <si>
    <t>Pre-curation file?</t>
  </si>
  <si>
    <t>Started</t>
  </si>
  <si>
    <t>Finished</t>
  </si>
  <si>
    <t>Discussed with Steph</t>
  </si>
  <si>
    <t xml:space="preserve">Post-curation files? </t>
  </si>
  <si>
    <t>Transferred to server</t>
  </si>
  <si>
    <t>Units pre-curation</t>
  </si>
  <si>
    <t>Good units</t>
  </si>
  <si>
    <t>Notes</t>
  </si>
  <si>
    <t>Letter</t>
  </si>
  <si>
    <t>#</t>
  </si>
  <si>
    <t>YYMMDD</t>
  </si>
  <si>
    <t>CA1 or PFC</t>
  </si>
  <si>
    <t>1 = yes, 0 = no</t>
  </si>
  <si>
    <t># total units</t>
  </si>
  <si>
    <t># good units</t>
  </si>
  <si>
    <t>Noise? Weirdness? Difficulty?</t>
  </si>
  <si>
    <t>S</t>
  </si>
  <si>
    <t>CA1</t>
  </si>
  <si>
    <t>different channel mapping, use special file</t>
  </si>
  <si>
    <t>PFC</t>
  </si>
  <si>
    <t>pre-curation complete</t>
  </si>
  <si>
    <t>curation complete</t>
  </si>
  <si>
    <t>all steps completed - files on server</t>
  </si>
  <si>
    <t>a lot of the clusters were noise/purely contamination</t>
  </si>
  <si>
    <t>error occurred</t>
  </si>
  <si>
    <t>error = invalid CUDA configuration argument, experiment notes say no spikes</t>
  </si>
  <si>
    <t xml:space="preserve"> assertion error when trying to load in phy</t>
  </si>
  <si>
    <t>3 clusters were exluded during post-curation</t>
  </si>
  <si>
    <t>error = gpuArray input matrix contains nan or inf, experiment notes say no spikes</t>
  </si>
  <si>
    <t>error = Unrecognized function or variable 'W', experiment notes say no spikes</t>
  </si>
  <si>
    <t>total S17 recordings</t>
  </si>
  <si>
    <t>total S20 recordings</t>
  </si>
  <si>
    <t>total S25 recordings</t>
  </si>
  <si>
    <t>total recording sessions from 3 mice</t>
  </si>
  <si>
    <t>51+62+94+106+67+100+83+72+78+94+66+68+53+109+126+97+98+99+168+139+88+47+98+52+79+60+38+79</t>
  </si>
  <si>
    <t>units from HPC each session</t>
  </si>
  <si>
    <t>total units from HPC uncurated</t>
  </si>
  <si>
    <t>total estimated good HPC units at 70% pass</t>
  </si>
  <si>
    <t>total estimated good HPC units at 60% pass</t>
  </si>
  <si>
    <t>cut out L&amp;N noise for some of them</t>
  </si>
  <si>
    <t>58+56+68+11+13+22+0+8+0+0+0+2+88+67+38+33+41+36+55+24+49+29+42+47+58+35+0+34</t>
  </si>
  <si>
    <t>units from PFC each session</t>
  </si>
  <si>
    <t>total units from PFC uncurated</t>
  </si>
  <si>
    <t>total estimated good PFC units at 70% pass</t>
  </si>
  <si>
    <t>total estimated good PFC units at 60% pass</t>
  </si>
  <si>
    <t xml:space="preserve"> </t>
  </si>
  <si>
    <t xml:space="preserve">maybe a little more unstable than usual? </t>
  </si>
  <si>
    <t>some more contamination in CCGs than normal maybe? but overall good stability and units look really nice, almost no bad clusters</t>
  </si>
  <si>
    <t>error = gpuArray input matrix contains nan or inf, experiment notes say minimal spikes</t>
  </si>
  <si>
    <t>not confident in hippocampal location</t>
  </si>
  <si>
    <t>CUDA error, need to check</t>
  </si>
  <si>
    <t>CUDA error but might just be from PFC, need to check</t>
  </si>
  <si>
    <t>a lot of the clusters were noise/purely contamination, lower spike count, 1 cluster excluded</t>
  </si>
  <si>
    <t>exclude unless desparately need data</t>
  </si>
  <si>
    <t>noise in signal from turning off manipulator controller? Check that brain regions and channel mapping are correct too</t>
  </si>
  <si>
    <t>Recordings left to do:</t>
  </si>
  <si>
    <t>there were at least 4 instances of double counting so I had to throw out a lot of the clusters with less than 1000 spikes</t>
  </si>
  <si>
    <t>Transferred to my desktop for curation later - Steph</t>
  </si>
  <si>
    <t>Percent survived</t>
  </si>
  <si>
    <t>lots of noise clusters</t>
  </si>
  <si>
    <t>just kinda messy clusters, one bad channel</t>
  </si>
  <si>
    <t>some straight line text message noise, quite a few instances that merging looked very good</t>
  </si>
  <si>
    <t>good amount of double counting but they were all with 9k+ spikes, some had a chuck missing in the front in amplitude view (exact same times)</t>
  </si>
  <si>
    <t>nan</t>
  </si>
  <si>
    <t>Not sure how many survived, had to restart computer before I could look</t>
  </si>
  <si>
    <t>Steph finished but overwrote accidentally, need to rerun using my notes, probably less bc only got layer on one shank</t>
  </si>
  <si>
    <t>Steph finished but overwrote accidentally, need to rerun using my notes</t>
  </si>
  <si>
    <t>CUDA error, might just be from PFC? Need to check the notes</t>
  </si>
  <si>
    <t>Teema downloaded</t>
  </si>
  <si>
    <t>a messy/very split up recording but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</si>
</sst>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99CC"/>
      </patternFill>
    </fill>
    <fill>
      <patternFill patternType="solid">
        <fgColor theme="0" tint="-0.14999847407452621"/>
        <bgColor rgb="FFFF99CC"/>
      </patternFill>
    </fill>
    <fill>
      <patternFill patternType="solid">
        <fgColor theme="7" tint="0.59999389629810485"/>
        <bgColor rgb="FFFF99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0" borderId="0" xfId="0" applyBorder="1"/>
    <xf numFmtId="0" fontId="0" fillId="3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9" borderId="0" xfId="0" applyFont="1" applyFill="1"/>
    <xf numFmtId="0" fontId="0" fillId="10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7" borderId="0" xfId="0" applyFont="1" applyFill="1"/>
    <xf numFmtId="9" fontId="0" fillId="0" borderId="0" xfId="0" applyNumberFormat="1"/>
    <xf numFmtId="0" fontId="0" fillId="11" borderId="0" xfId="0" applyFont="1" applyFill="1"/>
    <xf numFmtId="0" fontId="0" fillId="12" borderId="0" xfId="0" applyFill="1"/>
    <xf numFmtId="0" fontId="0" fillId="11" borderId="0" xfId="0" applyFill="1"/>
    <xf numFmtId="0" fontId="0" fillId="13" borderId="0" xfId="0" applyFont="1" applyFill="1"/>
    <xf numFmtId="0" fontId="0" fillId="13" borderId="0" xfId="0" applyFill="1"/>
    <xf numFmtId="0" fontId="2" fillId="13" borderId="0" xfId="0" applyFont="1" applyFill="1"/>
    <xf numFmtId="9" fontId="1" fillId="0" borderId="0" xfId="1" applyFont="1" applyAlignment="1">
      <alignment horizontal="center"/>
    </xf>
    <xf numFmtId="9" fontId="0" fillId="2" borderId="0" xfId="1" applyFont="1" applyFill="1"/>
    <xf numFmtId="9" fontId="0" fillId="0" borderId="0" xfId="1" applyFont="1"/>
    <xf numFmtId="9" fontId="0" fillId="14" borderId="0" xfId="1" applyFont="1" applyFill="1"/>
    <xf numFmtId="9" fontId="0" fillId="15" borderId="0" xfId="1" applyFont="1" applyFill="1"/>
    <xf numFmtId="9" fontId="0" fillId="0" borderId="0" xfId="1" applyFont="1" applyFill="1"/>
    <xf numFmtId="9" fontId="0" fillId="16" borderId="0" xfId="1" applyFont="1" applyFill="1"/>
    <xf numFmtId="9" fontId="0" fillId="7" borderId="0" xfId="1" applyFont="1" applyFill="1"/>
    <xf numFmtId="0" fontId="2" fillId="10" borderId="0" xfId="0" applyFont="1" applyFill="1"/>
    <xf numFmtId="9" fontId="0" fillId="10" borderId="0" xfId="1" applyFont="1" applyFill="1"/>
    <xf numFmtId="9" fontId="0" fillId="1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zoomScale="85" zoomScaleNormal="85" workbookViewId="0">
      <pane ySplit="1" topLeftCell="A2" activePane="bottomLeft" state="frozen"/>
      <selection pane="bottomLeft" activeCell="I100" sqref="I100"/>
    </sheetView>
  </sheetViews>
  <sheetFormatPr defaultRowHeight="15.75" x14ac:dyDescent="0.25"/>
  <cols>
    <col min="1" max="1" width="6.5" customWidth="1"/>
    <col min="2" max="2" width="7.375" customWidth="1"/>
    <col min="3" max="3" width="9.875" customWidth="1"/>
    <col min="4" max="4" width="12.375" customWidth="1"/>
    <col min="5" max="5" width="16" customWidth="1"/>
    <col min="6" max="7" width="13.5" customWidth="1"/>
    <col min="8" max="8" width="19.125" customWidth="1"/>
    <col min="9" max="9" width="18.125" customWidth="1"/>
    <col min="10" max="10" width="20.125" customWidth="1"/>
    <col min="11" max="11" width="16.875" customWidth="1"/>
    <col min="12" max="12" width="11.5" customWidth="1"/>
    <col min="13" max="13" width="11.5" style="32" customWidth="1"/>
    <col min="14" max="14" width="79.125" customWidth="1"/>
    <col min="15" max="15" width="11.125" customWidth="1"/>
    <col min="16" max="1026" width="1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0" t="s">
        <v>63</v>
      </c>
      <c r="N1" s="1" t="s">
        <v>12</v>
      </c>
      <c r="O1" s="1"/>
    </row>
    <row r="2" spans="1:18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18</v>
      </c>
      <c r="L2" s="1" t="s">
        <v>19</v>
      </c>
      <c r="M2" s="30"/>
      <c r="N2" s="1" t="s">
        <v>20</v>
      </c>
      <c r="O2" s="1"/>
    </row>
    <row r="3" spans="1:18" x14ac:dyDescent="0.25">
      <c r="A3" s="3" t="s">
        <v>21</v>
      </c>
      <c r="B3" s="3">
        <v>17</v>
      </c>
      <c r="C3" s="3">
        <v>210407</v>
      </c>
      <c r="D3" s="3" t="s">
        <v>22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/>
      <c r="L3" s="3"/>
      <c r="M3" s="31" t="e">
        <f>L3/K3</f>
        <v>#DIV/0!</v>
      </c>
      <c r="N3" s="3" t="s">
        <v>23</v>
      </c>
    </row>
    <row r="4" spans="1:18" x14ac:dyDescent="0.25">
      <c r="A4" t="s">
        <v>21</v>
      </c>
      <c r="B4">
        <v>17</v>
      </c>
      <c r="C4">
        <v>210407</v>
      </c>
      <c r="D4" t="s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s="35" t="e">
        <f t="shared" ref="M4:M68" si="0">L4/K4</f>
        <v>#DIV/0!</v>
      </c>
      <c r="O4" s="4"/>
      <c r="P4" t="s">
        <v>25</v>
      </c>
    </row>
    <row r="5" spans="1:18" x14ac:dyDescent="0.25">
      <c r="A5" s="3" t="s">
        <v>21</v>
      </c>
      <c r="B5" s="3">
        <v>17</v>
      </c>
      <c r="C5" s="3">
        <v>210408</v>
      </c>
      <c r="D5" s="3" t="s">
        <v>22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/>
      <c r="L5" s="3"/>
      <c r="M5" s="31" t="e">
        <f t="shared" si="0"/>
        <v>#DIV/0!</v>
      </c>
      <c r="N5" s="3" t="s">
        <v>23</v>
      </c>
      <c r="O5" s="5"/>
      <c r="P5" t="s">
        <v>26</v>
      </c>
    </row>
    <row r="6" spans="1:18" x14ac:dyDescent="0.25">
      <c r="A6" s="6" t="s">
        <v>21</v>
      </c>
      <c r="B6" s="6">
        <v>17</v>
      </c>
      <c r="C6" s="6">
        <v>210408</v>
      </c>
      <c r="D6" s="6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/>
      <c r="M6" s="35" t="e">
        <f t="shared" si="0"/>
        <v>#DIV/0!</v>
      </c>
      <c r="N6" s="6"/>
      <c r="O6" s="7"/>
      <c r="P6" t="s">
        <v>27</v>
      </c>
    </row>
    <row r="7" spans="1:18" x14ac:dyDescent="0.25">
      <c r="A7" s="7" t="s">
        <v>21</v>
      </c>
      <c r="B7" s="7">
        <v>17</v>
      </c>
      <c r="C7" s="7">
        <v>210409</v>
      </c>
      <c r="D7" s="7" t="s">
        <v>22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51</v>
      </c>
      <c r="L7" s="7">
        <v>26</v>
      </c>
      <c r="M7" s="33">
        <f t="shared" si="0"/>
        <v>0.50980392156862742</v>
      </c>
      <c r="N7" s="7" t="s">
        <v>28</v>
      </c>
    </row>
    <row r="8" spans="1:18" x14ac:dyDescent="0.25">
      <c r="A8" s="16" t="s">
        <v>21</v>
      </c>
      <c r="B8" s="16">
        <v>17</v>
      </c>
      <c r="C8" s="16">
        <v>210409</v>
      </c>
      <c r="D8" s="16" t="s">
        <v>24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58</v>
      </c>
      <c r="L8" s="16">
        <v>41</v>
      </c>
      <c r="M8" s="33">
        <f t="shared" si="0"/>
        <v>0.7068965517241379</v>
      </c>
      <c r="N8" s="16" t="s">
        <v>74</v>
      </c>
      <c r="O8" s="3"/>
      <c r="P8" t="s">
        <v>29</v>
      </c>
    </row>
    <row r="9" spans="1:18" x14ac:dyDescent="0.25">
      <c r="A9" s="16" t="s">
        <v>21</v>
      </c>
      <c r="B9" s="16">
        <v>17</v>
      </c>
      <c r="C9" s="16">
        <v>210410</v>
      </c>
      <c r="D9" s="16" t="s">
        <v>22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62</v>
      </c>
      <c r="L9" s="16">
        <v>40</v>
      </c>
      <c r="M9" s="33">
        <f t="shared" si="0"/>
        <v>0.64516129032258063</v>
      </c>
      <c r="N9" s="16" t="s">
        <v>57</v>
      </c>
      <c r="O9" s="26"/>
      <c r="P9" t="s">
        <v>58</v>
      </c>
    </row>
    <row r="10" spans="1:18" x14ac:dyDescent="0.25">
      <c r="A10" s="16" t="s">
        <v>21</v>
      </c>
      <c r="B10" s="16">
        <v>17</v>
      </c>
      <c r="C10" s="16">
        <v>210410</v>
      </c>
      <c r="D10" s="16" t="s">
        <v>24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56</v>
      </c>
      <c r="L10" s="16">
        <v>35</v>
      </c>
      <c r="M10" s="33">
        <f t="shared" si="0"/>
        <v>0.625</v>
      </c>
      <c r="N10" s="16" t="s">
        <v>61</v>
      </c>
      <c r="P10" s="20"/>
      <c r="Q10" s="20"/>
      <c r="R10" s="20"/>
    </row>
    <row r="11" spans="1:18" x14ac:dyDescent="0.25">
      <c r="A11" s="16" t="s">
        <v>21</v>
      </c>
      <c r="B11" s="16">
        <v>17</v>
      </c>
      <c r="C11" s="16">
        <v>210412</v>
      </c>
      <c r="D11" s="16" t="s">
        <v>22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94</v>
      </c>
      <c r="L11" s="16">
        <v>68</v>
      </c>
      <c r="M11" s="33">
        <f t="shared" si="0"/>
        <v>0.72340425531914898</v>
      </c>
      <c r="N11" s="16" t="s">
        <v>65</v>
      </c>
      <c r="P11" s="19"/>
      <c r="Q11" s="19"/>
      <c r="R11" s="20"/>
    </row>
    <row r="12" spans="1:18" x14ac:dyDescent="0.25">
      <c r="A12" s="16" t="s">
        <v>21</v>
      </c>
      <c r="B12" s="16">
        <v>17</v>
      </c>
      <c r="C12" s="16">
        <v>210412</v>
      </c>
      <c r="D12" s="16" t="s">
        <v>24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68</v>
      </c>
      <c r="L12" s="16">
        <v>34</v>
      </c>
      <c r="M12" s="33">
        <f t="shared" si="0"/>
        <v>0.5</v>
      </c>
      <c r="N12" s="16" t="s">
        <v>64</v>
      </c>
      <c r="P12" s="20"/>
      <c r="Q12" s="20"/>
      <c r="R12" s="20"/>
    </row>
    <row r="13" spans="1:18" x14ac:dyDescent="0.25">
      <c r="A13" s="4" t="s">
        <v>21</v>
      </c>
      <c r="B13" s="4">
        <v>17</v>
      </c>
      <c r="C13" s="4">
        <v>210413</v>
      </c>
      <c r="D13" s="4" t="s">
        <v>22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106</v>
      </c>
      <c r="L13" s="4"/>
      <c r="M13" s="34">
        <f t="shared" si="0"/>
        <v>0</v>
      </c>
      <c r="N13" s="4" t="s">
        <v>62</v>
      </c>
      <c r="P13" s="20"/>
      <c r="Q13" s="20"/>
      <c r="R13" s="20"/>
    </row>
    <row r="14" spans="1:18" x14ac:dyDescent="0.25">
      <c r="A14" s="4" t="s">
        <v>21</v>
      </c>
      <c r="B14" s="4">
        <v>17</v>
      </c>
      <c r="C14" s="4">
        <v>210413</v>
      </c>
      <c r="D14" s="4" t="s">
        <v>24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11</v>
      </c>
      <c r="L14" s="4"/>
      <c r="M14" s="34">
        <f t="shared" si="0"/>
        <v>0</v>
      </c>
      <c r="N14" s="4" t="s">
        <v>62</v>
      </c>
      <c r="P14" s="20"/>
      <c r="Q14" s="20"/>
      <c r="R14" s="20"/>
    </row>
    <row r="15" spans="1:18" x14ac:dyDescent="0.25">
      <c r="A15" s="16" t="s">
        <v>21</v>
      </c>
      <c r="B15" s="16">
        <v>17</v>
      </c>
      <c r="C15" s="16">
        <v>210414</v>
      </c>
      <c r="D15" s="16" t="s">
        <v>22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67</v>
      </c>
      <c r="L15" s="16">
        <v>38</v>
      </c>
      <c r="M15" s="33">
        <f t="shared" si="0"/>
        <v>0.56716417910447758</v>
      </c>
      <c r="N15" s="16"/>
      <c r="P15" s="20"/>
      <c r="Q15" s="20"/>
      <c r="R15" s="20"/>
    </row>
    <row r="16" spans="1:18" x14ac:dyDescent="0.25">
      <c r="A16" s="16" t="s">
        <v>21</v>
      </c>
      <c r="B16" s="16">
        <v>17</v>
      </c>
      <c r="C16" s="16">
        <v>210414</v>
      </c>
      <c r="D16" s="16" t="s">
        <v>24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13</v>
      </c>
      <c r="L16" s="16">
        <v>12</v>
      </c>
      <c r="M16" s="33">
        <f t="shared" si="0"/>
        <v>0.92307692307692313</v>
      </c>
      <c r="N16" s="16"/>
      <c r="P16" s="20"/>
      <c r="Q16" s="20"/>
      <c r="R16" s="20"/>
    </row>
    <row r="17" spans="1:18" x14ac:dyDescent="0.25">
      <c r="A17" s="16" t="s">
        <v>21</v>
      </c>
      <c r="B17" s="16">
        <v>17</v>
      </c>
      <c r="C17" s="16">
        <v>210415</v>
      </c>
      <c r="D17" s="16" t="s">
        <v>22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100</v>
      </c>
      <c r="L17" s="16"/>
      <c r="M17" s="33">
        <f t="shared" si="0"/>
        <v>0</v>
      </c>
      <c r="N17" s="16"/>
      <c r="R17" s="20"/>
    </row>
    <row r="18" spans="1:18" x14ac:dyDescent="0.25">
      <c r="A18" s="16" t="s">
        <v>21</v>
      </c>
      <c r="B18" s="16">
        <v>17</v>
      </c>
      <c r="C18" s="16">
        <v>210415</v>
      </c>
      <c r="D18" s="16" t="s">
        <v>24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22</v>
      </c>
      <c r="L18" s="16"/>
      <c r="M18" s="33">
        <f t="shared" si="0"/>
        <v>0</v>
      </c>
      <c r="N18" s="16"/>
      <c r="R18" s="20"/>
    </row>
    <row r="19" spans="1:18" s="6" customFormat="1" x14ac:dyDescent="0.25">
      <c r="A19" s="4" t="s">
        <v>21</v>
      </c>
      <c r="B19" s="4">
        <v>20</v>
      </c>
      <c r="C19" s="4">
        <v>210509</v>
      </c>
      <c r="D19" s="4" t="s">
        <v>22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83</v>
      </c>
      <c r="L19" s="4"/>
      <c r="M19" s="34">
        <f t="shared" si="0"/>
        <v>0</v>
      </c>
      <c r="N19" s="4" t="s">
        <v>62</v>
      </c>
      <c r="R19" s="21"/>
    </row>
    <row r="20" spans="1:18" s="6" customFormat="1" x14ac:dyDescent="0.25">
      <c r="A20" s="3" t="s">
        <v>21</v>
      </c>
      <c r="B20" s="3">
        <v>20</v>
      </c>
      <c r="C20" s="3">
        <v>210509</v>
      </c>
      <c r="D20" s="3" t="s">
        <v>24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1" t="e">
        <f t="shared" si="0"/>
        <v>#DIV/0!</v>
      </c>
      <c r="N20" s="3" t="s">
        <v>30</v>
      </c>
      <c r="R20" s="21"/>
    </row>
    <row r="21" spans="1:18" s="6" customFormat="1" x14ac:dyDescent="0.25">
      <c r="A21" s="7" t="s">
        <v>21</v>
      </c>
      <c r="B21" s="7">
        <v>20</v>
      </c>
      <c r="C21" s="7">
        <v>210510</v>
      </c>
      <c r="D21" s="7" t="s">
        <v>22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72</v>
      </c>
      <c r="L21" s="7">
        <v>49</v>
      </c>
      <c r="M21" s="33">
        <f t="shared" si="0"/>
        <v>0.68055555555555558</v>
      </c>
      <c r="N21" s="7"/>
      <c r="R21" s="21"/>
    </row>
    <row r="22" spans="1:18" s="6" customFormat="1" x14ac:dyDescent="0.25">
      <c r="A22" s="7" t="s">
        <v>21</v>
      </c>
      <c r="B22" s="7">
        <v>20</v>
      </c>
      <c r="C22" s="7">
        <v>210510</v>
      </c>
      <c r="D22" s="7" t="s">
        <v>24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8</v>
      </c>
      <c r="L22" s="7">
        <v>7</v>
      </c>
      <c r="M22" s="33">
        <f t="shared" si="0"/>
        <v>0.875</v>
      </c>
      <c r="N22" s="7"/>
      <c r="R22" s="21"/>
    </row>
    <row r="23" spans="1:18" s="6" customFormat="1" x14ac:dyDescent="0.25">
      <c r="A23" s="7" t="s">
        <v>21</v>
      </c>
      <c r="B23" s="7">
        <v>20</v>
      </c>
      <c r="C23" s="7">
        <v>210511</v>
      </c>
      <c r="D23" s="7" t="s">
        <v>22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78</v>
      </c>
      <c r="L23" s="7">
        <v>33</v>
      </c>
      <c r="M23" s="33">
        <f t="shared" si="0"/>
        <v>0.42307692307692307</v>
      </c>
      <c r="N23" s="7"/>
      <c r="P23" s="20"/>
      <c r="Q23" s="20"/>
      <c r="R23" s="21"/>
    </row>
    <row r="24" spans="1:18" x14ac:dyDescent="0.25">
      <c r="A24" s="3" t="s">
        <v>21</v>
      </c>
      <c r="B24" s="3">
        <v>20</v>
      </c>
      <c r="C24" s="3">
        <v>210511</v>
      </c>
      <c r="D24" s="3" t="s">
        <v>24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/>
      <c r="M24" s="31" t="e">
        <f t="shared" si="0"/>
        <v>#DIV/0!</v>
      </c>
      <c r="N24" s="3" t="s">
        <v>31</v>
      </c>
      <c r="P24" s="20"/>
      <c r="Q24" s="20"/>
      <c r="R24" s="20"/>
    </row>
    <row r="25" spans="1:18" x14ac:dyDescent="0.25">
      <c r="A25" s="7" t="s">
        <v>21</v>
      </c>
      <c r="B25" s="7">
        <v>20</v>
      </c>
      <c r="C25" s="7">
        <v>210512</v>
      </c>
      <c r="D25" s="7" t="s">
        <v>22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94</v>
      </c>
      <c r="L25" s="7">
        <v>49</v>
      </c>
      <c r="M25" s="33">
        <f t="shared" si="0"/>
        <v>0.52127659574468088</v>
      </c>
      <c r="N25" s="7" t="s">
        <v>32</v>
      </c>
      <c r="P25" s="20"/>
      <c r="Q25" s="20"/>
      <c r="R25" s="20"/>
    </row>
    <row r="26" spans="1:18" x14ac:dyDescent="0.25">
      <c r="A26" s="3" t="s">
        <v>21</v>
      </c>
      <c r="B26" s="3">
        <v>20</v>
      </c>
      <c r="C26" s="3">
        <v>210512</v>
      </c>
      <c r="D26" s="3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1" t="e">
        <f t="shared" si="0"/>
        <v>#DIV/0!</v>
      </c>
      <c r="N26" s="3" t="s">
        <v>33</v>
      </c>
    </row>
    <row r="27" spans="1:18" x14ac:dyDescent="0.25">
      <c r="A27" s="16" t="s">
        <v>21</v>
      </c>
      <c r="B27" s="16">
        <v>20</v>
      </c>
      <c r="C27" s="16">
        <v>210513</v>
      </c>
      <c r="D27" s="16" t="s">
        <v>22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66</v>
      </c>
      <c r="L27" s="16">
        <v>42</v>
      </c>
      <c r="M27" s="33">
        <f t="shared" si="0"/>
        <v>0.63636363636363635</v>
      </c>
      <c r="N27" s="16"/>
    </row>
    <row r="28" spans="1:18" x14ac:dyDescent="0.25">
      <c r="A28" s="3" t="s">
        <v>21</v>
      </c>
      <c r="B28" s="3">
        <v>20</v>
      </c>
      <c r="C28" s="3">
        <v>210513</v>
      </c>
      <c r="D28" s="3" t="s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1" t="e">
        <f>L28/K28</f>
        <v>#DIV/0!</v>
      </c>
      <c r="N28" s="3" t="s">
        <v>34</v>
      </c>
    </row>
    <row r="29" spans="1:18" x14ac:dyDescent="0.25">
      <c r="A29" s="7" t="s">
        <v>21</v>
      </c>
      <c r="B29" s="7">
        <v>20</v>
      </c>
      <c r="C29" s="7">
        <v>210514</v>
      </c>
      <c r="D29" s="7" t="s">
        <v>22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68</v>
      </c>
      <c r="L29" s="7">
        <v>46</v>
      </c>
      <c r="M29" s="33">
        <f t="shared" si="0"/>
        <v>0.67647058823529416</v>
      </c>
      <c r="N29" s="7"/>
    </row>
    <row r="30" spans="1:18" x14ac:dyDescent="0.25">
      <c r="A30" s="7" t="s">
        <v>21</v>
      </c>
      <c r="B30" s="7">
        <v>20</v>
      </c>
      <c r="C30" s="7">
        <v>210514</v>
      </c>
      <c r="D30" s="7" t="s">
        <v>24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2</v>
      </c>
      <c r="L30" s="7">
        <v>1</v>
      </c>
      <c r="M30" s="33">
        <f t="shared" si="0"/>
        <v>0.5</v>
      </c>
      <c r="N30" s="7"/>
    </row>
    <row r="31" spans="1:18" x14ac:dyDescent="0.25">
      <c r="A31" s="16" t="s">
        <v>21</v>
      </c>
      <c r="B31" s="16">
        <v>20</v>
      </c>
      <c r="C31" s="17">
        <v>210516</v>
      </c>
      <c r="D31" s="16" t="s">
        <v>22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53</v>
      </c>
      <c r="L31" s="16">
        <v>38</v>
      </c>
      <c r="M31" s="33">
        <f t="shared" si="0"/>
        <v>0.71698113207547165</v>
      </c>
      <c r="N31" s="16"/>
      <c r="O31" s="6">
        <v>8</v>
      </c>
      <c r="P31" t="s">
        <v>35</v>
      </c>
    </row>
    <row r="32" spans="1:18" x14ac:dyDescent="0.25">
      <c r="A32" s="16" t="s">
        <v>21</v>
      </c>
      <c r="B32" s="16">
        <v>20</v>
      </c>
      <c r="C32" s="17">
        <v>210516</v>
      </c>
      <c r="D32" s="16" t="s">
        <v>24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88</v>
      </c>
      <c r="L32" s="16">
        <v>78</v>
      </c>
      <c r="M32" s="33">
        <f t="shared" si="0"/>
        <v>0.88636363636363635</v>
      </c>
      <c r="N32" s="16"/>
      <c r="O32" s="8">
        <v>12</v>
      </c>
      <c r="P32" t="s">
        <v>36</v>
      </c>
    </row>
    <row r="33" spans="1:16" x14ac:dyDescent="0.25">
      <c r="A33" s="16" t="s">
        <v>21</v>
      </c>
      <c r="B33" s="16">
        <v>20</v>
      </c>
      <c r="C33" s="17">
        <v>210517</v>
      </c>
      <c r="D33" s="16" t="s">
        <v>22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109</v>
      </c>
      <c r="L33" s="16">
        <v>80</v>
      </c>
      <c r="M33" s="33">
        <f t="shared" si="0"/>
        <v>0.73394495412844041</v>
      </c>
      <c r="N33" s="16"/>
      <c r="O33" s="6">
        <v>10</v>
      </c>
      <c r="P33" t="s">
        <v>37</v>
      </c>
    </row>
    <row r="34" spans="1:16" x14ac:dyDescent="0.25">
      <c r="A34" s="16" t="s">
        <v>21</v>
      </c>
      <c r="B34" s="16">
        <v>20</v>
      </c>
      <c r="C34" s="17">
        <v>210517</v>
      </c>
      <c r="D34" s="16" t="s">
        <v>24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67</v>
      </c>
      <c r="L34" s="16">
        <v>57</v>
      </c>
      <c r="M34" s="33">
        <f t="shared" si="0"/>
        <v>0.85074626865671643</v>
      </c>
      <c r="N34" s="16"/>
      <c r="O34" s="8">
        <v>30</v>
      </c>
      <c r="P34" t="s">
        <v>38</v>
      </c>
    </row>
    <row r="35" spans="1:16" x14ac:dyDescent="0.25">
      <c r="A35" s="4" t="s">
        <v>21</v>
      </c>
      <c r="B35" s="4">
        <v>20</v>
      </c>
      <c r="C35" s="9">
        <v>201518</v>
      </c>
      <c r="D35" s="4" t="s">
        <v>22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126</v>
      </c>
      <c r="L35" s="4"/>
      <c r="M35" s="34">
        <f t="shared" si="0"/>
        <v>0</v>
      </c>
      <c r="N35" s="4"/>
    </row>
    <row r="36" spans="1:16" x14ac:dyDescent="0.25">
      <c r="A36" s="4" t="s">
        <v>21</v>
      </c>
      <c r="B36" s="4">
        <v>20</v>
      </c>
      <c r="C36" s="9">
        <v>210518</v>
      </c>
      <c r="D36" s="4" t="s">
        <v>24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38</v>
      </c>
      <c r="L36" s="4"/>
      <c r="M36" s="34">
        <f t="shared" si="0"/>
        <v>0</v>
      </c>
      <c r="N36" s="4"/>
      <c r="O36" s="6" t="s">
        <v>39</v>
      </c>
      <c r="P36" t="s">
        <v>40</v>
      </c>
    </row>
    <row r="37" spans="1:16" x14ac:dyDescent="0.25">
      <c r="A37" s="4" t="s">
        <v>21</v>
      </c>
      <c r="B37" s="4">
        <v>20</v>
      </c>
      <c r="C37" s="9">
        <v>210519</v>
      </c>
      <c r="D37" s="4" t="s">
        <v>22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97</v>
      </c>
      <c r="L37" s="4"/>
      <c r="M37" s="34">
        <f t="shared" si="0"/>
        <v>0</v>
      </c>
      <c r="N37" s="4"/>
      <c r="O37">
        <v>2371</v>
      </c>
      <c r="P37" t="s">
        <v>41</v>
      </c>
    </row>
    <row r="38" spans="1:16" x14ac:dyDescent="0.25">
      <c r="A38" s="4" t="s">
        <v>21</v>
      </c>
      <c r="B38" s="4">
        <v>20</v>
      </c>
      <c r="C38" s="9">
        <v>210519</v>
      </c>
      <c r="D38" s="4" t="s">
        <v>24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33</v>
      </c>
      <c r="L38" s="4"/>
      <c r="M38" s="34">
        <f t="shared" si="0"/>
        <v>0</v>
      </c>
      <c r="N38" s="4"/>
      <c r="O38">
        <f>O37*0.7</f>
        <v>1659.6999999999998</v>
      </c>
      <c r="P38" t="s">
        <v>42</v>
      </c>
    </row>
    <row r="39" spans="1:16" x14ac:dyDescent="0.25">
      <c r="A39" s="4" t="s">
        <v>21</v>
      </c>
      <c r="B39" s="4">
        <v>20</v>
      </c>
      <c r="C39" s="9">
        <v>210520</v>
      </c>
      <c r="D39" s="4" t="s">
        <v>22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98</v>
      </c>
      <c r="L39" s="4"/>
      <c r="M39" s="34">
        <f t="shared" si="0"/>
        <v>0</v>
      </c>
      <c r="N39" s="4"/>
      <c r="O39">
        <f>O37*0.6</f>
        <v>1422.6</v>
      </c>
      <c r="P39" t="s">
        <v>43</v>
      </c>
    </row>
    <row r="40" spans="1:16" x14ac:dyDescent="0.25">
      <c r="A40" s="4" t="s">
        <v>21</v>
      </c>
      <c r="B40" s="4">
        <v>20</v>
      </c>
      <c r="C40" s="9">
        <v>210520</v>
      </c>
      <c r="D40" s="4" t="s">
        <v>24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41</v>
      </c>
      <c r="L40" s="4"/>
      <c r="M40" s="34">
        <f t="shared" si="0"/>
        <v>0</v>
      </c>
      <c r="N40" s="4"/>
    </row>
    <row r="41" spans="1:16" x14ac:dyDescent="0.25">
      <c r="A41" s="4" t="s">
        <v>21</v>
      </c>
      <c r="B41" s="4">
        <v>20</v>
      </c>
      <c r="C41" s="9">
        <v>210521</v>
      </c>
      <c r="D41" s="4" t="s">
        <v>22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99</v>
      </c>
      <c r="L41" s="4"/>
      <c r="M41" s="34">
        <f t="shared" si="0"/>
        <v>0</v>
      </c>
      <c r="N41" s="4"/>
    </row>
    <row r="42" spans="1:16" x14ac:dyDescent="0.25">
      <c r="A42" s="4" t="s">
        <v>21</v>
      </c>
      <c r="B42" s="4">
        <v>20</v>
      </c>
      <c r="C42" s="9">
        <v>210521</v>
      </c>
      <c r="D42" s="4" t="s">
        <v>24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36</v>
      </c>
      <c r="L42" s="4"/>
      <c r="M42" s="34">
        <f t="shared" si="0"/>
        <v>0</v>
      </c>
      <c r="N42" s="4"/>
    </row>
    <row r="43" spans="1:16" x14ac:dyDescent="0.25">
      <c r="A43" s="7" t="s">
        <v>21</v>
      </c>
      <c r="B43" s="7">
        <v>25</v>
      </c>
      <c r="C43" s="10">
        <v>210906</v>
      </c>
      <c r="D43" s="7" t="s">
        <v>22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168</v>
      </c>
      <c r="L43" s="7">
        <v>113</v>
      </c>
      <c r="M43" s="33">
        <f t="shared" si="0"/>
        <v>0.67261904761904767</v>
      </c>
      <c r="N43" s="7" t="s">
        <v>44</v>
      </c>
      <c r="O43" s="6" t="s">
        <v>45</v>
      </c>
      <c r="P43" t="s">
        <v>46</v>
      </c>
    </row>
    <row r="44" spans="1:16" x14ac:dyDescent="0.25">
      <c r="A44" s="7" t="s">
        <v>21</v>
      </c>
      <c r="B44" s="7">
        <v>25</v>
      </c>
      <c r="C44" s="10">
        <v>210906</v>
      </c>
      <c r="D44" s="7" t="s">
        <v>24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55</v>
      </c>
      <c r="L44" s="7">
        <v>39</v>
      </c>
      <c r="M44" s="33">
        <f>L44/K44</f>
        <v>0.70909090909090911</v>
      </c>
      <c r="N44" s="7"/>
      <c r="O44">
        <v>914</v>
      </c>
      <c r="P44" t="s">
        <v>47</v>
      </c>
    </row>
    <row r="45" spans="1:16" x14ac:dyDescent="0.25">
      <c r="A45" s="16" t="s">
        <v>21</v>
      </c>
      <c r="B45" s="16">
        <v>25</v>
      </c>
      <c r="C45" s="17">
        <v>210907</v>
      </c>
      <c r="D45" s="16" t="s">
        <v>22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139</v>
      </c>
      <c r="L45" s="16">
        <v>91</v>
      </c>
      <c r="M45" s="33">
        <f t="shared" si="0"/>
        <v>0.65467625899280579</v>
      </c>
      <c r="N45" s="16"/>
      <c r="O45">
        <f>O44*0.7</f>
        <v>639.79999999999995</v>
      </c>
      <c r="P45" t="s">
        <v>48</v>
      </c>
    </row>
    <row r="46" spans="1:16" x14ac:dyDescent="0.25">
      <c r="A46" s="16" t="s">
        <v>21</v>
      </c>
      <c r="B46" s="16">
        <v>25</v>
      </c>
      <c r="C46" s="17">
        <v>210907</v>
      </c>
      <c r="D46" s="16" t="s">
        <v>24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24</v>
      </c>
      <c r="L46" s="16">
        <v>22</v>
      </c>
      <c r="M46" s="33">
        <f t="shared" si="0"/>
        <v>0.91666666666666663</v>
      </c>
      <c r="N46" s="16"/>
      <c r="O46">
        <f>O44*0.6</f>
        <v>548.4</v>
      </c>
      <c r="P46" t="s">
        <v>49</v>
      </c>
    </row>
    <row r="47" spans="1:16" x14ac:dyDescent="0.25">
      <c r="A47" s="16" t="s">
        <v>21</v>
      </c>
      <c r="B47" s="16">
        <v>25</v>
      </c>
      <c r="C47" s="17">
        <v>210908</v>
      </c>
      <c r="D47" s="16" t="s">
        <v>22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88</v>
      </c>
      <c r="L47" s="16">
        <v>69</v>
      </c>
      <c r="M47" s="33">
        <f t="shared" si="0"/>
        <v>0.78409090909090906</v>
      </c>
      <c r="N47" s="16"/>
    </row>
    <row r="48" spans="1:16" x14ac:dyDescent="0.25">
      <c r="A48" s="16" t="s">
        <v>21</v>
      </c>
      <c r="B48" s="16">
        <v>25</v>
      </c>
      <c r="C48" s="17">
        <v>210908</v>
      </c>
      <c r="D48" s="16" t="s">
        <v>24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49</v>
      </c>
      <c r="L48" s="16">
        <v>32</v>
      </c>
      <c r="M48" s="33">
        <f t="shared" si="0"/>
        <v>0.65306122448979587</v>
      </c>
      <c r="N48" s="16"/>
    </row>
    <row r="49" spans="1:20" x14ac:dyDescent="0.25">
      <c r="A49" s="16" t="s">
        <v>21</v>
      </c>
      <c r="B49" s="16">
        <v>25</v>
      </c>
      <c r="C49" s="17">
        <v>210909</v>
      </c>
      <c r="D49" s="16" t="s">
        <v>22</v>
      </c>
      <c r="E49" s="16">
        <v>1</v>
      </c>
      <c r="F49" s="16">
        <v>1</v>
      </c>
      <c r="G49" s="16">
        <v>1</v>
      </c>
      <c r="H49" s="16">
        <v>1</v>
      </c>
      <c r="I49" s="16">
        <v>1</v>
      </c>
      <c r="J49" s="16">
        <v>1</v>
      </c>
      <c r="K49" s="16">
        <v>47</v>
      </c>
      <c r="L49" s="16">
        <v>38</v>
      </c>
      <c r="M49" s="33">
        <f t="shared" si="0"/>
        <v>0.80851063829787229</v>
      </c>
      <c r="N49" s="16"/>
    </row>
    <row r="50" spans="1:20" x14ac:dyDescent="0.25">
      <c r="A50" s="16" t="s">
        <v>21</v>
      </c>
      <c r="B50" s="16">
        <v>25</v>
      </c>
      <c r="C50" s="17">
        <v>210909</v>
      </c>
      <c r="D50" s="16" t="s">
        <v>24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29</v>
      </c>
      <c r="L50" s="16">
        <v>19</v>
      </c>
      <c r="M50" s="33">
        <f t="shared" si="0"/>
        <v>0.65517241379310343</v>
      </c>
      <c r="N50" s="16"/>
    </row>
    <row r="51" spans="1:20" x14ac:dyDescent="0.25">
      <c r="A51" s="4" t="s">
        <v>21</v>
      </c>
      <c r="B51" s="4">
        <v>25</v>
      </c>
      <c r="C51" s="9">
        <v>210910</v>
      </c>
      <c r="D51" s="4" t="s">
        <v>22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98</v>
      </c>
      <c r="L51" s="4"/>
      <c r="M51" s="34">
        <f t="shared" si="0"/>
        <v>0</v>
      </c>
      <c r="N51" s="4"/>
    </row>
    <row r="52" spans="1:20" x14ac:dyDescent="0.25">
      <c r="A52" s="4" t="s">
        <v>21</v>
      </c>
      <c r="B52" s="4">
        <v>25</v>
      </c>
      <c r="C52" s="9">
        <v>210910</v>
      </c>
      <c r="D52" s="4" t="s">
        <v>24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42</v>
      </c>
      <c r="L52" s="4" t="s">
        <v>50</v>
      </c>
      <c r="M52" s="34" t="e">
        <f t="shared" si="0"/>
        <v>#VALUE!</v>
      </c>
      <c r="N52" s="4"/>
      <c r="P52" t="s">
        <v>22</v>
      </c>
      <c r="Q52" t="s">
        <v>24</v>
      </c>
    </row>
    <row r="53" spans="1:20" x14ac:dyDescent="0.25">
      <c r="A53" s="7" t="s">
        <v>21</v>
      </c>
      <c r="B53" s="7">
        <v>25</v>
      </c>
      <c r="C53" s="10">
        <v>210912</v>
      </c>
      <c r="D53" s="7" t="s">
        <v>22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52</v>
      </c>
      <c r="L53" s="7">
        <v>42</v>
      </c>
      <c r="M53" s="33">
        <f t="shared" si="0"/>
        <v>0.80769230769230771</v>
      </c>
      <c r="N53" s="7" t="s">
        <v>51</v>
      </c>
      <c r="P53" s="20">
        <v>51</v>
      </c>
      <c r="Q53" s="20">
        <v>58</v>
      </c>
    </row>
    <row r="54" spans="1:20" x14ac:dyDescent="0.25">
      <c r="A54" s="11" t="s">
        <v>21</v>
      </c>
      <c r="B54" s="11">
        <v>25</v>
      </c>
      <c r="C54" s="11">
        <v>210912</v>
      </c>
      <c r="D54" s="11" t="s">
        <v>24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47</v>
      </c>
      <c r="L54" s="11">
        <v>41</v>
      </c>
      <c r="M54" s="33">
        <f t="shared" si="0"/>
        <v>0.87234042553191493</v>
      </c>
      <c r="N54" s="11" t="s">
        <v>52</v>
      </c>
      <c r="P54" s="20">
        <v>62</v>
      </c>
      <c r="Q54" s="20">
        <v>56</v>
      </c>
    </row>
    <row r="55" spans="1:20" x14ac:dyDescent="0.25">
      <c r="A55" s="7" t="s">
        <v>21</v>
      </c>
      <c r="B55" s="7">
        <v>25</v>
      </c>
      <c r="C55" s="10">
        <v>210913</v>
      </c>
      <c r="D55" s="7" t="s">
        <v>22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1</v>
      </c>
      <c r="K55" s="7">
        <v>79</v>
      </c>
      <c r="L55" s="7">
        <v>55</v>
      </c>
      <c r="M55" s="33">
        <f t="shared" si="0"/>
        <v>0.69620253164556967</v>
      </c>
      <c r="N55" s="7"/>
      <c r="P55" s="20">
        <v>94</v>
      </c>
      <c r="Q55" s="20">
        <v>68</v>
      </c>
    </row>
    <row r="56" spans="1:20" x14ac:dyDescent="0.25">
      <c r="A56" s="7" t="s">
        <v>21</v>
      </c>
      <c r="B56" s="7">
        <v>25</v>
      </c>
      <c r="C56" s="10">
        <v>210913</v>
      </c>
      <c r="D56" s="7" t="s">
        <v>24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58</v>
      </c>
      <c r="L56" s="7">
        <v>44</v>
      </c>
      <c r="M56" s="33">
        <f t="shared" si="0"/>
        <v>0.75862068965517238</v>
      </c>
      <c r="N56" s="7"/>
      <c r="P56" s="3">
        <v>106</v>
      </c>
      <c r="Q56" s="3">
        <v>11</v>
      </c>
      <c r="S56" s="7">
        <v>67</v>
      </c>
      <c r="T56" s="7">
        <v>13</v>
      </c>
    </row>
    <row r="57" spans="1:20" x14ac:dyDescent="0.25">
      <c r="A57" s="4" t="s">
        <v>21</v>
      </c>
      <c r="B57" s="4">
        <v>25</v>
      </c>
      <c r="C57" s="9">
        <v>210914</v>
      </c>
      <c r="D57" s="4" t="s">
        <v>22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60</v>
      </c>
      <c r="L57" s="4"/>
      <c r="M57" s="34">
        <f t="shared" si="0"/>
        <v>0</v>
      </c>
      <c r="N57" s="4"/>
      <c r="P57">
        <v>67</v>
      </c>
      <c r="Q57">
        <v>13</v>
      </c>
      <c r="S57" s="7">
        <v>100</v>
      </c>
      <c r="T57" s="7">
        <v>22</v>
      </c>
    </row>
    <row r="58" spans="1:20" x14ac:dyDescent="0.25">
      <c r="A58" s="4" t="s">
        <v>21</v>
      </c>
      <c r="B58" s="4">
        <v>25</v>
      </c>
      <c r="C58" s="9">
        <v>210914</v>
      </c>
      <c r="D58" s="4" t="s">
        <v>24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35</v>
      </c>
      <c r="L58" s="4"/>
      <c r="M58" s="34">
        <f t="shared" si="0"/>
        <v>0</v>
      </c>
      <c r="N58" s="4"/>
      <c r="P58">
        <v>100</v>
      </c>
      <c r="Q58">
        <v>22</v>
      </c>
    </row>
    <row r="59" spans="1:20" x14ac:dyDescent="0.25">
      <c r="A59" s="4" t="s">
        <v>21</v>
      </c>
      <c r="B59" s="4">
        <v>25</v>
      </c>
      <c r="C59" s="9">
        <v>210915</v>
      </c>
      <c r="D59" s="4" t="s">
        <v>22</v>
      </c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38</v>
      </c>
      <c r="L59" s="4"/>
      <c r="M59" s="34">
        <f t="shared" si="0"/>
        <v>0</v>
      </c>
      <c r="N59" s="4"/>
      <c r="P59">
        <v>83</v>
      </c>
      <c r="Q59">
        <v>0</v>
      </c>
    </row>
    <row r="60" spans="1:20" x14ac:dyDescent="0.25">
      <c r="A60" s="3" t="s">
        <v>21</v>
      </c>
      <c r="B60" s="3">
        <v>25</v>
      </c>
      <c r="C60" s="3">
        <v>210915</v>
      </c>
      <c r="D60" s="3" t="s">
        <v>24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31" t="e">
        <f t="shared" si="0"/>
        <v>#DIV/0!</v>
      </c>
      <c r="N60" s="3" t="s">
        <v>53</v>
      </c>
      <c r="P60">
        <v>72</v>
      </c>
      <c r="Q60">
        <v>8</v>
      </c>
    </row>
    <row r="61" spans="1:20" x14ac:dyDescent="0.25">
      <c r="A61" s="4" t="s">
        <v>21</v>
      </c>
      <c r="B61" s="4">
        <v>25</v>
      </c>
      <c r="C61" s="9">
        <v>210916</v>
      </c>
      <c r="D61" s="4" t="s">
        <v>22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79</v>
      </c>
      <c r="L61" s="4"/>
      <c r="M61" s="34">
        <f t="shared" si="0"/>
        <v>0</v>
      </c>
      <c r="N61" s="4"/>
      <c r="P61">
        <v>78</v>
      </c>
      <c r="Q61">
        <v>0</v>
      </c>
    </row>
    <row r="62" spans="1:20" x14ac:dyDescent="0.25">
      <c r="A62" s="4" t="s">
        <v>21</v>
      </c>
      <c r="B62" s="4">
        <v>25</v>
      </c>
      <c r="C62" s="9">
        <v>210916</v>
      </c>
      <c r="D62" s="4" t="s">
        <v>24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34</v>
      </c>
      <c r="L62" s="4"/>
      <c r="M62" s="34">
        <f t="shared" si="0"/>
        <v>0</v>
      </c>
      <c r="N62" s="4"/>
      <c r="P62" s="7">
        <v>78</v>
      </c>
      <c r="Q62" s="7">
        <v>0</v>
      </c>
    </row>
    <row r="63" spans="1:20" x14ac:dyDescent="0.25">
      <c r="A63" s="27" t="s">
        <v>21</v>
      </c>
      <c r="B63" s="27">
        <v>29</v>
      </c>
      <c r="C63" s="27">
        <v>211104</v>
      </c>
      <c r="D63" s="16" t="s">
        <v>22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62</v>
      </c>
      <c r="L63" s="28">
        <v>46</v>
      </c>
      <c r="M63" s="33">
        <f t="shared" si="0"/>
        <v>0.74193548387096775</v>
      </c>
      <c r="N63" s="28"/>
      <c r="P63" s="11">
        <v>94</v>
      </c>
      <c r="Q63" s="11">
        <v>0</v>
      </c>
    </row>
    <row r="64" spans="1:20" x14ac:dyDescent="0.25">
      <c r="A64" s="27" t="s">
        <v>21</v>
      </c>
      <c r="B64" s="27">
        <v>29</v>
      </c>
      <c r="C64" s="27">
        <v>211104</v>
      </c>
      <c r="D64" s="16" t="s">
        <v>24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97</v>
      </c>
      <c r="L64" s="28">
        <v>70</v>
      </c>
      <c r="M64" s="33">
        <f t="shared" si="0"/>
        <v>0.72164948453608246</v>
      </c>
      <c r="N64" s="28"/>
      <c r="P64" s="7">
        <v>66</v>
      </c>
      <c r="Q64" s="7">
        <v>0</v>
      </c>
    </row>
    <row r="65" spans="1:18" x14ac:dyDescent="0.25">
      <c r="A65" s="26" t="s">
        <v>21</v>
      </c>
      <c r="B65" s="26">
        <v>23</v>
      </c>
      <c r="C65" s="26">
        <v>211104</v>
      </c>
      <c r="D65" s="25" t="s">
        <v>22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1</v>
      </c>
      <c r="K65" s="26"/>
      <c r="L65" s="26"/>
      <c r="M65" s="36" t="e">
        <f t="shared" si="0"/>
        <v>#DIV/0!</v>
      </c>
      <c r="N65" s="26"/>
      <c r="P65" s="7">
        <v>68</v>
      </c>
      <c r="Q65" s="7">
        <v>2</v>
      </c>
    </row>
    <row r="66" spans="1:18" x14ac:dyDescent="0.25">
      <c r="A66" s="24" t="s">
        <v>21</v>
      </c>
      <c r="B66" s="24">
        <v>23</v>
      </c>
      <c r="C66" s="24">
        <v>211104</v>
      </c>
      <c r="D66" s="25" t="s">
        <v>24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1</v>
      </c>
      <c r="K66" s="26"/>
      <c r="L66" s="26"/>
      <c r="M66" s="36" t="e">
        <f t="shared" si="0"/>
        <v>#DIV/0!</v>
      </c>
      <c r="N66" s="26"/>
      <c r="P66">
        <v>53</v>
      </c>
      <c r="Q66">
        <v>88</v>
      </c>
    </row>
    <row r="67" spans="1:18" x14ac:dyDescent="0.25">
      <c r="A67" s="27" t="s">
        <v>21</v>
      </c>
      <c r="B67" s="27">
        <v>29</v>
      </c>
      <c r="C67" s="27">
        <v>211105</v>
      </c>
      <c r="D67" s="16" t="s">
        <v>22</v>
      </c>
      <c r="E67" s="28">
        <v>1</v>
      </c>
      <c r="F67" s="28">
        <v>1</v>
      </c>
      <c r="G67" s="28">
        <v>1</v>
      </c>
      <c r="H67" s="28">
        <v>1</v>
      </c>
      <c r="I67" s="28">
        <v>1</v>
      </c>
      <c r="J67" s="28">
        <v>1</v>
      </c>
      <c r="K67" s="28">
        <v>79</v>
      </c>
      <c r="L67" s="28">
        <v>53</v>
      </c>
      <c r="M67" s="33">
        <f>L67/K67</f>
        <v>0.67088607594936711</v>
      </c>
      <c r="N67" s="28"/>
      <c r="P67">
        <v>109</v>
      </c>
      <c r="Q67">
        <v>67</v>
      </c>
    </row>
    <row r="68" spans="1:18" x14ac:dyDescent="0.25">
      <c r="A68" s="27" t="s">
        <v>21</v>
      </c>
      <c r="B68" s="27">
        <v>29</v>
      </c>
      <c r="C68" s="27">
        <v>211105</v>
      </c>
      <c r="D68" s="16" t="s">
        <v>24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101</v>
      </c>
      <c r="L68" s="28">
        <v>71</v>
      </c>
      <c r="M68" s="33">
        <f t="shared" si="0"/>
        <v>0.70297029702970293</v>
      </c>
      <c r="N68" s="28"/>
      <c r="P68">
        <v>126</v>
      </c>
      <c r="Q68">
        <v>38</v>
      </c>
      <c r="R68" s="20"/>
    </row>
    <row r="69" spans="1:18" x14ac:dyDescent="0.25">
      <c r="A69" s="24" t="s">
        <v>21</v>
      </c>
      <c r="B69" s="24">
        <v>23</v>
      </c>
      <c r="C69" s="24">
        <v>211105</v>
      </c>
      <c r="D69" s="25" t="s">
        <v>22</v>
      </c>
      <c r="E69" s="26">
        <v>1</v>
      </c>
      <c r="F69" s="26">
        <v>0</v>
      </c>
      <c r="G69" s="26">
        <v>0</v>
      </c>
      <c r="H69" s="26">
        <v>0</v>
      </c>
      <c r="I69" s="26">
        <v>0</v>
      </c>
      <c r="J69" s="26">
        <v>1</v>
      </c>
      <c r="K69" s="26"/>
      <c r="L69" s="26"/>
      <c r="M69" s="36" t="e">
        <f t="shared" ref="M69:M86" si="1">L69/K69</f>
        <v>#DIV/0!</v>
      </c>
      <c r="N69" s="26"/>
      <c r="P69" s="3">
        <v>97</v>
      </c>
      <c r="Q69" s="3">
        <v>33</v>
      </c>
      <c r="R69" s="20"/>
    </row>
    <row r="70" spans="1:18" x14ac:dyDescent="0.25">
      <c r="A70" s="24" t="s">
        <v>21</v>
      </c>
      <c r="B70" s="24">
        <v>23</v>
      </c>
      <c r="C70" s="24">
        <v>211105</v>
      </c>
      <c r="D70" s="25" t="s">
        <v>24</v>
      </c>
      <c r="E70" s="26">
        <v>1</v>
      </c>
      <c r="F70" s="26">
        <v>0</v>
      </c>
      <c r="G70" s="26">
        <v>0</v>
      </c>
      <c r="H70" s="26">
        <v>0</v>
      </c>
      <c r="I70" s="26">
        <v>0</v>
      </c>
      <c r="J70" s="26">
        <v>1</v>
      </c>
      <c r="K70" s="26"/>
      <c r="L70" s="26"/>
      <c r="M70" s="36" t="e">
        <f t="shared" si="1"/>
        <v>#DIV/0!</v>
      </c>
      <c r="N70" s="26"/>
      <c r="P70">
        <v>98</v>
      </c>
      <c r="Q70">
        <v>41</v>
      </c>
      <c r="R70" s="20"/>
    </row>
    <row r="71" spans="1:18" x14ac:dyDescent="0.25">
      <c r="A71" s="13" t="s">
        <v>21</v>
      </c>
      <c r="B71" s="13">
        <v>29</v>
      </c>
      <c r="C71" s="13">
        <v>211106</v>
      </c>
      <c r="D71" s="4" t="s">
        <v>22</v>
      </c>
      <c r="E71" s="4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59</v>
      </c>
      <c r="L71" s="12"/>
      <c r="M71" s="34">
        <f t="shared" si="1"/>
        <v>0</v>
      </c>
      <c r="N71" s="12" t="s">
        <v>70</v>
      </c>
      <c r="P71">
        <v>99</v>
      </c>
      <c r="Q71">
        <v>36</v>
      </c>
      <c r="R71" s="20"/>
    </row>
    <row r="72" spans="1:18" x14ac:dyDescent="0.25">
      <c r="A72" s="13" t="s">
        <v>21</v>
      </c>
      <c r="B72" s="13">
        <v>29</v>
      </c>
      <c r="C72" s="13">
        <v>211106</v>
      </c>
      <c r="D72" s="4" t="s">
        <v>24</v>
      </c>
      <c r="E72" s="4">
        <v>1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109</v>
      </c>
      <c r="L72" s="12"/>
      <c r="M72" s="34">
        <f t="shared" si="1"/>
        <v>0</v>
      </c>
      <c r="N72" s="12" t="s">
        <v>71</v>
      </c>
      <c r="P72">
        <v>168</v>
      </c>
      <c r="Q72">
        <v>55</v>
      </c>
      <c r="R72" s="20"/>
    </row>
    <row r="73" spans="1:18" x14ac:dyDescent="0.25">
      <c r="A73" s="27" t="s">
        <v>21</v>
      </c>
      <c r="B73" s="27">
        <v>29</v>
      </c>
      <c r="C73" s="27">
        <v>211107</v>
      </c>
      <c r="D73" s="16" t="s">
        <v>22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75</v>
      </c>
      <c r="L73" s="28">
        <v>55</v>
      </c>
      <c r="M73" s="33">
        <f t="shared" si="1"/>
        <v>0.73333333333333328</v>
      </c>
      <c r="N73" s="28"/>
      <c r="P73">
        <v>139</v>
      </c>
      <c r="Q73">
        <v>24</v>
      </c>
      <c r="R73" s="20"/>
    </row>
    <row r="74" spans="1:18" x14ac:dyDescent="0.25">
      <c r="A74" s="27" t="s">
        <v>21</v>
      </c>
      <c r="B74" s="27">
        <v>29</v>
      </c>
      <c r="C74" s="27">
        <v>211107</v>
      </c>
      <c r="D74" s="16" t="s">
        <v>24</v>
      </c>
      <c r="E74" s="28">
        <v>1</v>
      </c>
      <c r="F74" s="28">
        <v>1</v>
      </c>
      <c r="G74" s="28">
        <v>1</v>
      </c>
      <c r="H74" s="28">
        <v>1</v>
      </c>
      <c r="I74" s="28">
        <v>1</v>
      </c>
      <c r="J74" s="28">
        <v>1</v>
      </c>
      <c r="K74" s="28">
        <v>84</v>
      </c>
      <c r="L74" s="28">
        <v>66</v>
      </c>
      <c r="M74" s="33">
        <f t="shared" si="1"/>
        <v>0.7857142857142857</v>
      </c>
      <c r="N74" s="28"/>
      <c r="P74">
        <v>88</v>
      </c>
      <c r="Q74">
        <v>49</v>
      </c>
      <c r="R74" s="20"/>
    </row>
    <row r="75" spans="1:18" x14ac:dyDescent="0.25">
      <c r="A75" s="24" t="s">
        <v>21</v>
      </c>
      <c r="B75" s="24">
        <v>23</v>
      </c>
      <c r="C75" s="24">
        <v>211107</v>
      </c>
      <c r="D75" s="25" t="s">
        <v>22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1</v>
      </c>
      <c r="K75" s="26"/>
      <c r="L75" s="26"/>
      <c r="M75" s="36" t="e">
        <f t="shared" si="1"/>
        <v>#DIV/0!</v>
      </c>
      <c r="N75" s="26" t="s">
        <v>56</v>
      </c>
      <c r="P75">
        <v>47</v>
      </c>
      <c r="Q75">
        <v>29</v>
      </c>
      <c r="R75" s="20"/>
    </row>
    <row r="76" spans="1:18" x14ac:dyDescent="0.25">
      <c r="A76" s="24" t="s">
        <v>21</v>
      </c>
      <c r="B76" s="24">
        <v>23</v>
      </c>
      <c r="C76" s="24">
        <v>211107</v>
      </c>
      <c r="D76" s="25" t="s">
        <v>24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1</v>
      </c>
      <c r="K76" s="26"/>
      <c r="L76" s="26"/>
      <c r="M76" s="36" t="e">
        <f t="shared" si="1"/>
        <v>#DIV/0!</v>
      </c>
      <c r="N76" s="26" t="s">
        <v>55</v>
      </c>
      <c r="P76" s="20">
        <v>98</v>
      </c>
      <c r="Q76" s="20">
        <v>42</v>
      </c>
      <c r="R76" s="20"/>
    </row>
    <row r="77" spans="1:18" x14ac:dyDescent="0.25">
      <c r="A77" s="13" t="s">
        <v>21</v>
      </c>
      <c r="B77" s="13">
        <v>29</v>
      </c>
      <c r="C77" s="13">
        <v>211108</v>
      </c>
      <c r="D77" s="14" t="s">
        <v>22</v>
      </c>
      <c r="E77" s="15">
        <v>1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166</v>
      </c>
      <c r="L77" s="15"/>
      <c r="M77" s="34">
        <f t="shared" si="1"/>
        <v>0</v>
      </c>
      <c r="N77" s="15"/>
      <c r="P77" s="20">
        <v>52</v>
      </c>
      <c r="Q77" s="20">
        <v>47</v>
      </c>
      <c r="R77" s="20"/>
    </row>
    <row r="78" spans="1:18" x14ac:dyDescent="0.25">
      <c r="A78" s="13" t="s">
        <v>21</v>
      </c>
      <c r="B78" s="13">
        <v>29</v>
      </c>
      <c r="C78" s="13">
        <v>211108</v>
      </c>
      <c r="D78" s="14" t="s">
        <v>24</v>
      </c>
      <c r="E78" s="15">
        <v>1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52</v>
      </c>
      <c r="L78" s="15"/>
      <c r="M78" s="34">
        <f t="shared" si="1"/>
        <v>0</v>
      </c>
      <c r="N78" s="15"/>
      <c r="P78" s="20">
        <v>79</v>
      </c>
      <c r="Q78" s="20">
        <v>58</v>
      </c>
      <c r="R78" s="20"/>
    </row>
    <row r="79" spans="1:18" x14ac:dyDescent="0.25">
      <c r="A79" s="24" t="s">
        <v>21</v>
      </c>
      <c r="B79" s="24">
        <v>23</v>
      </c>
      <c r="C79" s="24">
        <v>211109</v>
      </c>
      <c r="D79" s="25" t="s">
        <v>22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>
        <v>1</v>
      </c>
      <c r="K79" s="26"/>
      <c r="L79" s="26"/>
      <c r="M79" s="36" t="e">
        <f t="shared" si="1"/>
        <v>#DIV/0!</v>
      </c>
      <c r="N79" s="26"/>
      <c r="P79" s="20">
        <v>60</v>
      </c>
      <c r="Q79" s="20">
        <v>35</v>
      </c>
      <c r="R79" s="20"/>
    </row>
    <row r="80" spans="1:18" x14ac:dyDescent="0.25">
      <c r="A80" s="24" t="s">
        <v>21</v>
      </c>
      <c r="B80" s="24">
        <v>23</v>
      </c>
      <c r="C80" s="24">
        <v>211109</v>
      </c>
      <c r="D80" s="25" t="s">
        <v>24</v>
      </c>
      <c r="E80" s="26">
        <v>1</v>
      </c>
      <c r="F80" s="26">
        <v>0</v>
      </c>
      <c r="G80" s="26">
        <v>0</v>
      </c>
      <c r="H80" s="26">
        <v>0</v>
      </c>
      <c r="I80" s="26">
        <v>0</v>
      </c>
      <c r="J80" s="26">
        <v>1</v>
      </c>
      <c r="K80" s="26"/>
      <c r="L80" s="26"/>
      <c r="M80" s="36" t="e">
        <f t="shared" si="1"/>
        <v>#DIV/0!</v>
      </c>
      <c r="N80" s="26"/>
      <c r="P80" s="20">
        <v>38</v>
      </c>
      <c r="Q80" s="20">
        <v>0</v>
      </c>
      <c r="R80" s="20"/>
    </row>
    <row r="81" spans="1:18" x14ac:dyDescent="0.25">
      <c r="A81" s="27" t="s">
        <v>21</v>
      </c>
      <c r="B81" s="27">
        <v>29</v>
      </c>
      <c r="C81" s="27">
        <v>211111</v>
      </c>
      <c r="D81" s="16" t="s">
        <v>22</v>
      </c>
      <c r="E81" s="28">
        <v>1</v>
      </c>
      <c r="F81" s="28">
        <v>1</v>
      </c>
      <c r="G81" s="28">
        <v>1</v>
      </c>
      <c r="H81" s="28">
        <v>1</v>
      </c>
      <c r="I81" s="28">
        <v>1</v>
      </c>
      <c r="J81" s="28">
        <v>1</v>
      </c>
      <c r="K81" s="28">
        <v>140</v>
      </c>
      <c r="L81" s="28" t="s">
        <v>68</v>
      </c>
      <c r="M81" s="33" t="e">
        <f t="shared" si="1"/>
        <v>#VALUE!</v>
      </c>
      <c r="N81" s="28" t="s">
        <v>69</v>
      </c>
      <c r="P81" s="20">
        <v>79</v>
      </c>
      <c r="Q81" s="20">
        <v>34</v>
      </c>
      <c r="R81" s="20"/>
    </row>
    <row r="82" spans="1:18" x14ac:dyDescent="0.25">
      <c r="A82" s="27" t="s">
        <v>21</v>
      </c>
      <c r="B82" s="27">
        <v>29</v>
      </c>
      <c r="C82" s="27">
        <v>211111</v>
      </c>
      <c r="D82" s="16" t="s">
        <v>24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105</v>
      </c>
      <c r="L82" s="28">
        <v>86</v>
      </c>
      <c r="M82" s="33">
        <f t="shared" si="1"/>
        <v>0.81904761904761902</v>
      </c>
      <c r="N82" s="28"/>
      <c r="P82" s="20">
        <v>62</v>
      </c>
      <c r="Q82" s="20">
        <v>97</v>
      </c>
      <c r="R82" s="20"/>
    </row>
    <row r="83" spans="1:18" x14ac:dyDescent="0.25">
      <c r="A83" s="13" t="s">
        <v>21</v>
      </c>
      <c r="B83" s="13">
        <v>28</v>
      </c>
      <c r="C83" s="13">
        <v>211112</v>
      </c>
      <c r="D83" s="14" t="s">
        <v>22</v>
      </c>
      <c r="E83" s="15">
        <v>1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19</v>
      </c>
      <c r="L83" s="15"/>
      <c r="M83" s="34">
        <f t="shared" si="1"/>
        <v>0</v>
      </c>
      <c r="N83" s="15" t="s">
        <v>54</v>
      </c>
      <c r="P83">
        <v>79</v>
      </c>
      <c r="Q83">
        <v>101</v>
      </c>
      <c r="R83" s="20"/>
    </row>
    <row r="84" spans="1:18" x14ac:dyDescent="0.25">
      <c r="A84" s="13" t="s">
        <v>21</v>
      </c>
      <c r="B84" s="13">
        <v>28</v>
      </c>
      <c r="C84" s="13">
        <v>211112</v>
      </c>
      <c r="D84" s="14" t="s">
        <v>24</v>
      </c>
      <c r="E84" s="15">
        <v>1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39</v>
      </c>
      <c r="L84" s="15"/>
      <c r="M84" s="34">
        <f t="shared" si="1"/>
        <v>0</v>
      </c>
      <c r="N84" s="15"/>
      <c r="P84">
        <v>59</v>
      </c>
      <c r="Q84">
        <v>109</v>
      </c>
      <c r="R84" s="20"/>
    </row>
    <row r="85" spans="1:18" x14ac:dyDescent="0.25">
      <c r="A85" s="13" t="s">
        <v>21</v>
      </c>
      <c r="B85" s="13">
        <v>28</v>
      </c>
      <c r="C85" s="13">
        <v>211113</v>
      </c>
      <c r="D85" s="14" t="s">
        <v>22</v>
      </c>
      <c r="E85" s="15">
        <v>1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102</v>
      </c>
      <c r="L85" s="15"/>
      <c r="M85" s="34">
        <f t="shared" si="1"/>
        <v>0</v>
      </c>
      <c r="N85" s="15" t="s">
        <v>54</v>
      </c>
      <c r="P85">
        <v>75</v>
      </c>
      <c r="Q85">
        <v>84</v>
      </c>
      <c r="R85" s="20"/>
    </row>
    <row r="86" spans="1:18" x14ac:dyDescent="0.25">
      <c r="A86" s="13" t="s">
        <v>21</v>
      </c>
      <c r="B86" s="13">
        <v>28</v>
      </c>
      <c r="C86" s="13">
        <v>211113</v>
      </c>
      <c r="D86" s="14" t="s">
        <v>24</v>
      </c>
      <c r="E86" s="15">
        <v>1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49</v>
      </c>
      <c r="L86" s="15"/>
      <c r="M86" s="34">
        <f t="shared" si="1"/>
        <v>0</v>
      </c>
      <c r="N86" s="15"/>
      <c r="P86">
        <v>166</v>
      </c>
      <c r="Q86">
        <v>52</v>
      </c>
      <c r="R86" s="20"/>
    </row>
    <row r="87" spans="1:18" x14ac:dyDescent="0.25">
      <c r="A87" s="13" t="s">
        <v>21</v>
      </c>
      <c r="B87" s="13">
        <v>28</v>
      </c>
      <c r="C87" s="13">
        <v>211114</v>
      </c>
      <c r="D87" s="14" t="s">
        <v>22</v>
      </c>
      <c r="E87" s="15">
        <v>1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136</v>
      </c>
      <c r="L87" s="15"/>
      <c r="M87" s="34">
        <f>L87/K87</f>
        <v>0</v>
      </c>
      <c r="N87" s="15" t="s">
        <v>54</v>
      </c>
      <c r="P87">
        <v>140</v>
      </c>
      <c r="Q87">
        <v>105</v>
      </c>
      <c r="R87" s="20"/>
    </row>
    <row r="88" spans="1:18" x14ac:dyDescent="0.25">
      <c r="A88" s="13" t="s">
        <v>21</v>
      </c>
      <c r="B88" s="13">
        <v>28</v>
      </c>
      <c r="C88" s="13">
        <v>211114</v>
      </c>
      <c r="D88" s="14" t="s">
        <v>24</v>
      </c>
      <c r="E88" s="15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68</v>
      </c>
      <c r="L88" s="15"/>
      <c r="M88" s="34">
        <f t="shared" ref="M88:M110" si="2">L88/K88</f>
        <v>0</v>
      </c>
      <c r="N88" s="15"/>
      <c r="P88">
        <v>19</v>
      </c>
      <c r="Q88">
        <v>39</v>
      </c>
      <c r="R88" s="20"/>
    </row>
    <row r="89" spans="1:18" x14ac:dyDescent="0.25">
      <c r="A89" s="13" t="s">
        <v>21</v>
      </c>
      <c r="B89" s="13">
        <v>29</v>
      </c>
      <c r="C89" s="13">
        <v>211114</v>
      </c>
      <c r="D89" s="14" t="s">
        <v>22</v>
      </c>
      <c r="E89" s="15">
        <v>1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76</v>
      </c>
      <c r="L89" s="15"/>
      <c r="M89" s="34">
        <f t="shared" si="2"/>
        <v>0</v>
      </c>
      <c r="N89" s="15"/>
      <c r="P89">
        <v>102</v>
      </c>
      <c r="Q89">
        <v>49</v>
      </c>
      <c r="R89" s="20"/>
    </row>
    <row r="90" spans="1:18" x14ac:dyDescent="0.25">
      <c r="A90" s="13" t="s">
        <v>21</v>
      </c>
      <c r="B90" s="13">
        <v>29</v>
      </c>
      <c r="C90" s="13">
        <v>211114</v>
      </c>
      <c r="D90" s="14" t="s">
        <v>24</v>
      </c>
      <c r="E90" s="15">
        <v>1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100</v>
      </c>
      <c r="L90" s="15"/>
      <c r="M90" s="34">
        <f t="shared" si="2"/>
        <v>0</v>
      </c>
      <c r="N90" s="15"/>
      <c r="P90">
        <v>136</v>
      </c>
      <c r="Q90">
        <v>68</v>
      </c>
      <c r="R90" s="20"/>
    </row>
    <row r="91" spans="1:18" x14ac:dyDescent="0.25">
      <c r="A91" s="22" t="s">
        <v>21</v>
      </c>
      <c r="B91" s="22">
        <v>28</v>
      </c>
      <c r="C91" s="22">
        <v>211115</v>
      </c>
      <c r="D91" s="22" t="s">
        <v>22</v>
      </c>
      <c r="E91" s="15">
        <v>1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94</v>
      </c>
      <c r="L91" s="15"/>
      <c r="M91" s="34">
        <f t="shared" si="2"/>
        <v>0</v>
      </c>
      <c r="N91" s="15"/>
      <c r="P91">
        <v>76</v>
      </c>
      <c r="Q91">
        <v>100</v>
      </c>
      <c r="R91" s="20"/>
    </row>
    <row r="92" spans="1:18" x14ac:dyDescent="0.25">
      <c r="A92" s="22" t="s">
        <v>21</v>
      </c>
      <c r="B92" s="22">
        <v>28</v>
      </c>
      <c r="C92" s="22">
        <v>211115</v>
      </c>
      <c r="D92" s="22" t="s">
        <v>24</v>
      </c>
      <c r="E92" s="15">
        <v>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62</v>
      </c>
      <c r="L92" s="15"/>
      <c r="M92" s="34">
        <f t="shared" si="2"/>
        <v>0</v>
      </c>
      <c r="N92" s="15"/>
      <c r="P92">
        <v>94</v>
      </c>
      <c r="Q92">
        <v>62</v>
      </c>
      <c r="R92" s="20"/>
    </row>
    <row r="93" spans="1:18" x14ac:dyDescent="0.25">
      <c r="A93" s="29" t="s">
        <v>21</v>
      </c>
      <c r="B93" s="29">
        <v>28</v>
      </c>
      <c r="C93" s="29">
        <v>211116</v>
      </c>
      <c r="D93" s="29" t="s">
        <v>22</v>
      </c>
      <c r="E93" s="28">
        <v>1</v>
      </c>
      <c r="F93" s="28">
        <v>1</v>
      </c>
      <c r="G93" s="28">
        <v>1</v>
      </c>
      <c r="H93" s="28">
        <v>1</v>
      </c>
      <c r="I93" s="28">
        <v>1</v>
      </c>
      <c r="J93" s="28">
        <v>1</v>
      </c>
      <c r="K93" s="28">
        <v>126</v>
      </c>
      <c r="L93" s="28">
        <v>93</v>
      </c>
      <c r="M93" s="33">
        <f t="shared" si="2"/>
        <v>0.73809523809523814</v>
      </c>
      <c r="N93" s="28"/>
      <c r="P93">
        <v>126</v>
      </c>
      <c r="Q93">
        <v>64</v>
      </c>
      <c r="R93" s="20"/>
    </row>
    <row r="94" spans="1:18" x14ac:dyDescent="0.25">
      <c r="A94" s="29" t="s">
        <v>21</v>
      </c>
      <c r="B94" s="29">
        <v>28</v>
      </c>
      <c r="C94" s="29">
        <v>211116</v>
      </c>
      <c r="D94" s="29" t="s">
        <v>24</v>
      </c>
      <c r="E94" s="28">
        <v>1</v>
      </c>
      <c r="F94" s="28">
        <v>1</v>
      </c>
      <c r="G94" s="28">
        <v>1</v>
      </c>
      <c r="H94" s="28">
        <v>1</v>
      </c>
      <c r="I94" s="28">
        <v>1</v>
      </c>
      <c r="J94" s="28">
        <v>1</v>
      </c>
      <c r="K94" s="28">
        <v>64</v>
      </c>
      <c r="L94" s="28">
        <v>51</v>
      </c>
      <c r="M94" s="33">
        <f t="shared" si="2"/>
        <v>0.796875</v>
      </c>
      <c r="N94" s="28"/>
      <c r="P94">
        <v>78</v>
      </c>
      <c r="Q94">
        <v>84</v>
      </c>
      <c r="R94" s="20"/>
    </row>
    <row r="95" spans="1:18" x14ac:dyDescent="0.25">
      <c r="A95" s="22" t="s">
        <v>21</v>
      </c>
      <c r="B95" s="22">
        <v>29</v>
      </c>
      <c r="C95" s="22">
        <v>211116</v>
      </c>
      <c r="D95" s="22" t="s">
        <v>22</v>
      </c>
      <c r="E95" s="15">
        <v>1</v>
      </c>
      <c r="F95" s="15">
        <v>1</v>
      </c>
      <c r="G95" s="15">
        <v>0</v>
      </c>
      <c r="H95" s="15">
        <v>0</v>
      </c>
      <c r="I95" s="15">
        <v>0</v>
      </c>
      <c r="J95" s="15">
        <v>0</v>
      </c>
      <c r="K95" s="15">
        <v>78</v>
      </c>
      <c r="L95" s="15"/>
      <c r="M95" s="34">
        <f t="shared" si="2"/>
        <v>0</v>
      </c>
      <c r="N95" s="15" t="s">
        <v>73</v>
      </c>
      <c r="P95">
        <v>88</v>
      </c>
      <c r="Q95">
        <v>131</v>
      </c>
      <c r="R95" s="20"/>
    </row>
    <row r="96" spans="1:18" x14ac:dyDescent="0.25">
      <c r="A96" s="22" t="s">
        <v>21</v>
      </c>
      <c r="B96" s="22">
        <v>29</v>
      </c>
      <c r="C96" s="22">
        <v>211116</v>
      </c>
      <c r="D96" s="22" t="s">
        <v>24</v>
      </c>
      <c r="E96" s="15">
        <v>1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84</v>
      </c>
      <c r="L96" s="15"/>
      <c r="M96" s="34">
        <f t="shared" si="2"/>
        <v>0</v>
      </c>
      <c r="N96" s="15" t="s">
        <v>73</v>
      </c>
      <c r="P96">
        <v>98</v>
      </c>
      <c r="Q96">
        <v>68</v>
      </c>
      <c r="R96" s="20"/>
    </row>
    <row r="97" spans="1:17" x14ac:dyDescent="0.25">
      <c r="A97" s="29" t="s">
        <v>21</v>
      </c>
      <c r="B97" s="29">
        <v>28</v>
      </c>
      <c r="C97" s="29">
        <v>211117</v>
      </c>
      <c r="D97" s="29" t="s">
        <v>22</v>
      </c>
      <c r="E97" s="28">
        <v>1</v>
      </c>
      <c r="F97" s="28">
        <v>1</v>
      </c>
      <c r="G97" s="28">
        <v>1</v>
      </c>
      <c r="H97" s="28">
        <v>1</v>
      </c>
      <c r="I97" s="28">
        <v>1</v>
      </c>
      <c r="J97" s="28">
        <v>1</v>
      </c>
      <c r="K97" s="28">
        <v>88</v>
      </c>
      <c r="L97" s="28">
        <v>69</v>
      </c>
      <c r="M97" s="33">
        <f t="shared" si="2"/>
        <v>0.78409090909090906</v>
      </c>
      <c r="N97" s="28" t="s">
        <v>59</v>
      </c>
      <c r="P97">
        <v>127</v>
      </c>
      <c r="Q97">
        <v>67</v>
      </c>
    </row>
    <row r="98" spans="1:17" x14ac:dyDescent="0.25">
      <c r="A98" s="29" t="s">
        <v>21</v>
      </c>
      <c r="B98" s="29">
        <v>28</v>
      </c>
      <c r="C98" s="29">
        <v>211117</v>
      </c>
      <c r="D98" s="29" t="s">
        <v>24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131</v>
      </c>
      <c r="L98" s="28">
        <v>85</v>
      </c>
      <c r="M98" s="33">
        <f t="shared" si="2"/>
        <v>0.64885496183206104</v>
      </c>
      <c r="N98" s="28" t="s">
        <v>59</v>
      </c>
      <c r="P98">
        <f>SUM(P53:P97)</f>
        <v>3974</v>
      </c>
      <c r="Q98">
        <f>SUM(Q53:Q97)</f>
        <v>2194</v>
      </c>
    </row>
    <row r="99" spans="1:17" x14ac:dyDescent="0.25">
      <c r="A99" s="29" t="s">
        <v>21</v>
      </c>
      <c r="B99" s="29">
        <v>28</v>
      </c>
      <c r="C99" s="29">
        <v>211118</v>
      </c>
      <c r="D99" s="29" t="s">
        <v>22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98</v>
      </c>
      <c r="L99" s="28">
        <v>63</v>
      </c>
      <c r="M99" s="33">
        <f t="shared" si="2"/>
        <v>0.6428571428571429</v>
      </c>
      <c r="N99" s="28" t="s">
        <v>66</v>
      </c>
      <c r="O99" s="23">
        <v>0.7</v>
      </c>
      <c r="P99">
        <f>0.7*P98</f>
        <v>2781.7999999999997</v>
      </c>
      <c r="Q99">
        <f>0.7*Q98</f>
        <v>1535.8</v>
      </c>
    </row>
    <row r="100" spans="1:17" x14ac:dyDescent="0.25">
      <c r="A100" s="29" t="s">
        <v>21</v>
      </c>
      <c r="B100" s="29">
        <v>28</v>
      </c>
      <c r="C100" s="29">
        <v>211118</v>
      </c>
      <c r="D100" s="29" t="s">
        <v>24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68</v>
      </c>
      <c r="L100" s="28">
        <v>47</v>
      </c>
      <c r="M100" s="33">
        <f t="shared" si="2"/>
        <v>0.69117647058823528</v>
      </c>
      <c r="N100" s="28" t="s">
        <v>67</v>
      </c>
      <c r="O100" s="23">
        <v>0.6</v>
      </c>
      <c r="P100">
        <f>0.6*P98</f>
        <v>2384.4</v>
      </c>
      <c r="Q100">
        <f>0.6*Q98</f>
        <v>1316.3999999999999</v>
      </c>
    </row>
    <row r="101" spans="1:17" x14ac:dyDescent="0.25">
      <c r="A101" s="22" t="s">
        <v>21</v>
      </c>
      <c r="B101" s="22">
        <v>29</v>
      </c>
      <c r="C101" s="22">
        <v>211118</v>
      </c>
      <c r="D101" s="22" t="s">
        <v>22</v>
      </c>
      <c r="E101" s="15">
        <v>1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127</v>
      </c>
      <c r="L101" s="15"/>
      <c r="M101" s="34">
        <f t="shared" si="2"/>
        <v>0</v>
      </c>
      <c r="N101" s="15" t="s">
        <v>62</v>
      </c>
    </row>
    <row r="102" spans="1:17" x14ac:dyDescent="0.25">
      <c r="A102" s="22" t="s">
        <v>21</v>
      </c>
      <c r="B102" s="22">
        <v>29</v>
      </c>
      <c r="C102" s="22">
        <v>211118</v>
      </c>
      <c r="D102" s="22" t="s">
        <v>24</v>
      </c>
      <c r="E102" s="15">
        <v>1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67</v>
      </c>
      <c r="L102" s="15"/>
      <c r="M102" s="34">
        <f t="shared" si="2"/>
        <v>0</v>
      </c>
      <c r="N102" s="15" t="s">
        <v>62</v>
      </c>
    </row>
    <row r="103" spans="1:17" x14ac:dyDescent="0.25">
      <c r="A103" s="38" t="s">
        <v>21</v>
      </c>
      <c r="B103" s="38">
        <v>28</v>
      </c>
      <c r="C103" s="38">
        <v>211119</v>
      </c>
      <c r="D103" s="38" t="s">
        <v>22</v>
      </c>
      <c r="E103" s="1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18"/>
      <c r="L103" s="18"/>
      <c r="M103" s="39" t="e">
        <f t="shared" si="2"/>
        <v>#DIV/0!</v>
      </c>
      <c r="N103" s="18" t="s">
        <v>72</v>
      </c>
    </row>
    <row r="104" spans="1:17" x14ac:dyDescent="0.25">
      <c r="A104" s="38" t="s">
        <v>21</v>
      </c>
      <c r="B104" s="38">
        <v>28</v>
      </c>
      <c r="C104" s="38">
        <v>211119</v>
      </c>
      <c r="D104" s="38" t="s">
        <v>24</v>
      </c>
      <c r="E104" s="1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18"/>
      <c r="L104" s="18"/>
      <c r="M104" s="39" t="e">
        <f t="shared" si="2"/>
        <v>#DIV/0!</v>
      </c>
      <c r="N104" s="18" t="s">
        <v>72</v>
      </c>
    </row>
    <row r="105" spans="1:17" x14ac:dyDescent="0.25">
      <c r="A105" s="22" t="s">
        <v>21</v>
      </c>
      <c r="B105" s="22">
        <v>29</v>
      </c>
      <c r="C105" s="22">
        <v>211119</v>
      </c>
      <c r="D105" s="22" t="s">
        <v>22</v>
      </c>
      <c r="E105" s="15">
        <v>1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15"/>
      <c r="L105" s="15"/>
      <c r="M105" s="37" t="e">
        <f t="shared" si="2"/>
        <v>#DIV/0!</v>
      </c>
      <c r="N105" s="15"/>
    </row>
    <row r="106" spans="1:17" x14ac:dyDescent="0.25">
      <c r="A106" s="22" t="s">
        <v>21</v>
      </c>
      <c r="B106" s="22">
        <v>29</v>
      </c>
      <c r="C106" s="22">
        <v>211119</v>
      </c>
      <c r="D106" s="22" t="s">
        <v>24</v>
      </c>
      <c r="E106" s="15">
        <v>1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15"/>
      <c r="L106" s="15"/>
      <c r="M106" s="37" t="e">
        <f t="shared" si="2"/>
        <v>#DIV/0!</v>
      </c>
      <c r="N106" s="15"/>
    </row>
    <row r="107" spans="1:17" x14ac:dyDescent="0.25">
      <c r="A107" s="29" t="s">
        <v>21</v>
      </c>
      <c r="B107" s="29">
        <v>28</v>
      </c>
      <c r="C107" s="29">
        <v>211120</v>
      </c>
      <c r="D107" s="29" t="s">
        <v>22</v>
      </c>
      <c r="E107" s="28">
        <v>1</v>
      </c>
      <c r="F107" s="29">
        <v>1</v>
      </c>
      <c r="G107" s="29">
        <v>1</v>
      </c>
      <c r="H107" s="29">
        <v>1</v>
      </c>
      <c r="I107" s="29">
        <v>1</v>
      </c>
      <c r="J107" s="29">
        <v>1</v>
      </c>
      <c r="K107" s="28">
        <v>72</v>
      </c>
      <c r="L107" s="28">
        <v>48</v>
      </c>
      <c r="M107" s="40">
        <f t="shared" si="2"/>
        <v>0.66666666666666663</v>
      </c>
      <c r="N107" s="28" t="s">
        <v>62</v>
      </c>
    </row>
    <row r="108" spans="1:17" x14ac:dyDescent="0.25">
      <c r="A108" s="29" t="s">
        <v>21</v>
      </c>
      <c r="B108" s="29">
        <v>28</v>
      </c>
      <c r="C108" s="29">
        <v>211120</v>
      </c>
      <c r="D108" s="29" t="s">
        <v>24</v>
      </c>
      <c r="E108" s="28">
        <v>1</v>
      </c>
      <c r="F108" s="29">
        <v>1</v>
      </c>
      <c r="G108" s="29">
        <v>1</v>
      </c>
      <c r="H108" s="29">
        <v>1</v>
      </c>
      <c r="I108" s="29">
        <v>1</v>
      </c>
      <c r="J108" s="29">
        <v>1</v>
      </c>
      <c r="K108" s="28">
        <v>67</v>
      </c>
      <c r="L108" s="28">
        <v>52</v>
      </c>
      <c r="M108" s="40">
        <f t="shared" si="2"/>
        <v>0.77611940298507465</v>
      </c>
      <c r="N108" s="28" t="s">
        <v>62</v>
      </c>
    </row>
    <row r="109" spans="1:17" x14ac:dyDescent="0.25">
      <c r="A109" s="22" t="s">
        <v>21</v>
      </c>
      <c r="B109" s="22">
        <v>28</v>
      </c>
      <c r="C109" s="22">
        <v>211121</v>
      </c>
      <c r="D109" s="22" t="s">
        <v>22</v>
      </c>
      <c r="E109" s="15">
        <v>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15">
        <v>74</v>
      </c>
      <c r="L109" s="15"/>
      <c r="M109" s="37">
        <f t="shared" si="2"/>
        <v>0</v>
      </c>
      <c r="N109" s="15"/>
    </row>
    <row r="110" spans="1:17" x14ac:dyDescent="0.25">
      <c r="A110" s="22" t="s">
        <v>21</v>
      </c>
      <c r="B110" s="22">
        <v>28</v>
      </c>
      <c r="C110" s="22">
        <v>211121</v>
      </c>
      <c r="D110" s="22" t="s">
        <v>24</v>
      </c>
      <c r="E110" s="15">
        <v>1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15">
        <v>67</v>
      </c>
      <c r="L110" s="15"/>
      <c r="M110" s="37">
        <f t="shared" si="2"/>
        <v>0</v>
      </c>
      <c r="N110" s="15"/>
    </row>
    <row r="111" spans="1:17" x14ac:dyDescent="0.25">
      <c r="A111" s="22" t="s">
        <v>21</v>
      </c>
      <c r="B111" s="22">
        <v>28</v>
      </c>
      <c r="C111" s="22">
        <v>211122</v>
      </c>
      <c r="D111" s="22" t="s">
        <v>22</v>
      </c>
      <c r="E111" s="15">
        <v>1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15"/>
      <c r="L111" s="15"/>
      <c r="M111" s="37" t="e">
        <f>L111/K111</f>
        <v>#DIV/0!</v>
      </c>
      <c r="N111" s="15"/>
    </row>
    <row r="112" spans="1:17" x14ac:dyDescent="0.25">
      <c r="A112" s="22" t="s">
        <v>21</v>
      </c>
      <c r="B112" s="22">
        <v>28</v>
      </c>
      <c r="C112" s="22">
        <v>211122</v>
      </c>
      <c r="D112" s="22" t="s">
        <v>24</v>
      </c>
      <c r="E112" s="15">
        <v>1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15"/>
      <c r="L112" s="15"/>
      <c r="M112" s="37" t="e">
        <f t="shared" ref="M112:M118" si="3">L112/K112</f>
        <v>#DIV/0!</v>
      </c>
      <c r="N112" s="15"/>
    </row>
    <row r="113" spans="1:14" x14ac:dyDescent="0.25">
      <c r="A113" s="22" t="s">
        <v>21</v>
      </c>
      <c r="B113" s="22">
        <v>29</v>
      </c>
      <c r="C113" s="22">
        <v>211122</v>
      </c>
      <c r="D113" s="22" t="s">
        <v>22</v>
      </c>
      <c r="E113" s="15">
        <v>1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15"/>
      <c r="L113" s="15"/>
      <c r="M113" s="37" t="e">
        <f t="shared" si="3"/>
        <v>#DIV/0!</v>
      </c>
      <c r="N113" s="15"/>
    </row>
    <row r="114" spans="1:14" x14ac:dyDescent="0.25">
      <c r="A114" s="22" t="s">
        <v>21</v>
      </c>
      <c r="B114" s="22">
        <v>29</v>
      </c>
      <c r="C114" s="22">
        <v>211122</v>
      </c>
      <c r="D114" s="22" t="s">
        <v>24</v>
      </c>
      <c r="E114" s="15">
        <v>1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15"/>
      <c r="L114" s="15"/>
      <c r="M114" s="37" t="e">
        <f t="shared" si="3"/>
        <v>#DIV/0!</v>
      </c>
      <c r="N114" s="15"/>
    </row>
    <row r="115" spans="1:14" x14ac:dyDescent="0.25">
      <c r="A115" s="22" t="s">
        <v>21</v>
      </c>
      <c r="B115" s="22">
        <v>28</v>
      </c>
      <c r="C115" s="22">
        <v>211123</v>
      </c>
      <c r="D115" s="22" t="s">
        <v>22</v>
      </c>
      <c r="E115" s="15">
        <v>1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15"/>
      <c r="L115" s="15"/>
      <c r="M115" s="37" t="e">
        <f t="shared" si="3"/>
        <v>#DIV/0!</v>
      </c>
      <c r="N115" s="15"/>
    </row>
    <row r="116" spans="1:14" x14ac:dyDescent="0.25">
      <c r="A116" s="22" t="s">
        <v>21</v>
      </c>
      <c r="B116" s="22">
        <v>28</v>
      </c>
      <c r="C116" s="22">
        <v>211123</v>
      </c>
      <c r="D116" s="22" t="s">
        <v>24</v>
      </c>
      <c r="E116" s="15">
        <v>1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15"/>
      <c r="L116" s="15"/>
      <c r="M116" s="37" t="e">
        <f t="shared" si="3"/>
        <v>#DIV/0!</v>
      </c>
      <c r="N116" s="15"/>
    </row>
    <row r="117" spans="1:14" x14ac:dyDescent="0.25">
      <c r="A117" s="22" t="s">
        <v>21</v>
      </c>
      <c r="B117" s="22">
        <v>29</v>
      </c>
      <c r="C117" s="22">
        <v>211123</v>
      </c>
      <c r="D117" s="22" t="s">
        <v>22</v>
      </c>
      <c r="E117" s="15">
        <v>1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15"/>
      <c r="L117" s="15"/>
      <c r="M117" s="37" t="e">
        <f t="shared" si="3"/>
        <v>#DIV/0!</v>
      </c>
      <c r="N117" s="15"/>
    </row>
    <row r="118" spans="1:14" x14ac:dyDescent="0.25">
      <c r="A118" s="22" t="s">
        <v>21</v>
      </c>
      <c r="B118" s="22">
        <v>29</v>
      </c>
      <c r="C118" s="22">
        <v>211123</v>
      </c>
      <c r="D118" s="22" t="s">
        <v>24</v>
      </c>
      <c r="E118" s="15">
        <v>1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15"/>
      <c r="L118" s="15"/>
      <c r="M118" s="37" t="e">
        <f t="shared" si="3"/>
        <v>#DIV/0!</v>
      </c>
      <c r="N118" s="15"/>
    </row>
    <row r="119" spans="1:14" x14ac:dyDescent="0.25">
      <c r="A119" s="20"/>
      <c r="B119" s="20"/>
      <c r="C119" s="20"/>
      <c r="D119" s="20"/>
      <c r="I119" t="s">
        <v>60</v>
      </c>
      <c r="J119">
        <f>ROWS(J3:J118)-SUM(J3:J118)</f>
        <v>54</v>
      </c>
      <c r="M119" s="3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Prince, Stephanie</dc:creator>
  <dc:description/>
  <cp:lastModifiedBy>Prince, Stephanie M</cp:lastModifiedBy>
  <cp:revision>1</cp:revision>
  <dcterms:created xsi:type="dcterms:W3CDTF">2021-07-06T17:13:20Z</dcterms:created>
  <dcterms:modified xsi:type="dcterms:W3CDTF">2022-01-31T15:59:36Z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