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30" windowWidth="22980" windowHeight="9555" activeTab="1"/>
  </bookViews>
  <sheets>
    <sheet name="Wykres1" sheetId="3" r:id="rId1"/>
    <sheet name="Z1" sheetId="1" r:id="rId2"/>
  </sheets>
  <calcPr calcId="162913"/>
</workbook>
</file>

<file path=xl/calcChain.xml><?xml version="1.0" encoding="utf-8"?>
<calcChain xmlns="http://schemas.openxmlformats.org/spreadsheetml/2006/main">
  <c r="L10" i="1" l="1"/>
  <c r="M10" i="1" s="1"/>
  <c r="K10" i="1"/>
  <c r="K12" i="1"/>
  <c r="K9" i="1"/>
  <c r="K15" i="1"/>
  <c r="K8" i="1"/>
  <c r="K14" i="1"/>
  <c r="K16" i="1"/>
  <c r="K6" i="1"/>
  <c r="K7" i="1"/>
  <c r="K11" i="1"/>
  <c r="K13" i="1"/>
  <c r="J10" i="1"/>
  <c r="J12" i="1"/>
  <c r="L12" i="1" s="1"/>
  <c r="M12" i="1" s="1"/>
  <c r="J9" i="1"/>
  <c r="J15" i="1"/>
  <c r="L15" i="1" s="1"/>
  <c r="M15" i="1" s="1"/>
  <c r="J8" i="1"/>
  <c r="J14" i="1"/>
  <c r="L14" i="1" s="1"/>
  <c r="M14" i="1" s="1"/>
  <c r="J16" i="1"/>
  <c r="J6" i="1"/>
  <c r="L6" i="1" s="1"/>
  <c r="M6" i="1" s="1"/>
  <c r="J7" i="1"/>
  <c r="J11" i="1"/>
  <c r="L11" i="1" s="1"/>
  <c r="M11" i="1" s="1"/>
  <c r="I10" i="1"/>
  <c r="I12" i="1"/>
  <c r="I9" i="1"/>
  <c r="I15" i="1"/>
  <c r="I8" i="1"/>
  <c r="I14" i="1"/>
  <c r="I16" i="1"/>
  <c r="I6" i="1"/>
  <c r="I7" i="1"/>
  <c r="I11" i="1"/>
  <c r="I13" i="1"/>
  <c r="J13" i="1"/>
  <c r="L13" i="1" s="1"/>
  <c r="M13" i="1" s="1"/>
  <c r="L7" i="1" l="1"/>
  <c r="M7" i="1" s="1"/>
  <c r="L16" i="1"/>
  <c r="M16" i="1" s="1"/>
  <c r="L8" i="1"/>
  <c r="M8" i="1" s="1"/>
  <c r="L9" i="1"/>
  <c r="M9" i="1" s="1"/>
</calcChain>
</file>

<file path=xl/sharedStrings.xml><?xml version="1.0" encoding="utf-8"?>
<sst xmlns="http://schemas.openxmlformats.org/spreadsheetml/2006/main" count="39" uniqueCount="38">
  <si>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</si>
  <si>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</si>
  <si>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</si>
  <si>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</si>
  <si>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</si>
  <si>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</si>
  <si>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</si>
  <si>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</si>
  <si>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</si>
  <si>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</si>
  <si>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</si>
  <si>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</si>
  <si>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</si>
  <si>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</si>
  <si>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</si>
  <si>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</si>
  <si>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</si>
  <si>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</si>
  <si>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</si>
  <si>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</si>
  <si>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</si>
  <si>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</si>
  <si>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</si>
  <si>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</si>
  <si>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</si>
  <si>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</si>
  <si>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</si>
  <si>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</si>
  <si>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</si>
  <si>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</si>
  <si>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</si>
  <si>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</si>
  <si>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</si>
  <si>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</si>
  <si>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</si>
  <si>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</si>
  <si>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KOMUNIKAT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</si>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</sst>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zł&quot;"/>
    <numFmt numFmtId="167" formatCode="[$-415]d\ mmm;@"/>
  </numFmts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7" fontId="2" fillId="0" borderId="19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</cellXfs>
  <cellStyles count="1">
    <cellStyle name="Normalny" xfId="0" builtinId="0"/>
  </cellStyles>
  <dxfs count="2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Notowania</a:t>
            </a:r>
            <a:r>
              <a:rPr lang="pl-PL" baseline="0"/>
              <a:t> spółek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'Z1'!$C$11</c:f>
              <c:strCache>
                <c:ptCount val="1"/>
                <c:pt idx="0">
                  <c:v>Próchnik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'Z1'!$D$11:$H$11</c:f>
              <c:numCache>
                <c:formatCode>#\ ##0.00\ "zł"</c:formatCode>
                <c:ptCount val="5"/>
                <c:pt idx="0">
                  <c:v>41000</c:v>
                </c:pt>
                <c:pt idx="1">
                  <c:v>39000</c:v>
                </c:pt>
                <c:pt idx="2">
                  <c:v>38000</c:v>
                </c:pt>
                <c:pt idx="3">
                  <c:v>37000</c:v>
                </c:pt>
                <c:pt idx="4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2D7-B0BA-DFBFEF659F64}"/>
            </c:ext>
          </c:extLst>
        </c:ser>
        <c:ser>
          <c:idx val="1"/>
          <c:order val="1"/>
          <c:tx>
            <c:strRef>
              <c:f>'Z1'!$C$12</c:f>
              <c:strCache>
                <c:ptCount val="1"/>
                <c:pt idx="0">
                  <c:v>Kable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'Z1'!$D$12:$H$12</c:f>
              <c:numCache>
                <c:formatCode>#\ ##0.00\ "zł"</c:formatCode>
                <c:ptCount val="5"/>
                <c:pt idx="0">
                  <c:v>55800</c:v>
                </c:pt>
                <c:pt idx="1">
                  <c:v>55900</c:v>
                </c:pt>
                <c:pt idx="2">
                  <c:v>55700</c:v>
                </c:pt>
                <c:pt idx="3">
                  <c:v>55900</c:v>
                </c:pt>
                <c:pt idx="4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2D7-B0BA-DFBFEF659F64}"/>
            </c:ext>
          </c:extLst>
        </c:ser>
        <c:ser>
          <c:idx val="2"/>
          <c:order val="2"/>
          <c:tx>
            <c:strRef>
              <c:f>'Z1'!$C$13</c:f>
              <c:strCache>
                <c:ptCount val="1"/>
                <c:pt idx="0">
                  <c:v>Tonsil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'Z1'!$D$13:$H$13</c:f>
              <c:numCache>
                <c:formatCode>#\ ##0.00\ "zł"</c:formatCode>
                <c:ptCount val="5"/>
                <c:pt idx="0">
                  <c:v>55000</c:v>
                </c:pt>
                <c:pt idx="1">
                  <c:v>55000</c:v>
                </c:pt>
                <c:pt idx="2">
                  <c:v>62000</c:v>
                </c:pt>
                <c:pt idx="3">
                  <c:v>63000</c:v>
                </c:pt>
                <c:pt idx="4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4-42D7-B0BA-DFBFEF659F64}"/>
            </c:ext>
          </c:extLst>
        </c:ser>
        <c:ser>
          <c:idx val="3"/>
          <c:order val="3"/>
          <c:tx>
            <c:strRef>
              <c:f>'Z1'!$C$14</c:f>
              <c:strCache>
                <c:ptCount val="1"/>
                <c:pt idx="0">
                  <c:v>Żywiec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'Z1'!$D$14:$H$14</c:f>
              <c:numCache>
                <c:formatCode>#\ ##0.00\ "zł"</c:formatCode>
                <c:ptCount val="5"/>
                <c:pt idx="0">
                  <c:v>67314</c:v>
                </c:pt>
                <c:pt idx="1">
                  <c:v>69000</c:v>
                </c:pt>
                <c:pt idx="2">
                  <c:v>72000</c:v>
                </c:pt>
                <c:pt idx="3">
                  <c:v>68450</c:v>
                </c:pt>
                <c:pt idx="4">
                  <c:v>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4-42D7-B0BA-DFBFEF659F64}"/>
            </c:ext>
          </c:extLst>
        </c:ser>
        <c:ser>
          <c:idx val="4"/>
          <c:order val="4"/>
          <c:tx>
            <c:strRef>
              <c:f>'Z1'!$C$15</c:f>
              <c:strCache>
                <c:ptCount val="1"/>
                <c:pt idx="0">
                  <c:v>Dębica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'Z1'!$D$15:$H$15</c:f>
              <c:numCache>
                <c:formatCode>#\ ##0.00\ "zł"</c:formatCode>
                <c:ptCount val="5"/>
                <c:pt idx="0">
                  <c:v>64300</c:v>
                </c:pt>
                <c:pt idx="1">
                  <c:v>67000</c:v>
                </c:pt>
                <c:pt idx="2">
                  <c:v>73000</c:v>
                </c:pt>
                <c:pt idx="3">
                  <c:v>76000</c:v>
                </c:pt>
                <c:pt idx="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4-42D7-B0BA-DFBFEF659F64}"/>
            </c:ext>
          </c:extLst>
        </c:ser>
        <c:ser>
          <c:idx val="5"/>
          <c:order val="5"/>
          <c:tx>
            <c:strRef>
              <c:f>'Z1'!$C$16</c:f>
              <c:strCache>
                <c:ptCount val="1"/>
                <c:pt idx="0">
                  <c:v>BPH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'Z1'!$D$4:$H$5</c:f>
              <c:multiLvlStrCache>
                <c:ptCount val="5"/>
                <c:lvl>
                  <c:pt idx="0">
                    <c:v>18 list</c:v>
                  </c:pt>
                  <c:pt idx="1">
                    <c:v>22 list</c:v>
                  </c:pt>
                  <c:pt idx="2">
                    <c:v>25 list</c:v>
                  </c:pt>
                  <c:pt idx="3">
                    <c:v>28 list</c:v>
                  </c:pt>
                  <c:pt idx="4">
                    <c:v>30 list</c:v>
                  </c:pt>
                </c:lvl>
                <c:lvl>
                  <c:pt idx="0">
                    <c:v>Notowania z dnia</c:v>
                  </c:pt>
                </c:lvl>
              </c:multiLvlStrCache>
            </c:multiLvlStrRef>
          </c:cat>
          <c:val>
            <c:numRef>
              <c:f>'Z1'!$D$16:$H$16</c:f>
              <c:numCache>
                <c:formatCode>#\ ##0.00\ "zł"</c:formatCode>
                <c:ptCount val="5"/>
                <c:pt idx="0">
                  <c:v>210000</c:v>
                </c:pt>
                <c:pt idx="1">
                  <c:v>199000</c:v>
                </c:pt>
                <c:pt idx="2">
                  <c:v>192000</c:v>
                </c:pt>
                <c:pt idx="3">
                  <c:v>189000</c:v>
                </c:pt>
                <c:pt idx="4">
                  <c:v>188300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4-42D7-B0BA-DFBFEF65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581535"/>
        <c:axId val="1158582367"/>
      </c:lineChart>
      <c:catAx>
        <c:axId val="11585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582367"/>
        <c:crosses val="autoZero"/>
        <c:auto val="1"/>
        <c:lblAlgn val="ctr"/>
        <c:lblOffset val="100"/>
        <c:noMultiLvlLbl val="0"/>
      </c:catAx>
      <c:valAx>
        <c:axId val="11585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5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topLeftCell="A7" workbookViewId="0">
      <selection activeCell="K8" sqref="K8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4" width="17.7109375" style="1" customWidth="1"/>
    <col min="5" max="5" width="16.28515625" style="1" customWidth="1"/>
    <col min="6" max="8" width="17.140625" style="1" customWidth="1"/>
    <col min="9" max="9" width="19" style="1" customWidth="1"/>
    <col min="10" max="10" width="19.5703125" style="1" customWidth="1"/>
    <col min="11" max="11" width="20.42578125" style="1" customWidth="1"/>
    <col min="12" max="12" width="17" style="1" bestFit="1" customWidth="1"/>
    <col min="13" max="13" width="23.7109375" style="1" customWidth="1"/>
    <col min="14" max="16384" width="8.85546875" style="1"/>
  </cols>
  <sheetData>
    <row r="3" spans="3:13" ht="19.5" thickBot="1" x14ac:dyDescent="0.35"/>
    <row r="4" spans="3:13" s="3" customFormat="1" ht="27.6" customHeight="1" x14ac:dyDescent="0.25">
      <c r="C4" s="13" t="s">
        <v>0</v>
      </c>
      <c r="D4" s="15" t="s">
        <v>1</v>
      </c>
      <c r="E4" s="15"/>
      <c r="F4" s="15"/>
      <c r="G4" s="15"/>
      <c r="H4" s="15"/>
      <c r="I4" s="16" t="s">
        <v>2</v>
      </c>
      <c r="J4" s="15"/>
      <c r="K4" s="17"/>
    </row>
    <row r="5" spans="3:13" s="3" customFormat="1" ht="27.6" customHeight="1" thickBot="1" x14ac:dyDescent="0.3">
      <c r="C5" s="14"/>
      <c r="D5" s="29" t="s">
        <v>3</v>
      </c>
      <c r="E5" s="30" t="s">
        <v>4</v>
      </c>
      <c r="F5" s="30" t="s">
        <v>5</v>
      </c>
      <c r="G5" s="30" t="s">
        <v>6</v>
      </c>
      <c r="H5" s="31" t="s">
        <v>7</v>
      </c>
      <c r="I5" s="4" t="s">
        <v>8</v>
      </c>
      <c r="J5" s="5" t="s">
        <v>9</v>
      </c>
      <c r="K5" s="32" t="s">
        <v>10</v>
      </c>
      <c r="L5" s="2" t="s">
        <v>37</v>
      </c>
      <c r="M5" s="2" t="s">
        <v>36</v>
      </c>
    </row>
    <row r="6" spans="3:13" s="3" customFormat="1" ht="27.6" customHeight="1" thickBot="1" x14ac:dyDescent="0.3">
      <c r="C6" s="6" t="s">
        <v>14</v>
      </c>
      <c r="D6" s="18">
        <v>12100</v>
      </c>
      <c r="E6" s="19">
        <v>12300</v>
      </c>
      <c r="F6" s="19">
        <v>12000</v>
      </c>
      <c r="G6" s="19">
        <v>12300</v>
      </c>
      <c r="H6" s="20">
        <v>12300</v>
      </c>
      <c r="I6" s="27">
        <f>AVERAGE(D6:H6)</f>
        <v>12200</v>
      </c>
      <c r="J6" s="28">
        <f>MAX(D6:H6)</f>
        <v>12300</v>
      </c>
      <c r="K6" s="33">
        <f>MIN(D6:H6)</f>
        <v>12000</v>
      </c>
      <c r="L6" s="34">
        <f>(J6-K6)/D6</f>
        <v>2.4793388429752067E-2</v>
      </c>
      <c r="M6" s="2" t="str">
        <f>IF(L6&gt;15%,"Inwestować","Nie inwestować")</f>
        <v>Nie inwestować</v>
      </c>
    </row>
    <row r="7" spans="3:13" s="3" customFormat="1" ht="27.6" customHeight="1" thickBot="1" x14ac:dyDescent="0.3">
      <c r="C7" s="7" t="s">
        <v>13</v>
      </c>
      <c r="D7" s="21">
        <v>13500</v>
      </c>
      <c r="E7" s="22">
        <v>13700</v>
      </c>
      <c r="F7" s="22">
        <v>13900</v>
      </c>
      <c r="G7" s="22">
        <v>14000</v>
      </c>
      <c r="H7" s="23">
        <v>13800</v>
      </c>
      <c r="I7" s="27">
        <f>AVERAGE(D7:H7)</f>
        <v>13780</v>
      </c>
      <c r="J7" s="28">
        <f>MAX(D7:H7)</f>
        <v>14000</v>
      </c>
      <c r="K7" s="33">
        <f>MIN(D7:H7)</f>
        <v>13500</v>
      </c>
      <c r="L7" s="34">
        <f>(J7-K7)/D7</f>
        <v>3.7037037037037035E-2</v>
      </c>
      <c r="M7" s="2" t="str">
        <f>IF(L7&gt;15%,"Inwestować","Nie inwestować")</f>
        <v>Nie inwestować</v>
      </c>
    </row>
    <row r="8" spans="3:13" s="3" customFormat="1" ht="27.6" customHeight="1" thickBot="1" x14ac:dyDescent="0.3">
      <c r="C8" s="7" t="s">
        <v>17</v>
      </c>
      <c r="D8" s="21">
        <v>21000</v>
      </c>
      <c r="E8" s="22">
        <v>19500</v>
      </c>
      <c r="F8" s="22">
        <v>19200</v>
      </c>
      <c r="G8" s="22">
        <v>20800</v>
      </c>
      <c r="H8" s="23">
        <v>21250</v>
      </c>
      <c r="I8" s="27">
        <f>AVERAGE(D8:H8)</f>
        <v>20350</v>
      </c>
      <c r="J8" s="28">
        <f>MAX(D8:H8)</f>
        <v>21250</v>
      </c>
      <c r="K8" s="33">
        <f>MIN(D8:H8)</f>
        <v>19200</v>
      </c>
      <c r="L8" s="34">
        <f>(J8-K8)/D8</f>
        <v>9.7619047619047619E-2</v>
      </c>
      <c r="M8" s="2" t="str">
        <f>IF(L8&gt;15%,"Inwestować","Nie inwestować")</f>
        <v>Nie inwestować</v>
      </c>
    </row>
    <row r="9" spans="3:13" s="3" customFormat="1" ht="27.6" customHeight="1" thickBot="1" x14ac:dyDescent="0.3">
      <c r="C9" s="7" t="s">
        <v>19</v>
      </c>
      <c r="D9" s="21">
        <v>21400</v>
      </c>
      <c r="E9" s="22">
        <v>22000</v>
      </c>
      <c r="F9" s="22">
        <v>22200</v>
      </c>
      <c r="G9" s="22">
        <v>23000</v>
      </c>
      <c r="H9" s="23">
        <v>22200</v>
      </c>
      <c r="I9" s="27">
        <f>AVERAGE(D9:H9)</f>
        <v>22160</v>
      </c>
      <c r="J9" s="28">
        <f>MAX(D9:H9)</f>
        <v>23000</v>
      </c>
      <c r="K9" s="33">
        <f>MIN(D9:H9)</f>
        <v>21400</v>
      </c>
      <c r="L9" s="34">
        <f>(J9-K9)/D9</f>
        <v>7.476635514018691E-2</v>
      </c>
      <c r="M9" s="2" t="str">
        <f>IF(L9&gt;15%,"Inwestować","Nie inwestować")</f>
        <v>Nie inwestować</v>
      </c>
    </row>
    <row r="10" spans="3:13" s="3" customFormat="1" ht="27.6" customHeight="1" thickBot="1" x14ac:dyDescent="0.3">
      <c r="C10" s="7" t="s">
        <v>21</v>
      </c>
      <c r="D10" s="21">
        <v>25000</v>
      </c>
      <c r="E10" s="22">
        <v>27000</v>
      </c>
      <c r="F10" s="22">
        <v>30000</v>
      </c>
      <c r="G10" s="22">
        <v>30000</v>
      </c>
      <c r="H10" s="23">
        <v>36000</v>
      </c>
      <c r="I10" s="27">
        <f>AVERAGE(D10:H10)</f>
        <v>29600</v>
      </c>
      <c r="J10" s="28">
        <f>MAX(D10:H10)</f>
        <v>36000</v>
      </c>
      <c r="K10" s="33">
        <f>MIN(D10:H10)</f>
        <v>25000</v>
      </c>
      <c r="L10" s="34">
        <f>(J10-K10)/D10</f>
        <v>0.44</v>
      </c>
      <c r="M10" s="2" t="str">
        <f>IF(L10&gt;15%,"Inwestować","Nie inwestować")</f>
        <v>Inwestować</v>
      </c>
    </row>
    <row r="11" spans="3:13" s="3" customFormat="1" ht="27.6" customHeight="1" thickBot="1" x14ac:dyDescent="0.3">
      <c r="C11" s="7" t="s">
        <v>12</v>
      </c>
      <c r="D11" s="21">
        <v>41000</v>
      </c>
      <c r="E11" s="22">
        <v>39000</v>
      </c>
      <c r="F11" s="22">
        <v>38000</v>
      </c>
      <c r="G11" s="22">
        <v>37000</v>
      </c>
      <c r="H11" s="23">
        <v>36000</v>
      </c>
      <c r="I11" s="27">
        <f>AVERAGE(D11:H11)</f>
        <v>38200</v>
      </c>
      <c r="J11" s="28">
        <f>MAX(D11:H11)</f>
        <v>41000</v>
      </c>
      <c r="K11" s="33">
        <f>MIN(D11:H11)</f>
        <v>36000</v>
      </c>
      <c r="L11" s="34">
        <f>(J11-K11)/D11</f>
        <v>0.12195121951219512</v>
      </c>
      <c r="M11" s="2" t="str">
        <f>IF(L11&gt;15%,"Inwestować","Nie inwestować")</f>
        <v>Nie inwestować</v>
      </c>
    </row>
    <row r="12" spans="3:13" s="3" customFormat="1" ht="27.6" customHeight="1" thickBot="1" x14ac:dyDescent="0.3">
      <c r="C12" s="7" t="s">
        <v>20</v>
      </c>
      <c r="D12" s="21">
        <v>55800</v>
      </c>
      <c r="E12" s="22">
        <v>55900</v>
      </c>
      <c r="F12" s="22">
        <v>55700</v>
      </c>
      <c r="G12" s="22">
        <v>55900</v>
      </c>
      <c r="H12" s="23">
        <v>56000</v>
      </c>
      <c r="I12" s="27">
        <f>AVERAGE(D12:H12)</f>
        <v>55860</v>
      </c>
      <c r="J12" s="28">
        <f>MAX(D12:H12)</f>
        <v>56000</v>
      </c>
      <c r="K12" s="33">
        <f>MIN(D12:H12)</f>
        <v>55700</v>
      </c>
      <c r="L12" s="34">
        <f>(J12-K12)/D12</f>
        <v>5.3763440860215058E-3</v>
      </c>
      <c r="M12" s="2" t="str">
        <f>IF(L12&gt;15%,"Inwestować","Nie inwestować")</f>
        <v>Nie inwestować</v>
      </c>
    </row>
    <row r="13" spans="3:13" s="3" customFormat="1" ht="27.6" customHeight="1" thickBot="1" x14ac:dyDescent="0.3">
      <c r="C13" s="7" t="s">
        <v>11</v>
      </c>
      <c r="D13" s="21">
        <v>55000</v>
      </c>
      <c r="E13" s="22">
        <v>55000</v>
      </c>
      <c r="F13" s="22">
        <v>62000</v>
      </c>
      <c r="G13" s="22">
        <v>63000</v>
      </c>
      <c r="H13" s="23">
        <v>65000</v>
      </c>
      <c r="I13" s="27">
        <f>AVERAGE(D13:H13)</f>
        <v>60000</v>
      </c>
      <c r="J13" s="28">
        <f>MAX(D13:H13)</f>
        <v>65000</v>
      </c>
      <c r="K13" s="33">
        <f>MIN(D13:H13)</f>
        <v>55000</v>
      </c>
      <c r="L13" s="34">
        <f>(J13-K13)/D13</f>
        <v>0.18181818181818182</v>
      </c>
      <c r="M13" s="2" t="str">
        <f>IF(L13&gt;15%,"Inwestować","Nie inwestować")</f>
        <v>Inwestować</v>
      </c>
    </row>
    <row r="14" spans="3:13" s="3" customFormat="1" ht="27.6" customHeight="1" thickBot="1" x14ac:dyDescent="0.3">
      <c r="C14" s="7" t="s">
        <v>16</v>
      </c>
      <c r="D14" s="21">
        <v>67314</v>
      </c>
      <c r="E14" s="22">
        <v>69000</v>
      </c>
      <c r="F14" s="22">
        <v>72000</v>
      </c>
      <c r="G14" s="22">
        <v>68450</v>
      </c>
      <c r="H14" s="23">
        <v>70001</v>
      </c>
      <c r="I14" s="27">
        <f>AVERAGE(D14:H14)</f>
        <v>69353</v>
      </c>
      <c r="J14" s="28">
        <f>MAX(D14:H14)</f>
        <v>72000</v>
      </c>
      <c r="K14" s="33">
        <f>MIN(D14:H14)</f>
        <v>67314</v>
      </c>
      <c r="L14" s="34">
        <f>(J14-K14)/D14</f>
        <v>6.9614047597825121E-2</v>
      </c>
      <c r="M14" s="2" t="str">
        <f>IF(L14&gt;15%,"Inwestować","Nie inwestować")</f>
        <v>Nie inwestować</v>
      </c>
    </row>
    <row r="15" spans="3:13" s="3" customFormat="1" ht="27.6" customHeight="1" thickBot="1" x14ac:dyDescent="0.3">
      <c r="C15" s="7" t="s">
        <v>18</v>
      </c>
      <c r="D15" s="21">
        <v>64300</v>
      </c>
      <c r="E15" s="22">
        <v>67000</v>
      </c>
      <c r="F15" s="22">
        <v>73000</v>
      </c>
      <c r="G15" s="22">
        <v>76000</v>
      </c>
      <c r="H15" s="23">
        <v>70000</v>
      </c>
      <c r="I15" s="27">
        <f>AVERAGE(D15:H15)</f>
        <v>70060</v>
      </c>
      <c r="J15" s="28">
        <f>MAX(D15:H15)</f>
        <v>76000</v>
      </c>
      <c r="K15" s="33">
        <f>MIN(D15:H15)</f>
        <v>64300</v>
      </c>
      <c r="L15" s="34">
        <f>(J15-K15)/D15</f>
        <v>0.18195956454121306</v>
      </c>
      <c r="M15" s="2" t="str">
        <f>IF(L15&gt;15%,"Inwestować","Nie inwestować")</f>
        <v>Inwestować</v>
      </c>
    </row>
    <row r="16" spans="3:13" s="3" customFormat="1" ht="27.6" customHeight="1" thickBot="1" x14ac:dyDescent="0.3">
      <c r="C16" s="8" t="s">
        <v>15</v>
      </c>
      <c r="D16" s="24">
        <v>210000</v>
      </c>
      <c r="E16" s="25">
        <v>199000</v>
      </c>
      <c r="F16" s="25">
        <v>192000</v>
      </c>
      <c r="G16" s="25">
        <v>189000</v>
      </c>
      <c r="H16" s="26">
        <v>188300</v>
      </c>
      <c r="I16" s="27">
        <f>AVERAGE(D16:H16)</f>
        <v>195660</v>
      </c>
      <c r="J16" s="28">
        <f>MAX(D16:H16)</f>
        <v>210000</v>
      </c>
      <c r="K16" s="33">
        <f>MIN(D16:H16)</f>
        <v>188300</v>
      </c>
      <c r="L16" s="34">
        <f>(J16-K16)/D16</f>
        <v>0.10333333333333333</v>
      </c>
      <c r="M16" s="2" t="str">
        <f>IF(L16&gt;15%,"Inwestować","Nie inwestować")</f>
        <v>Nie inwestować</v>
      </c>
    </row>
    <row r="18" spans="2:4" x14ac:dyDescent="0.3">
      <c r="B18" s="12" t="s">
        <v>35</v>
      </c>
    </row>
    <row r="20" spans="2:4" x14ac:dyDescent="0.3">
      <c r="B20" s="1" t="s">
        <v>29</v>
      </c>
    </row>
    <row r="21" spans="2:4" s="3" customFormat="1" ht="23.45" customHeight="1" x14ac:dyDescent="0.25">
      <c r="B21" s="9" t="s">
        <v>30</v>
      </c>
    </row>
    <row r="22" spans="2:4" s="3" customFormat="1" ht="23.45" customHeight="1" x14ac:dyDescent="0.25">
      <c r="B22" s="9" t="s">
        <v>31</v>
      </c>
    </row>
    <row r="23" spans="2:4" s="3" customFormat="1" ht="23.45" customHeight="1" x14ac:dyDescent="0.25">
      <c r="B23" s="9" t="s">
        <v>32</v>
      </c>
    </row>
    <row r="24" spans="2:4" ht="23.45" customHeight="1" x14ac:dyDescent="0.3">
      <c r="B24" s="10" t="s">
        <v>33</v>
      </c>
    </row>
    <row r="25" spans="2:4" x14ac:dyDescent="0.3">
      <c r="C25" s="10" t="s">
        <v>28</v>
      </c>
    </row>
    <row r="26" spans="2:4" x14ac:dyDescent="0.3">
      <c r="C26" s="10" t="s">
        <v>22</v>
      </c>
    </row>
    <row r="27" spans="2:4" s="3" customFormat="1" ht="30.6" customHeight="1" x14ac:dyDescent="0.25">
      <c r="B27" s="9" t="s">
        <v>34</v>
      </c>
    </row>
    <row r="28" spans="2:4" x14ac:dyDescent="0.3">
      <c r="C28" s="10" t="s">
        <v>25</v>
      </c>
    </row>
    <row r="29" spans="2:4" x14ac:dyDescent="0.3">
      <c r="C29" s="11" t="s">
        <v>23</v>
      </c>
      <c r="D29" s="10" t="s">
        <v>26</v>
      </c>
    </row>
    <row r="30" spans="2:4" x14ac:dyDescent="0.3">
      <c r="C30" s="11" t="s">
        <v>23</v>
      </c>
      <c r="D30" s="10" t="s">
        <v>27</v>
      </c>
    </row>
    <row r="31" spans="2:4" x14ac:dyDescent="0.3">
      <c r="C31" s="10" t="s">
        <v>24</v>
      </c>
    </row>
  </sheetData>
  <sortState ref="C6:M16">
    <sortCondition ref="I6"/>
  </sortState>
  <mergeCells count="3">
    <mergeCell ref="C4:C5"/>
    <mergeCell ref="D4:H4"/>
    <mergeCell ref="I4:K4"/>
  </mergeCells>
  <conditionalFormatting sqref="M6:M16">
    <cfRule type="cellIs" dxfId="0" priority="2" operator="equal">
      <formula>"Nie inwestować"</formula>
    </cfRule>
    <cfRule type="cellIs" dxfId="1" priority="1" operator="equal">
      <formula>"Inwestować"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Z1</vt:lpstr>
      <vt:lpstr>Wykres1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2022-05-23T11:24:55Z</dcterms:modified>
</cp:coreProperties>
</file>