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\"/>
    </mc:Choice>
  </mc:AlternateContent>
  <xr:revisionPtr revIDLastSave="0" documentId="13_ncr:1_{FD578C46-66B8-416F-B01D-64E42ABF2040}" xr6:coauthVersionLast="47" xr6:coauthVersionMax="47" xr10:uidLastSave="{00000000-0000-0000-0000-000000000000}"/>
  <bookViews>
    <workbookView xWindow="28680" yWindow="-120" windowWidth="29040" windowHeight="15840" activeTab="4" xr2:uid="{874E4469-DA27-4237-9D40-3365DB8AA88A}"/>
  </bookViews>
  <sheets>
    <sheet name="Main Table" sheetId="1" r:id="rId1"/>
    <sheet name="Omicron" sheetId="2" r:id="rId2"/>
    <sheet name="B.1.1.7" sheetId="3" r:id="rId3"/>
    <sheet name="Main Lineage" sheetId="4" r:id="rId4"/>
    <sheet name="Human MonkeyPox" sheetId="8" r:id="rId5"/>
    <sheet name="Calculations" sheetId="7" r:id="rId6"/>
    <sheet name="Table Percentag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1" i="7" l="1"/>
  <c r="F31" i="7"/>
  <c r="F30" i="7"/>
  <c r="B31" i="7"/>
  <c r="J29" i="7"/>
  <c r="A28" i="7"/>
  <c r="A27" i="7"/>
  <c r="J28" i="7"/>
  <c r="B25" i="7"/>
  <c r="F24" i="7" s="1"/>
  <c r="B22" i="7"/>
  <c r="B20" i="7" s="1"/>
  <c r="A18" i="7"/>
  <c r="C24" i="7" s="1"/>
  <c r="A16" i="7"/>
  <c r="C21" i="7" s="1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11" i="7"/>
  <c r="A10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7" i="7"/>
  <c r="A6" i="7"/>
  <c r="A2" i="7"/>
  <c r="J20" i="7" s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X42" i="1"/>
  <c r="Y42" i="1"/>
  <c r="Z42" i="1"/>
  <c r="AA42" i="1"/>
  <c r="AB42" i="1"/>
  <c r="AC42" i="1"/>
  <c r="X43" i="1"/>
  <c r="Y43" i="1"/>
  <c r="Z43" i="1"/>
  <c r="AA43" i="1"/>
  <c r="AB43" i="1"/>
  <c r="AC43" i="1"/>
  <c r="X44" i="1"/>
  <c r="Y44" i="1"/>
  <c r="Z44" i="1"/>
  <c r="AA44" i="1"/>
  <c r="AB44" i="1"/>
  <c r="AC44" i="1"/>
  <c r="X45" i="1"/>
  <c r="Y45" i="1"/>
  <c r="Z45" i="1"/>
  <c r="AA45" i="1"/>
  <c r="AB45" i="1"/>
  <c r="AC45" i="1"/>
  <c r="X46" i="1"/>
  <c r="Y46" i="1"/>
  <c r="Z46" i="1"/>
  <c r="AA46" i="1"/>
  <c r="AB46" i="1"/>
  <c r="AC46" i="1"/>
  <c r="X47" i="1"/>
  <c r="Y47" i="1"/>
  <c r="Z47" i="1"/>
  <c r="AA47" i="1"/>
  <c r="AB47" i="1"/>
  <c r="AC47" i="1"/>
  <c r="X48" i="1"/>
  <c r="Y48" i="1"/>
  <c r="Z48" i="1"/>
  <c r="AA48" i="1"/>
  <c r="AB48" i="1"/>
  <c r="AC48" i="1"/>
  <c r="X49" i="1"/>
  <c r="Y49" i="1"/>
  <c r="Z49" i="1"/>
  <c r="AA49" i="1"/>
  <c r="AB49" i="1"/>
  <c r="AC49" i="1"/>
  <c r="X50" i="1"/>
  <c r="Y50" i="1"/>
  <c r="Z50" i="1"/>
  <c r="AA50" i="1"/>
  <c r="AB50" i="1"/>
  <c r="AC50" i="1"/>
  <c r="X51" i="1"/>
  <c r="Y51" i="1"/>
  <c r="Z51" i="1"/>
  <c r="AA51" i="1"/>
  <c r="AB51" i="1"/>
  <c r="AC51" i="1"/>
  <c r="X52" i="1"/>
  <c r="Y52" i="1"/>
  <c r="Z52" i="1"/>
  <c r="AA52" i="1"/>
  <c r="AB52" i="1"/>
  <c r="AC52" i="1"/>
  <c r="X53" i="1"/>
  <c r="Y53" i="1"/>
  <c r="Z53" i="1"/>
  <c r="AA53" i="1"/>
  <c r="AB53" i="1"/>
  <c r="AC53" i="1"/>
  <c r="X54" i="1"/>
  <c r="Y54" i="1"/>
  <c r="Z54" i="1"/>
  <c r="AA54" i="1"/>
  <c r="AB54" i="1"/>
  <c r="AC54" i="1"/>
  <c r="X55" i="1"/>
  <c r="Y55" i="1"/>
  <c r="Z55" i="1"/>
  <c r="AA55" i="1"/>
  <c r="AB55" i="1"/>
  <c r="AC55" i="1"/>
  <c r="X56" i="1"/>
  <c r="Y56" i="1"/>
  <c r="Z56" i="1"/>
  <c r="AA56" i="1"/>
  <c r="AB56" i="1"/>
  <c r="AC56" i="1"/>
  <c r="X57" i="1"/>
  <c r="Y57" i="1"/>
  <c r="Z57" i="1"/>
  <c r="AA57" i="1"/>
  <c r="AB57" i="1"/>
  <c r="AC57" i="1"/>
  <c r="X58" i="1"/>
  <c r="Y58" i="1"/>
  <c r="Z58" i="1"/>
  <c r="AA58" i="1"/>
  <c r="AB58" i="1"/>
  <c r="AC58" i="1"/>
  <c r="X59" i="1"/>
  <c r="Y59" i="1"/>
  <c r="Z59" i="1"/>
  <c r="AA59" i="1"/>
  <c r="AB59" i="1"/>
  <c r="AC59" i="1"/>
  <c r="X60" i="1"/>
  <c r="Y60" i="1"/>
  <c r="Z60" i="1"/>
  <c r="AA60" i="1"/>
  <c r="AB60" i="1"/>
  <c r="AC60" i="1"/>
  <c r="X61" i="1"/>
  <c r="Y61" i="1"/>
  <c r="Z61" i="1"/>
  <c r="AA61" i="1"/>
  <c r="AB61" i="1"/>
  <c r="AC61" i="1"/>
  <c r="X62" i="1"/>
  <c r="Y62" i="1"/>
  <c r="Z62" i="1"/>
  <c r="AA62" i="1"/>
  <c r="AB62" i="1"/>
  <c r="AC62" i="1"/>
  <c r="X63" i="1"/>
  <c r="Y63" i="1"/>
  <c r="Z63" i="1"/>
  <c r="AA63" i="1"/>
  <c r="AB63" i="1"/>
  <c r="AC63" i="1"/>
  <c r="X64" i="1"/>
  <c r="Y64" i="1"/>
  <c r="Z64" i="1"/>
  <c r="AA64" i="1"/>
  <c r="AB64" i="1"/>
  <c r="AC64" i="1"/>
  <c r="X65" i="1"/>
  <c r="Y65" i="1"/>
  <c r="Z65" i="1"/>
  <c r="AA65" i="1"/>
  <c r="AB65" i="1"/>
  <c r="AC65" i="1"/>
  <c r="X66" i="1"/>
  <c r="Y66" i="1"/>
  <c r="Z66" i="1"/>
  <c r="AA66" i="1"/>
  <c r="AB66" i="1"/>
  <c r="AC66" i="1"/>
  <c r="X67" i="1"/>
  <c r="Y67" i="1"/>
  <c r="Z67" i="1"/>
  <c r="AA67" i="1"/>
  <c r="AB67" i="1"/>
  <c r="AC67" i="1"/>
  <c r="X68" i="1"/>
  <c r="Y68" i="1"/>
  <c r="Z68" i="1"/>
  <c r="AA68" i="1"/>
  <c r="AB68" i="1"/>
  <c r="AC68" i="1"/>
  <c r="X69" i="1"/>
  <c r="Y69" i="1"/>
  <c r="Z69" i="1"/>
  <c r="AA69" i="1"/>
  <c r="AB69" i="1"/>
  <c r="AC69" i="1"/>
  <c r="X70" i="1"/>
  <c r="Y70" i="1"/>
  <c r="Z70" i="1"/>
  <c r="AA70" i="1"/>
  <c r="AB70" i="1"/>
  <c r="AC70" i="1"/>
  <c r="X71" i="1"/>
  <c r="Y71" i="1"/>
  <c r="Z71" i="1"/>
  <c r="AA71" i="1"/>
  <c r="AB71" i="1"/>
  <c r="AC71" i="1"/>
  <c r="X72" i="1"/>
  <c r="Y72" i="1"/>
  <c r="Z72" i="1"/>
  <c r="AA72" i="1"/>
  <c r="AB72" i="1"/>
  <c r="AC72" i="1"/>
  <c r="X73" i="1"/>
  <c r="Y73" i="1"/>
  <c r="Z73" i="1"/>
  <c r="AA73" i="1"/>
  <c r="AB73" i="1"/>
  <c r="AC73" i="1"/>
  <c r="X74" i="1"/>
  <c r="Y74" i="1"/>
  <c r="Z74" i="1"/>
  <c r="AA74" i="1"/>
  <c r="AB74" i="1"/>
  <c r="AC74" i="1"/>
  <c r="X75" i="1"/>
  <c r="Y75" i="1"/>
  <c r="Z75" i="1"/>
  <c r="AA75" i="1"/>
  <c r="AB75" i="1"/>
  <c r="AC75" i="1"/>
  <c r="X76" i="1"/>
  <c r="Y76" i="1"/>
  <c r="Z76" i="1"/>
  <c r="AA76" i="1"/>
  <c r="AB76" i="1"/>
  <c r="AC76" i="1"/>
  <c r="X77" i="1"/>
  <c r="Y77" i="1"/>
  <c r="Z77" i="1"/>
  <c r="AA77" i="1"/>
  <c r="AB77" i="1"/>
  <c r="AC77" i="1"/>
  <c r="X78" i="1"/>
  <c r="Y78" i="1"/>
  <c r="Z78" i="1"/>
  <c r="AA78" i="1"/>
  <c r="AB78" i="1"/>
  <c r="AC78" i="1"/>
  <c r="X79" i="1"/>
  <c r="Y79" i="1"/>
  <c r="Z79" i="1"/>
  <c r="AA79" i="1"/>
  <c r="AB79" i="1"/>
  <c r="AC79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42" i="1"/>
  <c r="C25" i="7" l="1"/>
  <c r="F25" i="7" s="1"/>
  <c r="C22" i="7"/>
  <c r="F22" i="7" s="1"/>
  <c r="A12" i="7"/>
  <c r="A8" i="7"/>
  <c r="C20" i="7" l="1"/>
</calcChain>
</file>

<file path=xl/sharedStrings.xml><?xml version="1.0" encoding="utf-8"?>
<sst xmlns="http://schemas.openxmlformats.org/spreadsheetml/2006/main" count="467" uniqueCount="216">
  <si>
    <t>BA.1</t>
  </si>
  <si>
    <t>BA.2</t>
  </si>
  <si>
    <t>BA.3</t>
  </si>
  <si>
    <t>BA.4</t>
  </si>
  <si>
    <t>BA.5</t>
  </si>
  <si>
    <t>AY.3</t>
  </si>
  <si>
    <t>B.1</t>
  </si>
  <si>
    <t>B.1.1</t>
  </si>
  <si>
    <t>B.1.1.7</t>
  </si>
  <si>
    <t>B.1.617.2</t>
  </si>
  <si>
    <t>B.1.1.214</t>
  </si>
  <si>
    <t>B.1.1.519</t>
  </si>
  <si>
    <t>B.1.2</t>
  </si>
  <si>
    <t>Sequence</t>
  </si>
  <si>
    <t>B.1.1.7 F</t>
  </si>
  <si>
    <t>CATGCTATCTCTGGGACCAAT</t>
  </si>
  <si>
    <t>B.1.1.7 Internal</t>
  </si>
  <si>
    <t>GATTCGAAGACCCAGTCCCT</t>
  </si>
  <si>
    <t>B.1.1.7 R</t>
  </si>
  <si>
    <t>GGTGTTTACCACAAAAACAACA</t>
  </si>
  <si>
    <t>HKU-NF</t>
  </si>
  <si>
    <t>TAATCAGACAAGGAACTGATTA</t>
  </si>
  <si>
    <t>HKU-NR</t>
  </si>
  <si>
    <t>CATGGAAGTCACACCTTCG</t>
  </si>
  <si>
    <t>E_Sarbeco_F1</t>
  </si>
  <si>
    <t>ACAGGTACGTTAATAGTTAATAGCGT</t>
  </si>
  <si>
    <t>E_Sarbeco_R2</t>
  </si>
  <si>
    <t>TGTGTGCGTACTGCTGCAATAT</t>
  </si>
  <si>
    <t>2019-nCoV_N1-F</t>
  </si>
  <si>
    <t>GACCCCAAAATCAGCGAAAT</t>
  </si>
  <si>
    <t>2019-nCoV_N1-R</t>
  </si>
  <si>
    <t>CAGATTCAACTGGCAGTAACCAGA</t>
  </si>
  <si>
    <t>2019-nCoV_N2-F</t>
  </si>
  <si>
    <t>TTACAAACATTGGCCGCAAA</t>
  </si>
  <si>
    <t>2019-nCoV_N2-R</t>
  </si>
  <si>
    <t>TTCTTCGGAATGTCGCGC</t>
  </si>
  <si>
    <t>2019-nCoV_N3-F</t>
  </si>
  <si>
    <t>GGGAGCCTTGAATACACCAAAA</t>
  </si>
  <si>
    <t>2019-nCoV_N3-R</t>
  </si>
  <si>
    <t>CAATGCTGCAATCGTGCTACA</t>
  </si>
  <si>
    <t>CDC-China-F-ORF1ab</t>
  </si>
  <si>
    <t>CCCTGTGGGTTTTACACTTAA</t>
  </si>
  <si>
    <t>CDC-China-R-ORF1ab</t>
  </si>
  <si>
    <t>TCAGCTGATGCACAATCGT</t>
  </si>
  <si>
    <t>CDC-China-F-N</t>
  </si>
  <si>
    <t>GGGGAACTTCTCCTGCTAGAAT</t>
  </si>
  <si>
    <t>CDC-China-R-N</t>
  </si>
  <si>
    <t>CAGCTTGAGAGCAAAATGTCTG</t>
  </si>
  <si>
    <t>Ours F</t>
  </si>
  <si>
    <t>TAGCACTCTCCAAGGGTGTTC</t>
  </si>
  <si>
    <t>Ours R</t>
  </si>
  <si>
    <t>TAATGAGGCTTTGGCTTTGC</t>
  </si>
  <si>
    <t>Ours Internal</t>
  </si>
  <si>
    <t>CCTTGAAGCCCCTTTTCTCT</t>
  </si>
  <si>
    <t>Omicron F</t>
  </si>
  <si>
    <t>GACCCACTTATGGTGTTGGTCA</t>
  </si>
  <si>
    <t>Omicron R</t>
  </si>
  <si>
    <t>CCTTTCCAACAATTTGGCAG</t>
  </si>
  <si>
    <t>Omicron Internal</t>
  </si>
  <si>
    <t>CACCAGCAACTGTTTGTGGA</t>
  </si>
  <si>
    <t>B.1.351-1 (425 bp) F</t>
  </si>
  <si>
    <t>B.1.351-1 (425 bp) R</t>
  </si>
  <si>
    <t>B.1.351-1 (425 bp) Internal</t>
  </si>
  <si>
    <t>AGAGGTTTGCTAACCCTGTCC</t>
  </si>
  <si>
    <t>TTAGTGCGTGGTCTCCCTCAG</t>
  </si>
  <si>
    <t>B.1.160</t>
  </si>
  <si>
    <t>B.1.177</t>
  </si>
  <si>
    <t>B.1.177.21</t>
  </si>
  <si>
    <t>B.1.221</t>
  </si>
  <si>
    <t>B.1.243</t>
  </si>
  <si>
    <t>B.1.258</t>
  </si>
  <si>
    <t>B.1.351</t>
  </si>
  <si>
    <t>B.1.427</t>
  </si>
  <si>
    <t>B.1.351-3(178 bp) F</t>
  </si>
  <si>
    <t>B.1.351-3(178 bp) R</t>
  </si>
  <si>
    <t>B.1.351-3(178 bp) Internal</t>
  </si>
  <si>
    <t>TCACTAGGTTTCAAACTTTACATAGAA</t>
  </si>
  <si>
    <t>CTGTGCACTTGACCCTCTCTC</t>
  </si>
  <si>
    <t>AGCTGGTGCTGCAGCTTATT</t>
  </si>
  <si>
    <t>B.1.429</t>
  </si>
  <si>
    <t>B.1.526</t>
  </si>
  <si>
    <t>B.1.596</t>
  </si>
  <si>
    <t>D.2</t>
  </si>
  <si>
    <t>None</t>
  </si>
  <si>
    <t>P.1-2 (266 bp) F</t>
  </si>
  <si>
    <t>P.1-2 (266 bp) R</t>
  </si>
  <si>
    <t>P.1-2 (266 bp) Internal</t>
  </si>
  <si>
    <t>CGAACAAACAAACTAAAATGTCTGA</t>
  </si>
  <si>
    <t>AATAGCAGTCGAGATGACCAA</t>
  </si>
  <si>
    <t>GCTCTCACTCAACATGGCAA</t>
  </si>
  <si>
    <t>P.1</t>
  </si>
  <si>
    <t>B.1.617.2-4 (199 bp)</t>
  </si>
  <si>
    <t>B.1.617.2-3 (429 bp)</t>
  </si>
  <si>
    <t>GGAAAGTGGAGTTTATTCTAGTGC</t>
  </si>
  <si>
    <t>ATCTCCCTCAGGGTTTTTCG</t>
  </si>
  <si>
    <t>GACCTTGAAGGAAAACAGGG</t>
  </si>
  <si>
    <t>TCTTAGAACCAGAACTCAATTACCC</t>
  </si>
  <si>
    <t>GGATGGAAAGTGGAGTTTATTCTAG</t>
  </si>
  <si>
    <t>ATGTCTCTGGGACCAATGGT</t>
  </si>
  <si>
    <t>R.1</t>
  </si>
  <si>
    <t>Primer3Plus Simulation</t>
  </si>
  <si>
    <t>ATCTCTATCACCTCAGCTGTT</t>
  </si>
  <si>
    <t>Left primer is unacceptable: Tm too low/High end self complementarity</t>
  </si>
  <si>
    <t>TACCAATGTGCTATGAGGCAC</t>
  </si>
  <si>
    <t>Left primer is unacceptable: High end self complementarity/High 3' stability</t>
  </si>
  <si>
    <t>TGGCCAGAGGTGTTGTTTTTA</t>
  </si>
  <si>
    <t>GGTGGGAGTAGTCCCTGTGA</t>
  </si>
  <si>
    <t>CTGGTCAGGCAATAACAGTCA</t>
  </si>
  <si>
    <t>T13195C</t>
  </si>
  <si>
    <t>ACCCACAGGGTCATTAGCAC</t>
  </si>
  <si>
    <t>AGGCAATAACAGTCACACCGG</t>
  </si>
  <si>
    <t>GTCACACCGGAAGCCAATATG</t>
  </si>
  <si>
    <t>GACCCACTTATGGTGTTGGTC</t>
  </si>
  <si>
    <t>Left primer is unacceptable: High end self complementarity</t>
  </si>
  <si>
    <t>TAGATTCATTCAAGGAGGAGT</t>
  </si>
  <si>
    <t>C25000T</t>
  </si>
  <si>
    <t>Left primer is unacceptable: Tm too low</t>
  </si>
  <si>
    <t>AGAGATAGGTACGTTAATAGT</t>
  </si>
  <si>
    <t>ACTTGTTTTGTGCTTGCTGCT</t>
  </si>
  <si>
    <t>TTGAATGACCACATGGAACG</t>
  </si>
  <si>
    <t>GGCAGAGACATTGATGACACT</t>
  </si>
  <si>
    <t>CCAGGCAGCAGTAAACGAACT</t>
  </si>
  <si>
    <t>TGTTTGGTAAAGGCCAACAAC</t>
  </si>
  <si>
    <t>ACTACACACAACACATTTGTG</t>
  </si>
  <si>
    <t>CCAGCTTGAGAGCAAAATGTT</t>
  </si>
  <si>
    <t>CATGCACTTTGTCTGAACAAC</t>
  </si>
  <si>
    <t>C913T</t>
  </si>
  <si>
    <t>GCAGCAGTAAACGAACTTCTC</t>
  </si>
  <si>
    <t>CAACTCCAGGCAGCAGTAAAC</t>
  </si>
  <si>
    <t>TGGTAAACACCCAAAAATGGA</t>
  </si>
  <si>
    <t>GAAGCCTCAGCAGCAGATTT</t>
  </si>
  <si>
    <t>CCCAAAATTTCCTTGGGTTT</t>
  </si>
  <si>
    <t>GCCTCAGCAGCAGATTTCTT</t>
  </si>
  <si>
    <t>Candidate</t>
  </si>
  <si>
    <t>Target Mutation</t>
  </si>
  <si>
    <t>Position</t>
  </si>
  <si>
    <t>Run</t>
  </si>
  <si>
    <t>T492I (C10029T)</t>
  </si>
  <si>
    <t>P132H (C10449A)</t>
  </si>
  <si>
    <t>I189V (A11537G)</t>
  </si>
  <si>
    <t>Q498R (A23055G), N501Y (A23063T) and Y505H (T23075C)</t>
  </si>
  <si>
    <t>T9I (C26270T)</t>
  </si>
  <si>
    <t>A63T(G26709A)</t>
  </si>
  <si>
    <t>69-70DEL (ACATGT21766-21771del)</t>
  </si>
  <si>
    <t xml:space="preserve">A570D (C23271A) </t>
  </si>
  <si>
    <t>D1118H (G24914C)</t>
  </si>
  <si>
    <t xml:space="preserve"> R204,G205R (G2881A,G2882A,G2883C)</t>
  </si>
  <si>
    <t>S235F (C28977T)</t>
  </si>
  <si>
    <t xml:space="preserve"> S235F (C28977T)</t>
  </si>
  <si>
    <t>CAACTAGCACTCTCCAAGGGT</t>
  </si>
  <si>
    <t>AACTAGCACTCTCCAAGGGTG</t>
  </si>
  <si>
    <t>CGATACAAGCCTCACTCCCTT</t>
  </si>
  <si>
    <t>AGATGGCAACTAGCACTCTCC</t>
  </si>
  <si>
    <t>CGCTACTGCAACGATACCGAT</t>
  </si>
  <si>
    <t>CGATACCGATACAAGCCTCAC</t>
  </si>
  <si>
    <t>CACACCTTTTGCTCGTTGCTG</t>
  </si>
  <si>
    <t>GGCGTTGCACTTCTTGCTGTT</t>
  </si>
  <si>
    <t>ACCTTTTGCTCGTTGCTGCTG</t>
  </si>
  <si>
    <t>ACACCTTTTGCTCGTTGCTGC</t>
  </si>
  <si>
    <t>TTCGCGCTACTGCAACGATAC</t>
  </si>
  <si>
    <t>GTTCGCGCTACTGCAACGATA</t>
  </si>
  <si>
    <t>CTAGCACTCTCCAAGGGTGTT</t>
  </si>
  <si>
    <t>Position in Refence</t>
  </si>
  <si>
    <t>Primer3Plus</t>
  </si>
  <si>
    <t>Left primer is unacceptable: High 3' stability</t>
  </si>
  <si>
    <t>GCAAAGCCAAAGCCTCATTA</t>
  </si>
  <si>
    <t>AGAGAAAAGGGGCTTCAAGG</t>
  </si>
  <si>
    <t>Left primer is unacceptable: Tm too high</t>
  </si>
  <si>
    <t>Left primer is unacceptable: Tm too high/High 3' stability</t>
  </si>
  <si>
    <t>B.1.1.7-1 F</t>
  </si>
  <si>
    <t>B.1.1.7-1 R</t>
  </si>
  <si>
    <t>E Sarbeco F1</t>
  </si>
  <si>
    <t>E Sarbeco R2</t>
  </si>
  <si>
    <t>2019-nCoV N1-F</t>
  </si>
  <si>
    <t>2019-nCoV N1-R</t>
  </si>
  <si>
    <t>2019-nCoV N2-F</t>
  </si>
  <si>
    <t>2019-nCoV N2-R</t>
  </si>
  <si>
    <t>2019-nCoV N3-F</t>
  </si>
  <si>
    <t>2019-nCoV N3-R</t>
  </si>
  <si>
    <t>UtrechtU-ORF3a F</t>
  </si>
  <si>
    <t>UtrechtU-ORF3a R</t>
  </si>
  <si>
    <t>B.1.1.529-1 F</t>
  </si>
  <si>
    <t>B.1.1.529-1 R</t>
  </si>
  <si>
    <t>Total</t>
  </si>
  <si>
    <t>sen</t>
  </si>
  <si>
    <t>spe</t>
  </si>
  <si>
    <t>total B.1.1.7</t>
  </si>
  <si>
    <t>total not B.1.1.7</t>
  </si>
  <si>
    <t>total not B.1.1.529</t>
  </si>
  <si>
    <t>total B.1.1.529</t>
  </si>
  <si>
    <t>B.1.1.529 F</t>
  </si>
  <si>
    <t>CCATGTCTGAAACGAGACGCT</t>
  </si>
  <si>
    <t>CTGATAGAATGCGAGCAGCGA</t>
  </si>
  <si>
    <t>TACAGTGATGCCTACATGCCG</t>
  </si>
  <si>
    <t>GCATGGTACGTCTGACAACAC</t>
  </si>
  <si>
    <t>TCACCATGCAATCTGGTGAT</t>
  </si>
  <si>
    <t>AAGAAGCGAACGCTAGTGCTC</t>
  </si>
  <si>
    <t>TGTGTGGATTTCGGCGCCTAT</t>
  </si>
  <si>
    <t>Left primer is unacceptable: Tm too high/High end self complementarity</t>
  </si>
  <si>
    <t>GTGTTCTGCAACAAGACGAGG</t>
  </si>
  <si>
    <t>TCCCCGGTAACTACCATAGTG</t>
  </si>
  <si>
    <t>ACCTCTAATAGCCGCATCCA</t>
  </si>
  <si>
    <t>ATATCATCCAGCGGCCAGAGA</t>
  </si>
  <si>
    <t>GATGTATGGTGCAGCCTGAAG</t>
  </si>
  <si>
    <t>AACGATGATGATGCGGTAGA</t>
  </si>
  <si>
    <t>GTGTCTCCATGTACATACGCG</t>
  </si>
  <si>
    <t>CGTTCGTCACCAGATCGTTTG</t>
  </si>
  <si>
    <t>AAACGGAACTTCCGTACGACG</t>
  </si>
  <si>
    <t>Left primer is unacceptable: Tm too high/High self complementarity/High end self complementarity/High 3' stability</t>
  </si>
  <si>
    <t>CCTCCAGTAGCATGTGGTTCT</t>
  </si>
  <si>
    <t>TCCGCTACTGTTTACGGAGAC</t>
  </si>
  <si>
    <t>CCAACACGTGCATCCATGCAA</t>
  </si>
  <si>
    <t>AACGAGGGTTCCATGGCAGAT</t>
  </si>
  <si>
    <t>ACGACCTAGACGCCCTACAAA</t>
  </si>
  <si>
    <t>TGGTCTAGGGGGAAGTTGTG</t>
  </si>
  <si>
    <t>Position in reference  EPI_ISL_13053218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</si>
</sst>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34B5-D35C-47D2-B83B-410F35773C86}">
  <dimension ref="A1:AD79"/>
  <sheetViews>
    <sheetView workbookViewId="0">
      <selection activeCell="A24" sqref="A24:XFD24"/>
    </sheetView>
  </sheetViews>
  <sheetFormatPr defaultRowHeight="14.4" x14ac:dyDescent="0.3"/>
  <cols>
    <col min="1" max="1" width="23.77734375" bestFit="1" customWidth="1"/>
    <col min="2" max="2" width="31.5546875" bestFit="1" customWidth="1"/>
    <col min="17" max="17" width="9.77734375" bestFit="1" customWidth="1"/>
  </cols>
  <sheetData>
    <row r="1" spans="1:30" x14ac:dyDescent="0.3"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79</v>
      </c>
      <c r="X1" t="s">
        <v>80</v>
      </c>
      <c r="Y1" t="s">
        <v>81</v>
      </c>
      <c r="Z1" t="s">
        <v>9</v>
      </c>
      <c r="AA1" t="s">
        <v>82</v>
      </c>
      <c r="AB1" t="s">
        <v>83</v>
      </c>
      <c r="AC1" t="s">
        <v>90</v>
      </c>
      <c r="AD1" t="s">
        <v>99</v>
      </c>
    </row>
    <row r="2" spans="1:30" x14ac:dyDescent="0.3">
      <c r="A2" t="s">
        <v>14</v>
      </c>
      <c r="B2" t="s">
        <v>15</v>
      </c>
      <c r="C2">
        <v>14</v>
      </c>
      <c r="D2">
        <v>2</v>
      </c>
      <c r="E2">
        <v>0</v>
      </c>
      <c r="F2">
        <v>35</v>
      </c>
      <c r="G2">
        <v>234</v>
      </c>
      <c r="H2">
        <v>61</v>
      </c>
      <c r="I2">
        <v>1049</v>
      </c>
      <c r="J2">
        <v>1025</v>
      </c>
      <c r="K2" s="2">
        <v>1001792</v>
      </c>
      <c r="L2">
        <v>0</v>
      </c>
      <c r="M2">
        <v>23</v>
      </c>
      <c r="N2">
        <v>150</v>
      </c>
      <c r="O2">
        <v>67</v>
      </c>
      <c r="P2">
        <v>82</v>
      </c>
      <c r="Q2">
        <v>1</v>
      </c>
      <c r="R2">
        <v>8</v>
      </c>
      <c r="S2">
        <v>6</v>
      </c>
      <c r="T2">
        <v>9770</v>
      </c>
      <c r="U2">
        <v>71</v>
      </c>
      <c r="V2">
        <v>147</v>
      </c>
      <c r="W2">
        <v>234</v>
      </c>
      <c r="X2">
        <v>100</v>
      </c>
      <c r="Y2">
        <v>69</v>
      </c>
      <c r="Z2">
        <v>705</v>
      </c>
      <c r="AA2">
        <v>0</v>
      </c>
      <c r="AB2">
        <v>34946</v>
      </c>
      <c r="AC2">
        <v>157</v>
      </c>
      <c r="AD2">
        <v>50</v>
      </c>
    </row>
    <row r="3" spans="1:30" x14ac:dyDescent="0.3">
      <c r="A3" t="s">
        <v>16</v>
      </c>
      <c r="B3" t="s">
        <v>17</v>
      </c>
      <c r="C3">
        <v>5374</v>
      </c>
      <c r="D3">
        <v>4896</v>
      </c>
      <c r="E3">
        <v>91</v>
      </c>
      <c r="F3">
        <v>77</v>
      </c>
      <c r="G3">
        <v>385</v>
      </c>
      <c r="H3">
        <v>8746</v>
      </c>
      <c r="I3">
        <v>80408</v>
      </c>
      <c r="J3">
        <v>46055</v>
      </c>
      <c r="K3" s="2">
        <v>1040022</v>
      </c>
      <c r="L3">
        <v>18051</v>
      </c>
      <c r="M3">
        <v>22784</v>
      </c>
      <c r="N3">
        <v>99804</v>
      </c>
      <c r="O3">
        <v>27066</v>
      </c>
      <c r="P3">
        <v>73744</v>
      </c>
      <c r="Q3">
        <v>12934</v>
      </c>
      <c r="R3">
        <v>13429</v>
      </c>
      <c r="S3">
        <v>12726</v>
      </c>
      <c r="T3">
        <v>13904</v>
      </c>
      <c r="U3">
        <v>30277</v>
      </c>
      <c r="V3">
        <v>11359</v>
      </c>
      <c r="W3">
        <v>27328</v>
      </c>
      <c r="X3">
        <v>48234</v>
      </c>
      <c r="Y3">
        <v>10775</v>
      </c>
      <c r="Z3">
        <v>257608</v>
      </c>
      <c r="AA3">
        <v>12718</v>
      </c>
      <c r="AB3">
        <v>51311</v>
      </c>
      <c r="AC3">
        <v>59281</v>
      </c>
      <c r="AD3">
        <v>8796</v>
      </c>
    </row>
    <row r="4" spans="1:30" x14ac:dyDescent="0.3">
      <c r="A4" t="s">
        <v>18</v>
      </c>
      <c r="B4" t="s">
        <v>19</v>
      </c>
      <c r="C4">
        <v>6</v>
      </c>
      <c r="D4">
        <v>0</v>
      </c>
      <c r="E4">
        <v>0</v>
      </c>
      <c r="F4">
        <v>0</v>
      </c>
      <c r="G4">
        <v>0</v>
      </c>
      <c r="H4">
        <v>86</v>
      </c>
      <c r="I4">
        <v>1437</v>
      </c>
      <c r="J4">
        <v>907</v>
      </c>
      <c r="K4" s="2">
        <v>987685</v>
      </c>
      <c r="L4">
        <v>10</v>
      </c>
      <c r="M4">
        <v>184</v>
      </c>
      <c r="N4">
        <v>333</v>
      </c>
      <c r="O4">
        <v>51</v>
      </c>
      <c r="P4">
        <v>122</v>
      </c>
      <c r="Q4">
        <v>3</v>
      </c>
      <c r="R4">
        <v>17</v>
      </c>
      <c r="S4">
        <v>31</v>
      </c>
      <c r="T4">
        <v>41</v>
      </c>
      <c r="U4">
        <v>309</v>
      </c>
      <c r="V4">
        <v>84</v>
      </c>
      <c r="W4">
        <v>120</v>
      </c>
      <c r="X4">
        <v>10713</v>
      </c>
      <c r="Y4">
        <v>88</v>
      </c>
      <c r="Z4">
        <v>459</v>
      </c>
      <c r="AA4">
        <v>0</v>
      </c>
      <c r="AB4">
        <v>32789</v>
      </c>
      <c r="AC4">
        <v>151</v>
      </c>
      <c r="AD4">
        <v>30</v>
      </c>
    </row>
    <row r="5" spans="1:30" x14ac:dyDescent="0.3">
      <c r="A5" t="s">
        <v>20</v>
      </c>
      <c r="B5" t="s">
        <v>21</v>
      </c>
      <c r="C5">
        <v>5436</v>
      </c>
      <c r="D5">
        <v>4899</v>
      </c>
      <c r="E5">
        <v>92</v>
      </c>
      <c r="F5">
        <v>77</v>
      </c>
      <c r="G5">
        <v>385</v>
      </c>
      <c r="H5">
        <v>17355</v>
      </c>
      <c r="I5">
        <v>81269</v>
      </c>
      <c r="J5">
        <v>46714</v>
      </c>
      <c r="K5">
        <v>1044453</v>
      </c>
      <c r="L5">
        <v>17946</v>
      </c>
      <c r="M5">
        <v>23103</v>
      </c>
      <c r="N5">
        <v>100070</v>
      </c>
      <c r="O5">
        <v>26949</v>
      </c>
      <c r="P5">
        <v>73695</v>
      </c>
      <c r="Q5">
        <v>13008</v>
      </c>
      <c r="R5">
        <v>13345</v>
      </c>
      <c r="S5">
        <v>12720</v>
      </c>
      <c r="T5">
        <v>13907</v>
      </c>
      <c r="U5">
        <v>29792</v>
      </c>
      <c r="V5">
        <v>17531</v>
      </c>
      <c r="W5">
        <v>37106</v>
      </c>
      <c r="X5">
        <v>49605</v>
      </c>
      <c r="Y5">
        <v>10829</v>
      </c>
      <c r="Z5">
        <v>363967</v>
      </c>
      <c r="AA5">
        <v>12571</v>
      </c>
      <c r="AB5">
        <v>9221</v>
      </c>
      <c r="AC5">
        <v>59126</v>
      </c>
      <c r="AD5">
        <v>10348</v>
      </c>
    </row>
    <row r="6" spans="1:30" x14ac:dyDescent="0.3">
      <c r="A6" t="s">
        <v>22</v>
      </c>
      <c r="B6" t="s">
        <v>23</v>
      </c>
      <c r="C6">
        <v>5423</v>
      </c>
      <c r="D6">
        <v>4893</v>
      </c>
      <c r="E6">
        <v>92</v>
      </c>
      <c r="F6">
        <v>76</v>
      </c>
      <c r="G6">
        <v>383</v>
      </c>
      <c r="H6">
        <v>17124</v>
      </c>
      <c r="I6">
        <v>80599</v>
      </c>
      <c r="J6">
        <v>46568</v>
      </c>
      <c r="K6">
        <v>1036850</v>
      </c>
      <c r="L6">
        <v>18021</v>
      </c>
      <c r="M6">
        <v>23104</v>
      </c>
      <c r="N6">
        <v>99385</v>
      </c>
      <c r="O6">
        <v>26656</v>
      </c>
      <c r="P6">
        <v>73111</v>
      </c>
      <c r="Q6">
        <v>12966</v>
      </c>
      <c r="R6">
        <v>12753</v>
      </c>
      <c r="S6">
        <v>12635</v>
      </c>
      <c r="T6">
        <v>13695</v>
      </c>
      <c r="U6">
        <v>29445</v>
      </c>
      <c r="V6">
        <v>17806</v>
      </c>
      <c r="W6">
        <v>37378</v>
      </c>
      <c r="X6">
        <v>49078</v>
      </c>
      <c r="Y6">
        <v>10806</v>
      </c>
      <c r="Z6">
        <v>352351</v>
      </c>
      <c r="AA6">
        <v>12551</v>
      </c>
      <c r="AB6">
        <v>9073</v>
      </c>
      <c r="AC6">
        <v>58690</v>
      </c>
      <c r="AD6">
        <v>10284</v>
      </c>
    </row>
    <row r="7" spans="1:30" x14ac:dyDescent="0.3">
      <c r="A7" t="s">
        <v>24</v>
      </c>
      <c r="B7" t="s">
        <v>25</v>
      </c>
      <c r="C7">
        <v>93</v>
      </c>
      <c r="D7">
        <v>6</v>
      </c>
      <c r="E7">
        <v>0</v>
      </c>
      <c r="F7">
        <v>0</v>
      </c>
      <c r="G7">
        <v>0</v>
      </c>
      <c r="H7">
        <v>17366</v>
      </c>
      <c r="I7">
        <v>82080</v>
      </c>
      <c r="J7">
        <v>47000</v>
      </c>
      <c r="K7">
        <v>1045671</v>
      </c>
      <c r="L7">
        <v>18050</v>
      </c>
      <c r="M7">
        <v>23269</v>
      </c>
      <c r="N7">
        <v>100609</v>
      </c>
      <c r="O7">
        <v>26749</v>
      </c>
      <c r="P7">
        <v>74159</v>
      </c>
      <c r="Q7">
        <v>12996</v>
      </c>
      <c r="R7">
        <v>13460</v>
      </c>
      <c r="S7">
        <v>12739</v>
      </c>
      <c r="T7">
        <v>13975</v>
      </c>
      <c r="U7">
        <v>30433</v>
      </c>
      <c r="V7">
        <v>17907</v>
      </c>
      <c r="W7">
        <v>39086</v>
      </c>
      <c r="X7">
        <v>49254</v>
      </c>
      <c r="Y7">
        <v>10845</v>
      </c>
      <c r="Z7">
        <v>365510</v>
      </c>
      <c r="AA7">
        <v>12713</v>
      </c>
      <c r="AB7">
        <v>9533</v>
      </c>
      <c r="AC7">
        <v>59518</v>
      </c>
      <c r="AD7">
        <v>10384</v>
      </c>
    </row>
    <row r="8" spans="1:30" x14ac:dyDescent="0.3">
      <c r="A8" t="s">
        <v>26</v>
      </c>
      <c r="B8" t="s">
        <v>27</v>
      </c>
      <c r="C8">
        <v>5435</v>
      </c>
      <c r="D8">
        <v>4894</v>
      </c>
      <c r="E8">
        <v>92</v>
      </c>
      <c r="F8">
        <v>77</v>
      </c>
      <c r="G8">
        <v>384</v>
      </c>
      <c r="H8">
        <v>17334</v>
      </c>
      <c r="I8">
        <v>81577</v>
      </c>
      <c r="J8">
        <v>46939</v>
      </c>
      <c r="K8">
        <v>1045779</v>
      </c>
      <c r="L8">
        <v>18059</v>
      </c>
      <c r="M8">
        <v>23248</v>
      </c>
      <c r="N8">
        <v>100480</v>
      </c>
      <c r="O8">
        <v>26604</v>
      </c>
      <c r="P8">
        <v>73884</v>
      </c>
      <c r="Q8">
        <v>12991</v>
      </c>
      <c r="R8">
        <v>13417</v>
      </c>
      <c r="S8">
        <v>12764</v>
      </c>
      <c r="T8">
        <v>13937</v>
      </c>
      <c r="U8">
        <v>30353</v>
      </c>
      <c r="V8">
        <v>18149</v>
      </c>
      <c r="W8">
        <v>38813</v>
      </c>
      <c r="X8">
        <v>49180</v>
      </c>
      <c r="Y8">
        <v>10856</v>
      </c>
      <c r="Z8">
        <v>364512</v>
      </c>
      <c r="AA8">
        <v>12673</v>
      </c>
      <c r="AB8">
        <v>8098</v>
      </c>
      <c r="AC8">
        <v>59381</v>
      </c>
      <c r="AD8">
        <v>10380</v>
      </c>
    </row>
    <row r="9" spans="1:30" x14ac:dyDescent="0.3">
      <c r="A9" t="s">
        <v>28</v>
      </c>
      <c r="B9" t="s">
        <v>29</v>
      </c>
      <c r="C9">
        <v>5356</v>
      </c>
      <c r="D9">
        <v>4890</v>
      </c>
      <c r="E9">
        <v>87</v>
      </c>
      <c r="F9">
        <v>77</v>
      </c>
      <c r="G9">
        <v>385</v>
      </c>
      <c r="H9">
        <v>16787</v>
      </c>
      <c r="I9">
        <v>81022</v>
      </c>
      <c r="J9">
        <v>46551</v>
      </c>
      <c r="K9">
        <v>1039510</v>
      </c>
      <c r="L9">
        <v>17990</v>
      </c>
      <c r="M9">
        <v>23214</v>
      </c>
      <c r="N9">
        <v>99285</v>
      </c>
      <c r="O9">
        <v>26917</v>
      </c>
      <c r="P9">
        <v>73591</v>
      </c>
      <c r="Q9">
        <v>13006</v>
      </c>
      <c r="R9">
        <v>13382</v>
      </c>
      <c r="S9">
        <v>12631</v>
      </c>
      <c r="T9">
        <v>13794</v>
      </c>
      <c r="U9">
        <v>29880</v>
      </c>
      <c r="V9">
        <v>17892</v>
      </c>
      <c r="W9">
        <v>39084</v>
      </c>
      <c r="X9">
        <v>48719</v>
      </c>
      <c r="Y9">
        <v>10110</v>
      </c>
      <c r="Z9">
        <v>350495</v>
      </c>
      <c r="AA9">
        <v>12733</v>
      </c>
      <c r="AB9">
        <v>7460</v>
      </c>
      <c r="AC9">
        <v>59213</v>
      </c>
      <c r="AD9">
        <v>10140</v>
      </c>
    </row>
    <row r="10" spans="1:30" x14ac:dyDescent="0.3">
      <c r="A10" t="s">
        <v>30</v>
      </c>
      <c r="B10" t="s">
        <v>31</v>
      </c>
      <c r="C10">
        <v>5410</v>
      </c>
      <c r="D10">
        <v>4888</v>
      </c>
      <c r="E10">
        <v>88</v>
      </c>
      <c r="F10">
        <v>77</v>
      </c>
      <c r="G10">
        <v>376</v>
      </c>
      <c r="H10">
        <v>17403</v>
      </c>
      <c r="I10">
        <v>81264</v>
      </c>
      <c r="J10">
        <v>46677</v>
      </c>
      <c r="K10">
        <v>1044193</v>
      </c>
      <c r="L10">
        <v>18023</v>
      </c>
      <c r="M10">
        <v>23238</v>
      </c>
      <c r="N10">
        <v>99586</v>
      </c>
      <c r="O10">
        <v>26998</v>
      </c>
      <c r="P10">
        <v>73806</v>
      </c>
      <c r="Q10">
        <v>13020</v>
      </c>
      <c r="R10">
        <v>13355</v>
      </c>
      <c r="S10">
        <v>12756</v>
      </c>
      <c r="T10">
        <v>13844</v>
      </c>
      <c r="U10">
        <v>29312</v>
      </c>
      <c r="V10">
        <v>17886</v>
      </c>
      <c r="W10">
        <v>39116</v>
      </c>
      <c r="X10">
        <v>48964</v>
      </c>
      <c r="Y10">
        <v>10112</v>
      </c>
      <c r="Z10">
        <v>364488</v>
      </c>
      <c r="AA10">
        <v>12670</v>
      </c>
      <c r="AB10">
        <v>7478</v>
      </c>
      <c r="AC10">
        <v>59159</v>
      </c>
      <c r="AD10">
        <v>10284</v>
      </c>
    </row>
    <row r="11" spans="1:30" x14ac:dyDescent="0.3">
      <c r="A11" t="s">
        <v>32</v>
      </c>
      <c r="B11" t="s">
        <v>33</v>
      </c>
      <c r="C11">
        <v>5427</v>
      </c>
      <c r="D11">
        <v>4891</v>
      </c>
      <c r="E11">
        <v>92</v>
      </c>
      <c r="F11">
        <v>74</v>
      </c>
      <c r="G11">
        <v>385</v>
      </c>
      <c r="H11">
        <v>17191</v>
      </c>
      <c r="I11">
        <v>81060</v>
      </c>
      <c r="J11">
        <v>46687</v>
      </c>
      <c r="K11">
        <v>1042664</v>
      </c>
      <c r="L11">
        <v>18000</v>
      </c>
      <c r="M11">
        <v>23037</v>
      </c>
      <c r="N11">
        <v>99850</v>
      </c>
      <c r="O11">
        <v>26654</v>
      </c>
      <c r="P11">
        <v>72916</v>
      </c>
      <c r="Q11">
        <v>12992</v>
      </c>
      <c r="R11">
        <v>13365</v>
      </c>
      <c r="S11">
        <v>12581</v>
      </c>
      <c r="T11">
        <v>13574</v>
      </c>
      <c r="U11">
        <v>29746</v>
      </c>
      <c r="V11">
        <v>17519</v>
      </c>
      <c r="W11">
        <v>37402</v>
      </c>
      <c r="X11">
        <v>49038</v>
      </c>
      <c r="Y11">
        <v>10799</v>
      </c>
      <c r="Z11">
        <v>362450</v>
      </c>
      <c r="AA11">
        <v>12548</v>
      </c>
      <c r="AB11">
        <v>9424</v>
      </c>
      <c r="AC11">
        <v>59290</v>
      </c>
      <c r="AD11">
        <v>10316</v>
      </c>
    </row>
    <row r="12" spans="1:30" x14ac:dyDescent="0.3">
      <c r="A12" t="s">
        <v>34</v>
      </c>
      <c r="B12" t="s">
        <v>35</v>
      </c>
      <c r="C12">
        <v>5419</v>
      </c>
      <c r="D12">
        <v>4892</v>
      </c>
      <c r="E12">
        <v>91</v>
      </c>
      <c r="F12">
        <v>77</v>
      </c>
      <c r="G12">
        <v>384</v>
      </c>
      <c r="H12">
        <v>17197</v>
      </c>
      <c r="I12">
        <v>81200</v>
      </c>
      <c r="J12">
        <v>46777</v>
      </c>
      <c r="K12">
        <v>1044375</v>
      </c>
      <c r="L12">
        <v>18043</v>
      </c>
      <c r="M12">
        <v>21391</v>
      </c>
      <c r="N12">
        <v>99694</v>
      </c>
      <c r="O12">
        <v>26851</v>
      </c>
      <c r="P12">
        <v>73704</v>
      </c>
      <c r="Q12">
        <v>13006</v>
      </c>
      <c r="R12">
        <v>13347</v>
      </c>
      <c r="S12">
        <v>12645</v>
      </c>
      <c r="T12">
        <v>13863</v>
      </c>
      <c r="U12">
        <v>29715</v>
      </c>
      <c r="V12">
        <v>17528</v>
      </c>
      <c r="W12">
        <v>37377</v>
      </c>
      <c r="X12">
        <v>49574</v>
      </c>
      <c r="Y12">
        <v>10730</v>
      </c>
      <c r="Z12">
        <v>363276</v>
      </c>
      <c r="AA12">
        <v>12537</v>
      </c>
      <c r="AB12">
        <v>9382</v>
      </c>
      <c r="AC12">
        <v>59322</v>
      </c>
      <c r="AD12">
        <v>10370</v>
      </c>
    </row>
    <row r="13" spans="1:30" x14ac:dyDescent="0.3">
      <c r="A13" t="s">
        <v>36</v>
      </c>
      <c r="B13" t="s">
        <v>37</v>
      </c>
      <c r="C13">
        <v>5421</v>
      </c>
      <c r="D13">
        <v>4871</v>
      </c>
      <c r="E13">
        <v>89</v>
      </c>
      <c r="F13">
        <v>77</v>
      </c>
      <c r="G13">
        <v>366</v>
      </c>
      <c r="H13">
        <v>17094</v>
      </c>
      <c r="I13">
        <v>81081</v>
      </c>
      <c r="J13">
        <v>46749</v>
      </c>
      <c r="K13">
        <v>1033042</v>
      </c>
      <c r="L13">
        <v>18027</v>
      </c>
      <c r="M13">
        <v>23232</v>
      </c>
      <c r="N13">
        <v>99625</v>
      </c>
      <c r="O13">
        <v>26956</v>
      </c>
      <c r="P13">
        <v>73313</v>
      </c>
      <c r="Q13">
        <v>12932</v>
      </c>
      <c r="R13">
        <v>13339</v>
      </c>
      <c r="S13">
        <v>12719</v>
      </c>
      <c r="T13">
        <v>13850</v>
      </c>
      <c r="U13">
        <v>29577</v>
      </c>
      <c r="V13">
        <v>17962</v>
      </c>
      <c r="W13">
        <v>38815</v>
      </c>
      <c r="X13">
        <v>48932</v>
      </c>
      <c r="Y13">
        <v>10404</v>
      </c>
      <c r="Z13">
        <v>362961</v>
      </c>
      <c r="AA13">
        <v>12715</v>
      </c>
      <c r="AB13">
        <v>6991</v>
      </c>
      <c r="AC13">
        <v>59404</v>
      </c>
      <c r="AD13">
        <v>10252</v>
      </c>
    </row>
    <row r="14" spans="1:30" x14ac:dyDescent="0.3">
      <c r="A14" t="s">
        <v>38</v>
      </c>
      <c r="B14" t="s">
        <v>39</v>
      </c>
      <c r="C14">
        <v>5438</v>
      </c>
      <c r="D14">
        <v>4895</v>
      </c>
      <c r="E14">
        <v>92</v>
      </c>
      <c r="F14">
        <v>77</v>
      </c>
      <c r="G14">
        <v>378</v>
      </c>
      <c r="H14">
        <v>17428</v>
      </c>
      <c r="I14">
        <v>81781</v>
      </c>
      <c r="J14">
        <v>46925</v>
      </c>
      <c r="K14">
        <v>1035429</v>
      </c>
      <c r="L14">
        <v>18046</v>
      </c>
      <c r="M14">
        <v>23146</v>
      </c>
      <c r="N14">
        <v>100807</v>
      </c>
      <c r="O14">
        <v>25957</v>
      </c>
      <c r="P14">
        <v>74051</v>
      </c>
      <c r="Q14">
        <v>13016</v>
      </c>
      <c r="R14">
        <v>13273</v>
      </c>
      <c r="S14">
        <v>12752</v>
      </c>
      <c r="T14">
        <v>13921</v>
      </c>
      <c r="U14">
        <v>29727</v>
      </c>
      <c r="V14">
        <v>18190</v>
      </c>
      <c r="W14">
        <v>39244</v>
      </c>
      <c r="X14">
        <v>49632</v>
      </c>
      <c r="Y14">
        <v>10885</v>
      </c>
      <c r="Z14">
        <v>365316</v>
      </c>
      <c r="AA14">
        <v>12706</v>
      </c>
      <c r="AB14">
        <v>11042</v>
      </c>
      <c r="AC14">
        <v>59365</v>
      </c>
      <c r="AD14">
        <v>10372</v>
      </c>
    </row>
    <row r="15" spans="1:30" x14ac:dyDescent="0.3">
      <c r="A15" t="s">
        <v>40</v>
      </c>
      <c r="B15" t="s">
        <v>41</v>
      </c>
      <c r="C15">
        <v>5423</v>
      </c>
      <c r="D15">
        <v>4908</v>
      </c>
      <c r="E15">
        <v>90</v>
      </c>
      <c r="F15">
        <v>77</v>
      </c>
      <c r="G15">
        <v>385</v>
      </c>
      <c r="H15">
        <v>17474</v>
      </c>
      <c r="I15">
        <v>81529</v>
      </c>
      <c r="J15">
        <v>47011</v>
      </c>
      <c r="K15">
        <v>1045197</v>
      </c>
      <c r="L15">
        <v>18061</v>
      </c>
      <c r="M15">
        <v>23077</v>
      </c>
      <c r="N15">
        <v>99056</v>
      </c>
      <c r="O15">
        <v>27112</v>
      </c>
      <c r="P15">
        <v>74211</v>
      </c>
      <c r="Q15">
        <v>12795</v>
      </c>
      <c r="R15">
        <v>13446</v>
      </c>
      <c r="S15">
        <v>12465</v>
      </c>
      <c r="T15">
        <v>13960</v>
      </c>
      <c r="U15">
        <v>30474</v>
      </c>
      <c r="V15">
        <v>16550</v>
      </c>
      <c r="W15">
        <v>37134</v>
      </c>
      <c r="X15">
        <v>49438</v>
      </c>
      <c r="Y15">
        <v>10406</v>
      </c>
      <c r="Z15">
        <v>366122</v>
      </c>
      <c r="AA15">
        <v>12729</v>
      </c>
      <c r="AB15">
        <v>7759</v>
      </c>
      <c r="AC15">
        <v>59496</v>
      </c>
      <c r="AD15">
        <v>10310</v>
      </c>
    </row>
    <row r="16" spans="1:30" x14ac:dyDescent="0.3">
      <c r="A16" t="s">
        <v>42</v>
      </c>
      <c r="B16" t="s">
        <v>43</v>
      </c>
      <c r="C16">
        <v>5440</v>
      </c>
      <c r="D16">
        <v>4905</v>
      </c>
      <c r="E16">
        <v>92</v>
      </c>
      <c r="F16">
        <v>77</v>
      </c>
      <c r="G16">
        <v>385</v>
      </c>
      <c r="H16">
        <v>16975</v>
      </c>
      <c r="I16">
        <v>78036</v>
      </c>
      <c r="J16">
        <v>45885</v>
      </c>
      <c r="K16">
        <v>1026465</v>
      </c>
      <c r="L16">
        <v>18025</v>
      </c>
      <c r="M16">
        <v>22291</v>
      </c>
      <c r="N16">
        <v>97325</v>
      </c>
      <c r="O16">
        <v>26208</v>
      </c>
      <c r="P16">
        <v>72950</v>
      </c>
      <c r="Q16">
        <v>12540</v>
      </c>
      <c r="R16">
        <v>13268</v>
      </c>
      <c r="S16">
        <v>12600</v>
      </c>
      <c r="T16">
        <v>13733</v>
      </c>
      <c r="U16">
        <v>28988</v>
      </c>
      <c r="V16">
        <v>17662</v>
      </c>
      <c r="W16">
        <v>38331</v>
      </c>
      <c r="X16">
        <v>48861</v>
      </c>
      <c r="Y16">
        <v>10262</v>
      </c>
      <c r="Z16">
        <v>360387</v>
      </c>
      <c r="AA16">
        <v>11826</v>
      </c>
      <c r="AB16">
        <v>4172</v>
      </c>
      <c r="AC16">
        <v>58653</v>
      </c>
      <c r="AD16">
        <v>10307</v>
      </c>
    </row>
    <row r="17" spans="1:30" x14ac:dyDescent="0.3">
      <c r="A17" t="s">
        <v>44</v>
      </c>
      <c r="B17" t="s">
        <v>45</v>
      </c>
      <c r="C17">
        <v>17</v>
      </c>
      <c r="D17">
        <v>0</v>
      </c>
      <c r="E17">
        <v>0</v>
      </c>
      <c r="F17">
        <v>0</v>
      </c>
      <c r="G17">
        <v>0</v>
      </c>
      <c r="H17">
        <v>43</v>
      </c>
      <c r="I17">
        <v>68222</v>
      </c>
      <c r="J17">
        <v>370</v>
      </c>
      <c r="K17">
        <v>2150</v>
      </c>
      <c r="L17">
        <v>0</v>
      </c>
      <c r="M17">
        <v>72</v>
      </c>
      <c r="N17">
        <v>99140</v>
      </c>
      <c r="O17">
        <v>26499</v>
      </c>
      <c r="P17">
        <v>72989</v>
      </c>
      <c r="Q17">
        <v>12999</v>
      </c>
      <c r="R17">
        <v>13254</v>
      </c>
      <c r="S17">
        <v>12187</v>
      </c>
      <c r="T17">
        <v>13529</v>
      </c>
      <c r="U17">
        <v>335</v>
      </c>
      <c r="V17">
        <v>35</v>
      </c>
      <c r="W17">
        <v>178</v>
      </c>
      <c r="X17">
        <v>37641</v>
      </c>
      <c r="Y17">
        <v>10625</v>
      </c>
      <c r="Z17">
        <v>278</v>
      </c>
      <c r="AA17">
        <v>0</v>
      </c>
      <c r="AB17">
        <v>3671</v>
      </c>
      <c r="AC17">
        <v>47</v>
      </c>
      <c r="AD17">
        <v>0</v>
      </c>
    </row>
    <row r="18" spans="1:30" x14ac:dyDescent="0.3">
      <c r="A18" t="s">
        <v>46</v>
      </c>
      <c r="B18" t="s">
        <v>47</v>
      </c>
      <c r="C18">
        <v>5426</v>
      </c>
      <c r="D18">
        <v>4297</v>
      </c>
      <c r="E18">
        <v>91</v>
      </c>
      <c r="F18">
        <v>77</v>
      </c>
      <c r="G18">
        <v>385</v>
      </c>
      <c r="H18">
        <v>16956</v>
      </c>
      <c r="I18">
        <v>75137</v>
      </c>
      <c r="J18">
        <v>44153</v>
      </c>
      <c r="K18">
        <v>2342</v>
      </c>
      <c r="L18">
        <v>0</v>
      </c>
      <c r="M18">
        <v>23098</v>
      </c>
      <c r="N18">
        <v>99734</v>
      </c>
      <c r="O18">
        <v>374</v>
      </c>
      <c r="P18">
        <v>72784</v>
      </c>
      <c r="Q18">
        <v>12997</v>
      </c>
      <c r="R18">
        <v>13226</v>
      </c>
      <c r="S18">
        <v>12756</v>
      </c>
      <c r="T18">
        <v>13617</v>
      </c>
      <c r="U18">
        <v>29459</v>
      </c>
      <c r="V18">
        <v>17861</v>
      </c>
      <c r="W18">
        <v>22181</v>
      </c>
      <c r="X18">
        <v>12010</v>
      </c>
      <c r="Y18">
        <v>10656</v>
      </c>
      <c r="Z18">
        <v>360247</v>
      </c>
      <c r="AA18">
        <v>12467</v>
      </c>
      <c r="AB18">
        <v>5648</v>
      </c>
      <c r="AC18">
        <v>59368</v>
      </c>
      <c r="AD18">
        <v>10367</v>
      </c>
    </row>
    <row r="19" spans="1:30" x14ac:dyDescent="0.3">
      <c r="A19" t="s">
        <v>48</v>
      </c>
      <c r="B19" t="s">
        <v>49</v>
      </c>
      <c r="C19">
        <v>5421</v>
      </c>
      <c r="D19">
        <v>4751</v>
      </c>
      <c r="E19">
        <v>88</v>
      </c>
      <c r="F19">
        <v>76</v>
      </c>
      <c r="G19">
        <v>384</v>
      </c>
      <c r="H19">
        <v>17194</v>
      </c>
      <c r="I19">
        <v>81553</v>
      </c>
      <c r="J19">
        <v>46162</v>
      </c>
      <c r="K19">
        <v>1035211</v>
      </c>
      <c r="L19">
        <v>17984</v>
      </c>
      <c r="M19">
        <v>23240</v>
      </c>
      <c r="N19">
        <v>98605</v>
      </c>
      <c r="O19">
        <v>27049</v>
      </c>
      <c r="P19">
        <v>72285</v>
      </c>
      <c r="Q19">
        <v>12823</v>
      </c>
      <c r="R19">
        <v>12566</v>
      </c>
      <c r="S19">
        <v>12459</v>
      </c>
      <c r="T19">
        <v>10826</v>
      </c>
      <c r="U19">
        <v>29200</v>
      </c>
      <c r="V19">
        <v>18011</v>
      </c>
      <c r="W19">
        <v>38677</v>
      </c>
      <c r="X19">
        <v>49420</v>
      </c>
      <c r="Y19">
        <v>10499</v>
      </c>
      <c r="Z19">
        <v>362029</v>
      </c>
      <c r="AA19">
        <v>12647</v>
      </c>
      <c r="AB19">
        <v>7907</v>
      </c>
      <c r="AC19">
        <v>58973</v>
      </c>
      <c r="AD19">
        <v>10122</v>
      </c>
    </row>
    <row r="20" spans="1:30" x14ac:dyDescent="0.3">
      <c r="A20" t="s">
        <v>50</v>
      </c>
      <c r="B20" t="s">
        <v>51</v>
      </c>
      <c r="C20">
        <v>5418</v>
      </c>
      <c r="D20">
        <v>4833</v>
      </c>
      <c r="E20">
        <v>92</v>
      </c>
      <c r="F20">
        <v>77</v>
      </c>
      <c r="G20">
        <v>385</v>
      </c>
      <c r="H20">
        <v>16972</v>
      </c>
      <c r="I20">
        <v>79970</v>
      </c>
      <c r="J20">
        <v>46163</v>
      </c>
      <c r="K20">
        <v>1035439</v>
      </c>
      <c r="L20">
        <v>18023</v>
      </c>
      <c r="M20">
        <v>22750</v>
      </c>
      <c r="N20">
        <v>98617</v>
      </c>
      <c r="O20">
        <v>26315</v>
      </c>
      <c r="P20">
        <v>72982</v>
      </c>
      <c r="Q20">
        <v>12971</v>
      </c>
      <c r="R20">
        <v>12630</v>
      </c>
      <c r="S20">
        <v>12548</v>
      </c>
      <c r="T20">
        <v>13791</v>
      </c>
      <c r="U20">
        <v>29229</v>
      </c>
      <c r="V20">
        <v>17550</v>
      </c>
      <c r="W20">
        <v>36932</v>
      </c>
      <c r="X20">
        <v>49090</v>
      </c>
      <c r="Y20">
        <v>10775</v>
      </c>
      <c r="Z20">
        <v>359315</v>
      </c>
      <c r="AA20">
        <v>12454</v>
      </c>
      <c r="AB20">
        <v>7118</v>
      </c>
      <c r="AC20">
        <v>59312</v>
      </c>
      <c r="AD20">
        <v>10328</v>
      </c>
    </row>
    <row r="21" spans="1:30" x14ac:dyDescent="0.3">
      <c r="A21" t="s">
        <v>52</v>
      </c>
      <c r="B21" t="s">
        <v>53</v>
      </c>
      <c r="C21">
        <v>5288</v>
      </c>
      <c r="D21">
        <v>4862</v>
      </c>
      <c r="E21">
        <v>91</v>
      </c>
      <c r="F21">
        <v>76</v>
      </c>
      <c r="G21">
        <v>385</v>
      </c>
      <c r="H21">
        <v>16576</v>
      </c>
      <c r="I21">
        <v>78704</v>
      </c>
      <c r="J21">
        <v>46062</v>
      </c>
      <c r="K21">
        <v>1028420</v>
      </c>
      <c r="L21">
        <v>18005</v>
      </c>
      <c r="M21">
        <v>22406</v>
      </c>
      <c r="N21">
        <v>98649</v>
      </c>
      <c r="O21">
        <v>455</v>
      </c>
      <c r="P21">
        <v>72412</v>
      </c>
      <c r="Q21">
        <v>12935</v>
      </c>
      <c r="R21">
        <v>12543</v>
      </c>
      <c r="S21">
        <v>12633</v>
      </c>
      <c r="T21">
        <v>13622</v>
      </c>
      <c r="U21">
        <v>28922</v>
      </c>
      <c r="V21">
        <v>18021</v>
      </c>
      <c r="W21">
        <v>38699</v>
      </c>
      <c r="X21">
        <v>39003</v>
      </c>
      <c r="Y21">
        <v>10511</v>
      </c>
      <c r="Z21">
        <v>357954</v>
      </c>
      <c r="AA21">
        <v>12245</v>
      </c>
      <c r="AB21">
        <v>4802</v>
      </c>
      <c r="AC21">
        <v>58858</v>
      </c>
      <c r="AD21">
        <v>10338</v>
      </c>
    </row>
    <row r="22" spans="1:30" x14ac:dyDescent="0.3">
      <c r="A22" t="s">
        <v>54</v>
      </c>
      <c r="B22" t="s">
        <v>55</v>
      </c>
      <c r="C22" s="2">
        <v>3827</v>
      </c>
      <c r="D22" s="2">
        <v>4617</v>
      </c>
      <c r="E22" s="2">
        <v>87</v>
      </c>
      <c r="F22" s="2">
        <v>69</v>
      </c>
      <c r="G22" s="2">
        <v>363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56</v>
      </c>
      <c r="B23" t="s">
        <v>57</v>
      </c>
      <c r="C23" s="2">
        <v>5441</v>
      </c>
      <c r="D23" s="2">
        <v>4896</v>
      </c>
      <c r="E23" s="2">
        <v>92</v>
      </c>
      <c r="F23" s="2">
        <v>77</v>
      </c>
      <c r="G23" s="2">
        <v>385</v>
      </c>
      <c r="H23">
        <v>17347</v>
      </c>
      <c r="I23">
        <v>81817</v>
      </c>
      <c r="J23">
        <v>46960</v>
      </c>
      <c r="K23">
        <v>1044063</v>
      </c>
      <c r="L23">
        <v>18057</v>
      </c>
      <c r="M23">
        <v>23256</v>
      </c>
      <c r="N23">
        <v>100981</v>
      </c>
      <c r="O23">
        <v>27207</v>
      </c>
      <c r="P23">
        <v>74100</v>
      </c>
      <c r="Q23">
        <v>12947</v>
      </c>
      <c r="R23">
        <v>13407</v>
      </c>
      <c r="S23">
        <v>12799</v>
      </c>
      <c r="T23">
        <v>14000</v>
      </c>
      <c r="U23">
        <v>30483</v>
      </c>
      <c r="V23">
        <v>18131</v>
      </c>
      <c r="W23">
        <v>39172</v>
      </c>
      <c r="X23">
        <v>49510</v>
      </c>
      <c r="Y23">
        <v>10877</v>
      </c>
      <c r="Z23">
        <v>366115</v>
      </c>
      <c r="AA23">
        <v>12734</v>
      </c>
      <c r="AB23">
        <v>59204</v>
      </c>
      <c r="AC23">
        <v>59407</v>
      </c>
      <c r="AD23">
        <v>10386</v>
      </c>
    </row>
    <row r="24" spans="1:30" x14ac:dyDescent="0.3">
      <c r="A24" t="s">
        <v>58</v>
      </c>
      <c r="B24" t="s">
        <v>59</v>
      </c>
      <c r="C24" s="2">
        <v>5265</v>
      </c>
      <c r="D24" s="2">
        <v>4849</v>
      </c>
      <c r="E24" s="2">
        <v>90</v>
      </c>
      <c r="F24" s="2">
        <v>76</v>
      </c>
      <c r="G24" s="2">
        <v>382</v>
      </c>
      <c r="H24">
        <v>16487</v>
      </c>
      <c r="I24">
        <v>76573</v>
      </c>
      <c r="J24">
        <v>45267</v>
      </c>
      <c r="K24">
        <v>1024187</v>
      </c>
      <c r="L24">
        <v>18028</v>
      </c>
      <c r="M24">
        <v>22039</v>
      </c>
      <c r="N24">
        <v>97009</v>
      </c>
      <c r="O24">
        <v>26319</v>
      </c>
      <c r="P24">
        <v>72521</v>
      </c>
      <c r="Q24">
        <v>12934</v>
      </c>
      <c r="R24">
        <v>13253</v>
      </c>
      <c r="S24">
        <v>12375</v>
      </c>
      <c r="T24">
        <v>13765</v>
      </c>
      <c r="U24">
        <v>26049</v>
      </c>
      <c r="V24">
        <v>17767</v>
      </c>
      <c r="W24">
        <v>37935</v>
      </c>
      <c r="X24">
        <v>48616</v>
      </c>
      <c r="Y24">
        <v>10068</v>
      </c>
      <c r="Z24">
        <v>356680</v>
      </c>
      <c r="AA24">
        <v>9499</v>
      </c>
      <c r="AB24">
        <v>56195</v>
      </c>
      <c r="AC24">
        <v>57472</v>
      </c>
      <c r="AD24">
        <v>10371</v>
      </c>
    </row>
    <row r="25" spans="1:30" x14ac:dyDescent="0.3">
      <c r="A25" s="1" t="s">
        <v>60</v>
      </c>
      <c r="B25" t="s">
        <v>63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362</v>
      </c>
      <c r="J25">
        <v>39</v>
      </c>
      <c r="K25">
        <v>58</v>
      </c>
      <c r="L25">
        <v>0</v>
      </c>
      <c r="M25">
        <v>0</v>
      </c>
      <c r="N25">
        <v>0</v>
      </c>
      <c r="O25">
        <v>1</v>
      </c>
      <c r="P25">
        <v>2</v>
      </c>
      <c r="Q25">
        <v>0</v>
      </c>
      <c r="R25">
        <v>0</v>
      </c>
      <c r="S25">
        <v>0</v>
      </c>
      <c r="T25">
        <v>0</v>
      </c>
      <c r="U25" s="2">
        <v>29751</v>
      </c>
      <c r="V25">
        <v>0</v>
      </c>
      <c r="W25">
        <v>4</v>
      </c>
      <c r="X25">
        <v>0</v>
      </c>
      <c r="Y25">
        <v>0</v>
      </c>
      <c r="Z25">
        <v>157</v>
      </c>
      <c r="AA25">
        <v>0</v>
      </c>
      <c r="AB25">
        <v>1265</v>
      </c>
      <c r="AC25">
        <v>1</v>
      </c>
      <c r="AD25">
        <v>1</v>
      </c>
    </row>
    <row r="26" spans="1:30" x14ac:dyDescent="0.3">
      <c r="A26" s="1" t="s">
        <v>61</v>
      </c>
      <c r="B26" t="s">
        <v>64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167</v>
      </c>
      <c r="J26">
        <v>27</v>
      </c>
      <c r="K26">
        <v>331</v>
      </c>
      <c r="L26">
        <v>1</v>
      </c>
      <c r="M26">
        <v>12</v>
      </c>
      <c r="N26">
        <v>16</v>
      </c>
      <c r="O26">
        <v>3</v>
      </c>
      <c r="P26">
        <v>4</v>
      </c>
      <c r="Q26">
        <v>0</v>
      </c>
      <c r="R26">
        <v>2</v>
      </c>
      <c r="S26">
        <v>1</v>
      </c>
      <c r="T26">
        <v>5</v>
      </c>
      <c r="U26" s="2">
        <v>28327</v>
      </c>
      <c r="V26">
        <v>13</v>
      </c>
      <c r="W26">
        <v>30</v>
      </c>
      <c r="X26">
        <v>7</v>
      </c>
      <c r="Y26">
        <v>0</v>
      </c>
      <c r="Z26">
        <v>53</v>
      </c>
      <c r="AA26">
        <v>0</v>
      </c>
      <c r="AB26">
        <v>1193</v>
      </c>
      <c r="AC26">
        <v>11</v>
      </c>
      <c r="AD26">
        <v>1</v>
      </c>
    </row>
    <row r="27" spans="1:30" x14ac:dyDescent="0.3">
      <c r="A27" s="1" t="s">
        <v>62</v>
      </c>
      <c r="B27" t="s">
        <v>17</v>
      </c>
      <c r="C27">
        <v>5374</v>
      </c>
      <c r="D27">
        <v>4896</v>
      </c>
      <c r="E27">
        <v>91</v>
      </c>
      <c r="F27">
        <v>77</v>
      </c>
      <c r="G27">
        <v>385</v>
      </c>
      <c r="H27">
        <v>8746</v>
      </c>
      <c r="I27">
        <v>80408</v>
      </c>
      <c r="J27">
        <v>46055</v>
      </c>
      <c r="K27">
        <v>1040022</v>
      </c>
      <c r="L27">
        <v>18051</v>
      </c>
      <c r="M27">
        <v>22784</v>
      </c>
      <c r="N27">
        <v>99804</v>
      </c>
      <c r="O27">
        <v>27066</v>
      </c>
      <c r="P27">
        <v>73744</v>
      </c>
      <c r="Q27">
        <v>12934</v>
      </c>
      <c r="R27">
        <v>13429</v>
      </c>
      <c r="S27">
        <v>12726</v>
      </c>
      <c r="T27">
        <v>13904</v>
      </c>
      <c r="U27" s="2">
        <v>30277</v>
      </c>
      <c r="V27">
        <v>11359</v>
      </c>
      <c r="W27">
        <v>27328</v>
      </c>
      <c r="X27">
        <v>48234</v>
      </c>
      <c r="Y27">
        <v>10775</v>
      </c>
      <c r="Z27">
        <v>257608</v>
      </c>
      <c r="AA27">
        <v>12718</v>
      </c>
      <c r="AB27">
        <v>51311</v>
      </c>
      <c r="AC27">
        <v>59281</v>
      </c>
      <c r="AD27">
        <v>8796</v>
      </c>
    </row>
    <row r="28" spans="1:30" x14ac:dyDescent="0.3">
      <c r="A28" s="1" t="s">
        <v>73</v>
      </c>
      <c r="B28" t="s">
        <v>76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214</v>
      </c>
      <c r="J28">
        <v>26</v>
      </c>
      <c r="K28">
        <v>230</v>
      </c>
      <c r="L28">
        <v>1</v>
      </c>
      <c r="M28">
        <v>1</v>
      </c>
      <c r="N28">
        <v>18</v>
      </c>
      <c r="O28">
        <v>13</v>
      </c>
      <c r="P28">
        <v>13</v>
      </c>
      <c r="Q28">
        <v>0</v>
      </c>
      <c r="R28">
        <v>1</v>
      </c>
      <c r="S28">
        <v>0</v>
      </c>
      <c r="T28">
        <v>4</v>
      </c>
      <c r="U28" s="2">
        <v>25607</v>
      </c>
      <c r="V28">
        <v>2</v>
      </c>
      <c r="W28">
        <v>16</v>
      </c>
      <c r="X28">
        <v>24</v>
      </c>
      <c r="Y28">
        <v>0</v>
      </c>
      <c r="Z28">
        <v>23</v>
      </c>
      <c r="AA28">
        <v>0</v>
      </c>
      <c r="AB28">
        <v>1181</v>
      </c>
      <c r="AC28">
        <v>14</v>
      </c>
      <c r="AD28">
        <v>0</v>
      </c>
    </row>
    <row r="29" spans="1:30" x14ac:dyDescent="0.3">
      <c r="A29" s="1" t="s">
        <v>74</v>
      </c>
      <c r="B29" t="s">
        <v>77</v>
      </c>
      <c r="C29">
        <v>5399</v>
      </c>
      <c r="D29">
        <v>4880</v>
      </c>
      <c r="E29">
        <v>89</v>
      </c>
      <c r="F29">
        <v>77</v>
      </c>
      <c r="G29">
        <v>385</v>
      </c>
      <c r="H29">
        <v>16397</v>
      </c>
      <c r="I29">
        <v>68662</v>
      </c>
      <c r="J29">
        <v>42291</v>
      </c>
      <c r="K29">
        <v>977661</v>
      </c>
      <c r="L29">
        <v>17571</v>
      </c>
      <c r="M29">
        <v>20885</v>
      </c>
      <c r="N29">
        <v>89744</v>
      </c>
      <c r="O29">
        <v>25192</v>
      </c>
      <c r="P29">
        <v>66420</v>
      </c>
      <c r="Q29">
        <v>12622</v>
      </c>
      <c r="R29">
        <v>12577</v>
      </c>
      <c r="S29">
        <v>11807</v>
      </c>
      <c r="T29">
        <v>13332</v>
      </c>
      <c r="U29" s="2">
        <v>12426</v>
      </c>
      <c r="V29">
        <v>15660</v>
      </c>
      <c r="W29">
        <v>33572</v>
      </c>
      <c r="X29">
        <v>45701</v>
      </c>
      <c r="Y29">
        <v>9030</v>
      </c>
      <c r="Z29">
        <v>350431</v>
      </c>
      <c r="AA29">
        <v>11257</v>
      </c>
      <c r="AB29">
        <v>48529</v>
      </c>
      <c r="AC29">
        <v>56210</v>
      </c>
      <c r="AD29">
        <v>10113</v>
      </c>
    </row>
    <row r="30" spans="1:30" x14ac:dyDescent="0.3">
      <c r="A30" s="1" t="s">
        <v>75</v>
      </c>
      <c r="B30" t="s">
        <v>78</v>
      </c>
      <c r="C30">
        <v>5364</v>
      </c>
      <c r="D30">
        <v>4887</v>
      </c>
      <c r="E30">
        <v>89</v>
      </c>
      <c r="F30">
        <v>77</v>
      </c>
      <c r="G30">
        <v>385</v>
      </c>
      <c r="H30">
        <v>16256</v>
      </c>
      <c r="I30">
        <v>67839</v>
      </c>
      <c r="J30">
        <v>41491</v>
      </c>
      <c r="K30">
        <v>975179</v>
      </c>
      <c r="L30">
        <v>17986</v>
      </c>
      <c r="M30">
        <v>20961</v>
      </c>
      <c r="N30">
        <v>89057</v>
      </c>
      <c r="O30">
        <v>24914</v>
      </c>
      <c r="P30">
        <v>60449</v>
      </c>
      <c r="Q30">
        <v>12545</v>
      </c>
      <c r="R30">
        <v>12828</v>
      </c>
      <c r="S30">
        <v>11829</v>
      </c>
      <c r="T30">
        <v>13226</v>
      </c>
      <c r="U30" s="2">
        <v>12385</v>
      </c>
      <c r="V30">
        <v>16114</v>
      </c>
      <c r="W30">
        <v>35539</v>
      </c>
      <c r="X30">
        <v>46135</v>
      </c>
      <c r="Y30">
        <v>8974</v>
      </c>
      <c r="Z30">
        <v>347863</v>
      </c>
      <c r="AA30">
        <v>10644</v>
      </c>
      <c r="AB30">
        <v>48889</v>
      </c>
      <c r="AC30">
        <v>55837</v>
      </c>
      <c r="AD30">
        <v>10101</v>
      </c>
    </row>
    <row r="31" spans="1:30" x14ac:dyDescent="0.3">
      <c r="A31" s="1" t="s">
        <v>84</v>
      </c>
      <c r="B31" t="s">
        <v>87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21</v>
      </c>
      <c r="J31">
        <v>73</v>
      </c>
      <c r="K31">
        <v>44</v>
      </c>
      <c r="L31">
        <v>0</v>
      </c>
      <c r="M31">
        <v>2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14</v>
      </c>
      <c r="V31">
        <v>0</v>
      </c>
      <c r="W31">
        <v>0</v>
      </c>
      <c r="X31">
        <v>1</v>
      </c>
      <c r="Y31">
        <v>3</v>
      </c>
      <c r="Z31">
        <v>11</v>
      </c>
      <c r="AA31">
        <v>0</v>
      </c>
      <c r="AB31">
        <v>70</v>
      </c>
      <c r="AC31" s="2">
        <v>54211</v>
      </c>
      <c r="AD31">
        <v>0</v>
      </c>
    </row>
    <row r="32" spans="1:30" x14ac:dyDescent="0.3">
      <c r="A32" s="1" t="s">
        <v>85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35</v>
      </c>
      <c r="J32">
        <v>114</v>
      </c>
      <c r="K32">
        <v>53</v>
      </c>
      <c r="L32">
        <v>0</v>
      </c>
      <c r="M32">
        <v>12</v>
      </c>
      <c r="N32">
        <v>3</v>
      </c>
      <c r="O32">
        <v>16</v>
      </c>
      <c r="P32">
        <v>15</v>
      </c>
      <c r="Q32">
        <v>0</v>
      </c>
      <c r="R32">
        <v>1</v>
      </c>
      <c r="S32">
        <v>0</v>
      </c>
      <c r="T32">
        <v>0</v>
      </c>
      <c r="U32">
        <v>22</v>
      </c>
      <c r="V32">
        <v>0</v>
      </c>
      <c r="W32">
        <v>9</v>
      </c>
      <c r="X32">
        <v>6</v>
      </c>
      <c r="Y32">
        <v>4</v>
      </c>
      <c r="Z32">
        <v>14</v>
      </c>
      <c r="AA32">
        <v>1</v>
      </c>
      <c r="AB32">
        <v>186</v>
      </c>
      <c r="AC32" s="2">
        <v>59223</v>
      </c>
      <c r="AD32">
        <v>0</v>
      </c>
    </row>
    <row r="33" spans="1:30" x14ac:dyDescent="0.3">
      <c r="A33" s="1" t="s">
        <v>86</v>
      </c>
      <c r="B33" t="s">
        <v>89</v>
      </c>
      <c r="C33">
        <v>5414</v>
      </c>
      <c r="D33">
        <v>4898</v>
      </c>
      <c r="E33">
        <v>89</v>
      </c>
      <c r="F33">
        <v>77</v>
      </c>
      <c r="G33">
        <v>381</v>
      </c>
      <c r="H33">
        <v>17372</v>
      </c>
      <c r="I33">
        <v>81571</v>
      </c>
      <c r="J33">
        <v>46892</v>
      </c>
      <c r="K33">
        <v>1047795</v>
      </c>
      <c r="L33">
        <v>18043</v>
      </c>
      <c r="M33">
        <v>23330</v>
      </c>
      <c r="N33">
        <v>99935</v>
      </c>
      <c r="O33">
        <v>27241</v>
      </c>
      <c r="P33">
        <v>73875</v>
      </c>
      <c r="Q33">
        <v>13029</v>
      </c>
      <c r="R33">
        <v>13445</v>
      </c>
      <c r="S33">
        <v>12748</v>
      </c>
      <c r="T33">
        <v>13907</v>
      </c>
      <c r="U33">
        <v>30156</v>
      </c>
      <c r="V33">
        <v>17986</v>
      </c>
      <c r="W33">
        <v>39008</v>
      </c>
      <c r="X33">
        <v>49249</v>
      </c>
      <c r="Y33">
        <v>10465</v>
      </c>
      <c r="Z33" s="2">
        <v>365171</v>
      </c>
      <c r="AA33">
        <v>12733</v>
      </c>
      <c r="AB33">
        <v>8074</v>
      </c>
      <c r="AC33" s="2">
        <v>59341</v>
      </c>
      <c r="AD33">
        <v>10278</v>
      </c>
    </row>
    <row r="34" spans="1:30" x14ac:dyDescent="0.3">
      <c r="A34" s="1" t="s">
        <v>91</v>
      </c>
      <c r="B34" t="s">
        <v>93</v>
      </c>
      <c r="C34">
        <v>60</v>
      </c>
      <c r="D34">
        <v>0</v>
      </c>
      <c r="E34">
        <v>0</v>
      </c>
      <c r="F34">
        <v>0</v>
      </c>
      <c r="G34">
        <v>0</v>
      </c>
      <c r="H34">
        <v>13672</v>
      </c>
      <c r="I34">
        <v>59</v>
      </c>
      <c r="J34">
        <v>14</v>
      </c>
      <c r="K34">
        <v>18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 s="2">
        <v>326888</v>
      </c>
      <c r="AA34">
        <v>0</v>
      </c>
      <c r="AB34">
        <v>2071</v>
      </c>
      <c r="AC34">
        <v>0</v>
      </c>
      <c r="AD34">
        <v>0</v>
      </c>
    </row>
    <row r="35" spans="1:30" x14ac:dyDescent="0.3">
      <c r="A35" s="1" t="s">
        <v>91</v>
      </c>
      <c r="B35" t="s">
        <v>94</v>
      </c>
      <c r="C35">
        <v>5179</v>
      </c>
      <c r="D35">
        <v>4886</v>
      </c>
      <c r="E35">
        <v>81</v>
      </c>
      <c r="F35">
        <v>76</v>
      </c>
      <c r="G35">
        <v>384</v>
      </c>
      <c r="H35">
        <v>15024</v>
      </c>
      <c r="I35">
        <v>79294</v>
      </c>
      <c r="J35">
        <v>46332</v>
      </c>
      <c r="K35">
        <v>1034454</v>
      </c>
      <c r="L35">
        <v>17989</v>
      </c>
      <c r="M35">
        <v>23078</v>
      </c>
      <c r="N35">
        <v>99520</v>
      </c>
      <c r="O35">
        <v>26879</v>
      </c>
      <c r="P35">
        <v>73011</v>
      </c>
      <c r="Q35">
        <v>12887</v>
      </c>
      <c r="R35">
        <v>13303</v>
      </c>
      <c r="S35">
        <v>12721</v>
      </c>
      <c r="T35">
        <v>13780</v>
      </c>
      <c r="U35">
        <v>1471</v>
      </c>
      <c r="V35">
        <v>16507</v>
      </c>
      <c r="W35">
        <v>38546</v>
      </c>
      <c r="X35">
        <v>48899</v>
      </c>
      <c r="Y35">
        <v>10702</v>
      </c>
      <c r="Z35" s="2">
        <v>343178</v>
      </c>
      <c r="AA35">
        <v>11745</v>
      </c>
      <c r="AB35">
        <v>45514</v>
      </c>
      <c r="AC35">
        <v>55471</v>
      </c>
      <c r="AD35">
        <v>10315</v>
      </c>
    </row>
    <row r="36" spans="1:30" x14ac:dyDescent="0.3">
      <c r="A36" s="1" t="s">
        <v>91</v>
      </c>
      <c r="B36" t="s">
        <v>95</v>
      </c>
      <c r="C36">
        <v>5254</v>
      </c>
      <c r="D36">
        <v>4872</v>
      </c>
      <c r="E36">
        <v>84</v>
      </c>
      <c r="F36">
        <v>77</v>
      </c>
      <c r="G36">
        <v>384</v>
      </c>
      <c r="H36">
        <v>14964</v>
      </c>
      <c r="I36">
        <v>79811</v>
      </c>
      <c r="J36">
        <v>46307</v>
      </c>
      <c r="K36">
        <v>1032607</v>
      </c>
      <c r="L36">
        <v>17934</v>
      </c>
      <c r="M36">
        <v>23139</v>
      </c>
      <c r="N36">
        <v>99302</v>
      </c>
      <c r="O36">
        <v>26928</v>
      </c>
      <c r="P36">
        <v>73363</v>
      </c>
      <c r="Q36">
        <v>12775</v>
      </c>
      <c r="R36">
        <v>13141</v>
      </c>
      <c r="S36">
        <v>12646</v>
      </c>
      <c r="T36">
        <v>13844</v>
      </c>
      <c r="U36">
        <v>29923</v>
      </c>
      <c r="V36">
        <v>17115</v>
      </c>
      <c r="W36">
        <v>38096</v>
      </c>
      <c r="X36">
        <v>49025</v>
      </c>
      <c r="Y36">
        <v>10703</v>
      </c>
      <c r="Z36" s="2">
        <v>343110</v>
      </c>
      <c r="AA36">
        <v>11816</v>
      </c>
      <c r="AB36">
        <v>46809</v>
      </c>
      <c r="AC36">
        <v>55870</v>
      </c>
      <c r="AD36">
        <v>10330</v>
      </c>
    </row>
    <row r="37" spans="1:30" x14ac:dyDescent="0.3">
      <c r="A37" s="1" t="s">
        <v>92</v>
      </c>
      <c r="B37" t="s">
        <v>96</v>
      </c>
      <c r="C37">
        <v>8</v>
      </c>
      <c r="D37">
        <v>0</v>
      </c>
      <c r="E37">
        <v>0</v>
      </c>
      <c r="F37">
        <v>0</v>
      </c>
      <c r="G37">
        <v>0</v>
      </c>
      <c r="H37">
        <v>16768</v>
      </c>
      <c r="I37">
        <v>363</v>
      </c>
      <c r="J37">
        <v>37</v>
      </c>
      <c r="K37">
        <v>59</v>
      </c>
      <c r="L37">
        <v>0</v>
      </c>
      <c r="M37">
        <v>1</v>
      </c>
      <c r="N37">
        <v>14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18</v>
      </c>
      <c r="V37">
        <v>0</v>
      </c>
      <c r="W37">
        <v>0</v>
      </c>
      <c r="X37">
        <v>0</v>
      </c>
      <c r="Y37">
        <v>1</v>
      </c>
      <c r="Z37" s="2">
        <v>353689</v>
      </c>
      <c r="AA37">
        <v>0</v>
      </c>
      <c r="AB37">
        <v>2114</v>
      </c>
      <c r="AC37">
        <v>3</v>
      </c>
      <c r="AD37">
        <v>0</v>
      </c>
    </row>
    <row r="38" spans="1:30" x14ac:dyDescent="0.3">
      <c r="A38" s="1" t="s">
        <v>92</v>
      </c>
      <c r="B38" t="s">
        <v>97</v>
      </c>
      <c r="C38">
        <v>59</v>
      </c>
      <c r="D38">
        <v>0</v>
      </c>
      <c r="E38">
        <v>0</v>
      </c>
      <c r="F38">
        <v>0</v>
      </c>
      <c r="G38">
        <v>0</v>
      </c>
      <c r="H38">
        <v>13600</v>
      </c>
      <c r="I38">
        <v>58</v>
      </c>
      <c r="J38">
        <v>14</v>
      </c>
      <c r="K38">
        <v>18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 s="2">
        <v>326374</v>
      </c>
      <c r="AA38">
        <v>0</v>
      </c>
      <c r="AB38">
        <v>2068</v>
      </c>
      <c r="AC38">
        <v>0</v>
      </c>
      <c r="AD38">
        <v>0</v>
      </c>
    </row>
    <row r="39" spans="1:30" x14ac:dyDescent="0.3">
      <c r="A39" s="1" t="s">
        <v>92</v>
      </c>
      <c r="B39" t="s">
        <v>98</v>
      </c>
      <c r="C39">
        <v>652</v>
      </c>
      <c r="D39">
        <v>4715</v>
      </c>
      <c r="E39">
        <v>0</v>
      </c>
      <c r="F39">
        <v>2</v>
      </c>
      <c r="G39">
        <v>4</v>
      </c>
      <c r="H39">
        <v>8887</v>
      </c>
      <c r="I39">
        <v>78703</v>
      </c>
      <c r="J39">
        <v>44922</v>
      </c>
      <c r="K39">
        <v>3493</v>
      </c>
      <c r="L39">
        <v>18010</v>
      </c>
      <c r="M39">
        <v>23155</v>
      </c>
      <c r="N39">
        <v>99582</v>
      </c>
      <c r="O39">
        <v>26988</v>
      </c>
      <c r="P39">
        <v>73257</v>
      </c>
      <c r="Q39">
        <v>12951</v>
      </c>
      <c r="R39">
        <v>13372</v>
      </c>
      <c r="S39">
        <v>12672</v>
      </c>
      <c r="T39">
        <v>3765</v>
      </c>
      <c r="U39">
        <v>30166</v>
      </c>
      <c r="V39">
        <v>11981</v>
      </c>
      <c r="W39">
        <v>28351</v>
      </c>
      <c r="X39">
        <v>48259</v>
      </c>
      <c r="Y39">
        <v>10608</v>
      </c>
      <c r="Z39" s="2">
        <v>275986</v>
      </c>
      <c r="AA39">
        <v>12684</v>
      </c>
      <c r="AB39">
        <v>15553</v>
      </c>
      <c r="AC39">
        <v>58581</v>
      </c>
      <c r="AD39">
        <v>8886</v>
      </c>
    </row>
    <row r="40" spans="1:30" x14ac:dyDescent="0.3">
      <c r="C40">
        <v>5445</v>
      </c>
      <c r="D40">
        <v>4908</v>
      </c>
      <c r="E40">
        <v>92</v>
      </c>
      <c r="F40">
        <v>77</v>
      </c>
      <c r="G40">
        <v>385</v>
      </c>
      <c r="H40">
        <v>17504</v>
      </c>
      <c r="I40">
        <v>82955</v>
      </c>
      <c r="J40">
        <v>47373</v>
      </c>
      <c r="K40">
        <v>1051740</v>
      </c>
      <c r="L40">
        <v>18066</v>
      </c>
      <c r="M40">
        <v>23376</v>
      </c>
      <c r="N40">
        <v>101442</v>
      </c>
      <c r="O40">
        <v>27353</v>
      </c>
      <c r="P40">
        <v>74475</v>
      </c>
      <c r="Q40">
        <v>13049</v>
      </c>
      <c r="R40">
        <v>13510</v>
      </c>
      <c r="S40">
        <v>12841</v>
      </c>
      <c r="T40">
        <v>14061</v>
      </c>
      <c r="U40">
        <v>30650</v>
      </c>
      <c r="V40">
        <v>18239</v>
      </c>
      <c r="W40">
        <v>39345</v>
      </c>
      <c r="X40">
        <v>49786</v>
      </c>
      <c r="Y40">
        <v>10939</v>
      </c>
      <c r="Z40" s="3">
        <v>366831</v>
      </c>
      <c r="AA40" s="3">
        <v>12772</v>
      </c>
      <c r="AB40" s="3">
        <v>63915</v>
      </c>
      <c r="AC40" s="3">
        <v>59692</v>
      </c>
      <c r="AD40" s="3">
        <v>10394</v>
      </c>
    </row>
    <row r="41" spans="1:30" x14ac:dyDescent="0.3">
      <c r="B41" t="s">
        <v>13</v>
      </c>
      <c r="C41" t="s">
        <v>0</v>
      </c>
      <c r="D41" t="s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 t="s">
        <v>7</v>
      </c>
      <c r="K41" t="s">
        <v>8</v>
      </c>
      <c r="L41" t="s">
        <v>10</v>
      </c>
      <c r="M41" t="s">
        <v>11</v>
      </c>
      <c r="N41" t="s">
        <v>12</v>
      </c>
      <c r="O41" t="s">
        <v>65</v>
      </c>
      <c r="P41" t="s">
        <v>66</v>
      </c>
      <c r="Q41" t="s">
        <v>67</v>
      </c>
      <c r="R41" t="s">
        <v>68</v>
      </c>
      <c r="S41" t="s">
        <v>69</v>
      </c>
      <c r="T41" t="s">
        <v>70</v>
      </c>
      <c r="U41" t="s">
        <v>71</v>
      </c>
      <c r="V41" t="s">
        <v>72</v>
      </c>
      <c r="W41" t="s">
        <v>79</v>
      </c>
      <c r="X41" t="s">
        <v>80</v>
      </c>
      <c r="Y41" t="s">
        <v>81</v>
      </c>
      <c r="Z41" t="s">
        <v>9</v>
      </c>
      <c r="AA41" t="s">
        <v>82</v>
      </c>
      <c r="AB41" t="s">
        <v>83</v>
      </c>
      <c r="AC41" t="s">
        <v>90</v>
      </c>
      <c r="AD41" t="s">
        <v>99</v>
      </c>
    </row>
    <row r="42" spans="1:30" x14ac:dyDescent="0.3">
      <c r="A42" t="s">
        <v>14</v>
      </c>
      <c r="B42" t="s">
        <v>15</v>
      </c>
      <c r="C42">
        <f>C2/C$40</f>
        <v>2.5711662075298437E-3</v>
      </c>
      <c r="D42">
        <f t="shared" ref="D42:W55" si="0">D2/D$40</f>
        <v>4.0749796251018743E-4</v>
      </c>
      <c r="E42">
        <f t="shared" si="0"/>
        <v>0</v>
      </c>
      <c r="F42">
        <f t="shared" si="0"/>
        <v>0.45454545454545453</v>
      </c>
      <c r="G42">
        <f t="shared" si="0"/>
        <v>0.60779220779220777</v>
      </c>
      <c r="H42">
        <f t="shared" si="0"/>
        <v>3.4849177330895796E-3</v>
      </c>
      <c r="I42">
        <f t="shared" si="0"/>
        <v>1.2645410162136097E-2</v>
      </c>
      <c r="J42">
        <f t="shared" si="0"/>
        <v>2.1636797331813479E-2</v>
      </c>
      <c r="K42">
        <f t="shared" si="0"/>
        <v>0.95250917527145496</v>
      </c>
      <c r="L42">
        <f t="shared" si="0"/>
        <v>0</v>
      </c>
      <c r="M42">
        <f t="shared" si="0"/>
        <v>9.8391512662559882E-4</v>
      </c>
      <c r="N42">
        <f t="shared" si="0"/>
        <v>1.4786774708700537E-3</v>
      </c>
      <c r="O42">
        <f t="shared" si="0"/>
        <v>2.449457097941725E-3</v>
      </c>
      <c r="P42">
        <f t="shared" si="0"/>
        <v>1.1010406176569319E-3</v>
      </c>
      <c r="Q42">
        <f t="shared" si="0"/>
        <v>7.6634224844815697E-5</v>
      </c>
      <c r="R42">
        <f t="shared" si="0"/>
        <v>5.9215396002960767E-4</v>
      </c>
      <c r="S42">
        <f t="shared" si="0"/>
        <v>4.6725332917997038E-4</v>
      </c>
      <c r="T42">
        <f t="shared" si="0"/>
        <v>0.69482967072043245</v>
      </c>
      <c r="U42">
        <f t="shared" si="0"/>
        <v>2.3164763458401304E-3</v>
      </c>
      <c r="V42">
        <f t="shared" si="0"/>
        <v>8.059652393223312E-3</v>
      </c>
      <c r="W42">
        <f t="shared" si="0"/>
        <v>5.9473884864658785E-3</v>
      </c>
      <c r="X42">
        <f>X2/X$40</f>
        <v>2.0085967942795164E-3</v>
      </c>
      <c r="Y42">
        <f t="shared" ref="Y42:AD57" si="1">Y2/Y$40</f>
        <v>6.307706371697596E-3</v>
      </c>
      <c r="Z42">
        <f t="shared" si="1"/>
        <v>1.9218659273616461E-3</v>
      </c>
      <c r="AA42">
        <f t="shared" si="1"/>
        <v>0</v>
      </c>
      <c r="AB42">
        <f t="shared" si="1"/>
        <v>0.54675741218806229</v>
      </c>
      <c r="AC42">
        <f t="shared" si="1"/>
        <v>2.6301681967432823E-3</v>
      </c>
      <c r="AD42">
        <f>AD2/AD$40</f>
        <v>4.8104675774485279E-3</v>
      </c>
    </row>
    <row r="43" spans="1:30" x14ac:dyDescent="0.3">
      <c r="A43" t="s">
        <v>16</v>
      </c>
      <c r="B43" t="s">
        <v>17</v>
      </c>
      <c r="C43">
        <f t="shared" ref="C43:R79" si="2">C3/C$40</f>
        <v>0.98696051423324149</v>
      </c>
      <c r="D43">
        <f t="shared" si="2"/>
        <v>0.99755501222493892</v>
      </c>
      <c r="E43">
        <f t="shared" si="2"/>
        <v>0.98913043478260865</v>
      </c>
      <c r="F43">
        <f t="shared" si="2"/>
        <v>1</v>
      </c>
      <c r="G43">
        <f t="shared" si="2"/>
        <v>1</v>
      </c>
      <c r="H43">
        <f t="shared" si="2"/>
        <v>0.49965722120658135</v>
      </c>
      <c r="I43">
        <f t="shared" si="2"/>
        <v>0.96929660659393646</v>
      </c>
      <c r="J43">
        <f t="shared" si="2"/>
        <v>0.972178244991873</v>
      </c>
      <c r="K43">
        <f t="shared" si="2"/>
        <v>0.9888584631182612</v>
      </c>
      <c r="L43">
        <f t="shared" si="2"/>
        <v>0.99916971105944874</v>
      </c>
      <c r="M43">
        <f t="shared" si="2"/>
        <v>0.97467488021902804</v>
      </c>
      <c r="N43">
        <f t="shared" si="2"/>
        <v>0.98385284201809897</v>
      </c>
      <c r="O43">
        <f t="shared" si="2"/>
        <v>0.98950754944613017</v>
      </c>
      <c r="P43">
        <f t="shared" si="2"/>
        <v>0.99018462571332666</v>
      </c>
      <c r="Q43">
        <f t="shared" si="2"/>
        <v>0.99118706414284619</v>
      </c>
      <c r="R43">
        <f t="shared" si="2"/>
        <v>0.99400444115470021</v>
      </c>
      <c r="S43">
        <f t="shared" si="0"/>
        <v>0.99104431119071723</v>
      </c>
      <c r="T43">
        <f t="shared" si="0"/>
        <v>0.9888343645544414</v>
      </c>
      <c r="U43">
        <f t="shared" si="0"/>
        <v>0.98783034257748781</v>
      </c>
      <c r="V43">
        <f t="shared" si="0"/>
        <v>0.62278633697022867</v>
      </c>
      <c r="W43">
        <f t="shared" si="0"/>
        <v>0.6945736434108527</v>
      </c>
      <c r="X43">
        <f t="shared" ref="X43:AD43" si="3">X3/X$40</f>
        <v>0.96882657775278191</v>
      </c>
      <c r="Y43">
        <f t="shared" si="3"/>
        <v>0.98500777036292164</v>
      </c>
      <c r="Z43">
        <f t="shared" si="3"/>
        <v>0.70225253590890624</v>
      </c>
      <c r="AA43">
        <f t="shared" si="3"/>
        <v>0.99577200125274035</v>
      </c>
      <c r="AB43">
        <f t="shared" si="3"/>
        <v>0.80280059453962294</v>
      </c>
      <c r="AC43">
        <f t="shared" si="3"/>
        <v>0.99311465523018161</v>
      </c>
      <c r="AD43">
        <f t="shared" si="3"/>
        <v>0.84625745622474502</v>
      </c>
    </row>
    <row r="44" spans="1:30" x14ac:dyDescent="0.3">
      <c r="A44" t="s">
        <v>18</v>
      </c>
      <c r="B44" t="s">
        <v>19</v>
      </c>
      <c r="C44">
        <f t="shared" si="2"/>
        <v>1.1019283746556473E-3</v>
      </c>
      <c r="D44">
        <f t="shared" si="0"/>
        <v>0</v>
      </c>
      <c r="E44">
        <f t="shared" si="0"/>
        <v>0</v>
      </c>
      <c r="F44">
        <f t="shared" si="0"/>
        <v>0</v>
      </c>
      <c r="G44">
        <f t="shared" si="0"/>
        <v>0</v>
      </c>
      <c r="H44">
        <f t="shared" si="0"/>
        <v>4.9131627056672759E-3</v>
      </c>
      <c r="I44">
        <f t="shared" si="0"/>
        <v>1.7322644807425711E-2</v>
      </c>
      <c r="J44">
        <f t="shared" si="0"/>
        <v>1.9145927004833977E-2</v>
      </c>
      <c r="K44">
        <f t="shared" si="0"/>
        <v>0.93909616445129029</v>
      </c>
      <c r="L44">
        <f t="shared" si="0"/>
        <v>5.5352596036754127E-4</v>
      </c>
      <c r="M44">
        <f t="shared" si="0"/>
        <v>7.8713210130047905E-3</v>
      </c>
      <c r="N44">
        <f t="shared" si="0"/>
        <v>3.2826639853315194E-3</v>
      </c>
      <c r="O44">
        <f t="shared" si="0"/>
        <v>1.8645121193287756E-3</v>
      </c>
      <c r="P44">
        <f t="shared" si="0"/>
        <v>1.6381336018798254E-3</v>
      </c>
      <c r="Q44">
        <f t="shared" si="0"/>
        <v>2.2990267453444708E-4</v>
      </c>
      <c r="R44">
        <f t="shared" si="0"/>
        <v>1.2583271650629163E-3</v>
      </c>
      <c r="S44">
        <f t="shared" si="0"/>
        <v>2.4141422007631806E-3</v>
      </c>
      <c r="T44">
        <f t="shared" si="0"/>
        <v>2.9158665813242301E-3</v>
      </c>
      <c r="U44">
        <f t="shared" si="0"/>
        <v>1.0081566068515497E-2</v>
      </c>
      <c r="V44">
        <f t="shared" si="0"/>
        <v>4.6055156532704648E-3</v>
      </c>
      <c r="W44">
        <f t="shared" si="0"/>
        <v>3.0499428135722455E-3</v>
      </c>
      <c r="X44">
        <f t="shared" ref="X44" si="4">X4/X$40</f>
        <v>0.21518097457116458</v>
      </c>
      <c r="Y44">
        <f t="shared" si="1"/>
        <v>8.0446110247737457E-3</v>
      </c>
      <c r="Z44">
        <f t="shared" si="1"/>
        <v>1.2512573910056675E-3</v>
      </c>
      <c r="AA44">
        <f t="shared" si="1"/>
        <v>0</v>
      </c>
      <c r="AB44">
        <f t="shared" si="1"/>
        <v>0.51300946569662831</v>
      </c>
      <c r="AC44">
        <f t="shared" si="1"/>
        <v>2.5296522147021374E-3</v>
      </c>
      <c r="AD44">
        <f t="shared" si="1"/>
        <v>2.8862805464691167E-3</v>
      </c>
    </row>
    <row r="45" spans="1:30" x14ac:dyDescent="0.3">
      <c r="A45" t="s">
        <v>20</v>
      </c>
      <c r="B45" t="s">
        <v>21</v>
      </c>
      <c r="C45">
        <f t="shared" si="2"/>
        <v>0.99834710743801658</v>
      </c>
      <c r="D45">
        <f t="shared" si="0"/>
        <v>0.99816625916870416</v>
      </c>
      <c r="E45">
        <f t="shared" si="0"/>
        <v>1</v>
      </c>
      <c r="F45">
        <f t="shared" si="0"/>
        <v>1</v>
      </c>
      <c r="G45">
        <f t="shared" si="0"/>
        <v>1</v>
      </c>
      <c r="H45">
        <f t="shared" si="0"/>
        <v>0.99148765996343691</v>
      </c>
      <c r="I45">
        <f t="shared" si="0"/>
        <v>0.97967572780423118</v>
      </c>
      <c r="J45">
        <f t="shared" si="0"/>
        <v>0.9860891224959365</v>
      </c>
      <c r="K45">
        <f t="shared" si="0"/>
        <v>0.99307148154486846</v>
      </c>
      <c r="L45">
        <f t="shared" si="0"/>
        <v>0.99335768847558947</v>
      </c>
      <c r="M45">
        <f t="shared" si="0"/>
        <v>0.98832135523613962</v>
      </c>
      <c r="N45">
        <f t="shared" si="0"/>
        <v>0.98647503006644188</v>
      </c>
      <c r="O45">
        <f t="shared" si="0"/>
        <v>0.98523013929002301</v>
      </c>
      <c r="P45">
        <f t="shared" si="0"/>
        <v>0.98952668680765354</v>
      </c>
      <c r="Q45">
        <f t="shared" si="0"/>
        <v>0.99685799678136255</v>
      </c>
      <c r="R45">
        <f t="shared" si="0"/>
        <v>0.98778682457438938</v>
      </c>
      <c r="S45">
        <f t="shared" si="0"/>
        <v>0.99057705786153727</v>
      </c>
      <c r="T45">
        <f t="shared" si="0"/>
        <v>0.98904772064575774</v>
      </c>
      <c r="U45">
        <f t="shared" si="0"/>
        <v>0.97200652528548126</v>
      </c>
      <c r="V45">
        <f t="shared" si="0"/>
        <v>0.96118208235100611</v>
      </c>
      <c r="W45">
        <f t="shared" si="0"/>
        <v>0.94309315033676455</v>
      </c>
      <c r="X45">
        <f t="shared" ref="X45" si="5">X5/X$40</f>
        <v>0.99636443980235412</v>
      </c>
      <c r="Y45">
        <f t="shared" si="1"/>
        <v>0.98994423621903282</v>
      </c>
      <c r="Z45">
        <f t="shared" si="1"/>
        <v>0.99219259004827831</v>
      </c>
      <c r="AA45">
        <f t="shared" si="1"/>
        <v>0.98426244910742244</v>
      </c>
      <c r="AB45">
        <f t="shared" si="1"/>
        <v>0.14426973323945866</v>
      </c>
      <c r="AC45">
        <f t="shared" si="1"/>
        <v>0.99051799236078542</v>
      </c>
      <c r="AD45">
        <f t="shared" si="1"/>
        <v>0.99557436982874736</v>
      </c>
    </row>
    <row r="46" spans="1:30" x14ac:dyDescent="0.3">
      <c r="A46" t="s">
        <v>22</v>
      </c>
      <c r="B46" t="s">
        <v>23</v>
      </c>
      <c r="C46">
        <f t="shared" si="2"/>
        <v>0.99595959595959593</v>
      </c>
      <c r="D46">
        <f t="shared" si="0"/>
        <v>0.99694376528117357</v>
      </c>
      <c r="E46">
        <f t="shared" si="0"/>
        <v>1</v>
      </c>
      <c r="F46">
        <f t="shared" si="0"/>
        <v>0.98701298701298701</v>
      </c>
      <c r="G46">
        <f t="shared" si="0"/>
        <v>0.9948051948051948</v>
      </c>
      <c r="H46">
        <f t="shared" si="0"/>
        <v>0.97829067641681899</v>
      </c>
      <c r="I46">
        <f t="shared" si="0"/>
        <v>0.97159905973117955</v>
      </c>
      <c r="J46">
        <f t="shared" si="0"/>
        <v>0.98300719819306359</v>
      </c>
      <c r="K46">
        <f t="shared" si="0"/>
        <v>0.98584250860478828</v>
      </c>
      <c r="L46">
        <f t="shared" si="0"/>
        <v>0.99750913317834611</v>
      </c>
      <c r="M46">
        <f t="shared" si="0"/>
        <v>0.9883641341546886</v>
      </c>
      <c r="N46">
        <f t="shared" si="0"/>
        <v>0.97972240294946866</v>
      </c>
      <c r="O46">
        <f t="shared" si="0"/>
        <v>0.97451833436917334</v>
      </c>
      <c r="P46">
        <f t="shared" si="0"/>
        <v>0.98168512923799933</v>
      </c>
      <c r="Q46">
        <f t="shared" si="0"/>
        <v>0.99363935933788028</v>
      </c>
      <c r="R46">
        <f t="shared" si="0"/>
        <v>0.94396743153219842</v>
      </c>
      <c r="S46">
        <f t="shared" si="0"/>
        <v>0.98395763569815431</v>
      </c>
      <c r="T46">
        <f t="shared" si="0"/>
        <v>0.97397055685939837</v>
      </c>
      <c r="U46">
        <f t="shared" si="0"/>
        <v>0.9606851549755302</v>
      </c>
      <c r="V46">
        <f t="shared" si="0"/>
        <v>0.97625966335873682</v>
      </c>
      <c r="W46">
        <f t="shared" si="0"/>
        <v>0.95000635404752831</v>
      </c>
      <c r="X46">
        <f t="shared" ref="X46" si="6">X6/X$40</f>
        <v>0.98577913469650102</v>
      </c>
      <c r="Y46">
        <f t="shared" si="1"/>
        <v>0.98784166742846691</v>
      </c>
      <c r="Z46">
        <f t="shared" si="1"/>
        <v>0.9605267820876644</v>
      </c>
      <c r="AA46">
        <f t="shared" si="1"/>
        <v>0.98269652364547444</v>
      </c>
      <c r="AB46">
        <f t="shared" si="1"/>
        <v>0.14195415786591567</v>
      </c>
      <c r="AC46">
        <f t="shared" si="1"/>
        <v>0.98321383099912885</v>
      </c>
      <c r="AD46">
        <f t="shared" si="1"/>
        <v>0.98941697132961326</v>
      </c>
    </row>
    <row r="47" spans="1:30" x14ac:dyDescent="0.3">
      <c r="A47" t="s">
        <v>24</v>
      </c>
      <c r="B47" t="s">
        <v>25</v>
      </c>
      <c r="C47">
        <f t="shared" si="2"/>
        <v>1.7079889807162536E-2</v>
      </c>
      <c r="D47">
        <f t="shared" si="0"/>
        <v>1.2224938875305623E-3</v>
      </c>
      <c r="E47">
        <f t="shared" si="0"/>
        <v>0</v>
      </c>
      <c r="F47">
        <f t="shared" si="0"/>
        <v>0</v>
      </c>
      <c r="G47">
        <f t="shared" si="0"/>
        <v>0</v>
      </c>
      <c r="H47">
        <f t="shared" si="0"/>
        <v>0.99211608775137117</v>
      </c>
      <c r="I47">
        <f t="shared" si="0"/>
        <v>0.98945211259116383</v>
      </c>
      <c r="J47">
        <f t="shared" si="0"/>
        <v>0.99212631667827667</v>
      </c>
      <c r="K47">
        <f t="shared" si="0"/>
        <v>0.99422956243938621</v>
      </c>
      <c r="L47">
        <f t="shared" si="0"/>
        <v>0.9991143584634119</v>
      </c>
      <c r="M47">
        <f t="shared" si="0"/>
        <v>0.99542265571526356</v>
      </c>
      <c r="N47">
        <f t="shared" si="0"/>
        <v>0.9917884111117683</v>
      </c>
      <c r="O47">
        <f t="shared" si="0"/>
        <v>0.97791832705736115</v>
      </c>
      <c r="P47">
        <f t="shared" si="0"/>
        <v>0.9957569654246391</v>
      </c>
      <c r="Q47">
        <f t="shared" si="0"/>
        <v>0.99593838608322471</v>
      </c>
      <c r="R47">
        <f t="shared" si="0"/>
        <v>0.99629903774981499</v>
      </c>
      <c r="S47">
        <f t="shared" si="0"/>
        <v>0.99205669340394054</v>
      </c>
      <c r="T47">
        <f t="shared" si="0"/>
        <v>0.99388379204892963</v>
      </c>
      <c r="U47">
        <f t="shared" si="0"/>
        <v>0.99292006525285481</v>
      </c>
      <c r="V47">
        <f t="shared" si="0"/>
        <v>0.98179724765612153</v>
      </c>
      <c r="W47">
        <f t="shared" si="0"/>
        <v>0.99341720676070655</v>
      </c>
      <c r="X47">
        <f t="shared" ref="X47" si="7">X7/X$40</f>
        <v>0.98931426505443298</v>
      </c>
      <c r="Y47">
        <f t="shared" si="1"/>
        <v>0.99140689276899163</v>
      </c>
      <c r="Z47">
        <f t="shared" si="1"/>
        <v>0.99639888668078758</v>
      </c>
      <c r="AA47">
        <f t="shared" si="1"/>
        <v>0.9953805198872534</v>
      </c>
      <c r="AB47">
        <f t="shared" si="1"/>
        <v>0.14915121645936008</v>
      </c>
      <c r="AC47">
        <f t="shared" si="1"/>
        <v>0.99708503652080682</v>
      </c>
      <c r="AD47">
        <f t="shared" si="1"/>
        <v>0.9990379064845103</v>
      </c>
    </row>
    <row r="48" spans="1:30" x14ac:dyDescent="0.3">
      <c r="A48" t="s">
        <v>26</v>
      </c>
      <c r="B48" t="s">
        <v>27</v>
      </c>
      <c r="C48">
        <f t="shared" si="2"/>
        <v>0.99816345270890727</v>
      </c>
      <c r="D48">
        <f t="shared" si="0"/>
        <v>0.99714751426242865</v>
      </c>
      <c r="E48">
        <f t="shared" si="0"/>
        <v>1</v>
      </c>
      <c r="F48">
        <f t="shared" si="0"/>
        <v>1</v>
      </c>
      <c r="G48">
        <f t="shared" si="0"/>
        <v>0.9974025974025974</v>
      </c>
      <c r="H48">
        <f t="shared" si="0"/>
        <v>0.99028793418647165</v>
      </c>
      <c r="I48">
        <f t="shared" si="0"/>
        <v>0.98338858417214148</v>
      </c>
      <c r="J48">
        <f t="shared" si="0"/>
        <v>0.99083866337365167</v>
      </c>
      <c r="K48">
        <f t="shared" si="0"/>
        <v>0.99433224941525467</v>
      </c>
      <c r="L48">
        <f t="shared" si="0"/>
        <v>0.99961253182774268</v>
      </c>
      <c r="M48">
        <f t="shared" si="0"/>
        <v>0.99452429842573575</v>
      </c>
      <c r="N48">
        <f t="shared" si="0"/>
        <v>0.99051674848682003</v>
      </c>
      <c r="O48">
        <f t="shared" si="0"/>
        <v>0.97261726318868136</v>
      </c>
      <c r="P48">
        <f t="shared" si="0"/>
        <v>0.99206445115810671</v>
      </c>
      <c r="Q48">
        <f t="shared" si="0"/>
        <v>0.99555521495900068</v>
      </c>
      <c r="R48">
        <f t="shared" si="0"/>
        <v>0.99311621021465579</v>
      </c>
      <c r="S48">
        <f t="shared" si="0"/>
        <v>0.99400358227552377</v>
      </c>
      <c r="T48">
        <f t="shared" si="0"/>
        <v>0.99118128155892182</v>
      </c>
      <c r="U48">
        <f t="shared" si="0"/>
        <v>0.99030995106035891</v>
      </c>
      <c r="V48">
        <f t="shared" si="0"/>
        <v>0.9950655189429245</v>
      </c>
      <c r="W48">
        <f t="shared" si="0"/>
        <v>0.9864785868598297</v>
      </c>
      <c r="X48">
        <f t="shared" ref="X48" si="8">X8/X$40</f>
        <v>0.98782790342666615</v>
      </c>
      <c r="Y48">
        <f t="shared" si="1"/>
        <v>0.99241246914708836</v>
      </c>
      <c r="Z48">
        <f t="shared" si="1"/>
        <v>0.99367828782191259</v>
      </c>
      <c r="AA48">
        <f t="shared" si="1"/>
        <v>0.99224866896335739</v>
      </c>
      <c r="AB48">
        <f t="shared" si="1"/>
        <v>0.12669952280372371</v>
      </c>
      <c r="AC48">
        <f t="shared" si="1"/>
        <v>0.99478992159753399</v>
      </c>
      <c r="AD48">
        <f t="shared" si="1"/>
        <v>0.99865306907831441</v>
      </c>
    </row>
    <row r="49" spans="1:30" x14ac:dyDescent="0.3">
      <c r="A49" t="s">
        <v>28</v>
      </c>
      <c r="B49" t="s">
        <v>29</v>
      </c>
      <c r="C49">
        <f t="shared" si="2"/>
        <v>0.98365472910927454</v>
      </c>
      <c r="D49">
        <f t="shared" si="0"/>
        <v>0.99633251833740832</v>
      </c>
      <c r="E49">
        <f t="shared" si="0"/>
        <v>0.94565217391304346</v>
      </c>
      <c r="F49">
        <f t="shared" si="0"/>
        <v>1</v>
      </c>
      <c r="G49">
        <f t="shared" si="0"/>
        <v>1</v>
      </c>
      <c r="H49">
        <f t="shared" si="0"/>
        <v>0.95903793418647165</v>
      </c>
      <c r="I49">
        <f t="shared" si="0"/>
        <v>0.97669820987282263</v>
      </c>
      <c r="J49">
        <f t="shared" si="0"/>
        <v>0.98264834399341394</v>
      </c>
      <c r="K49">
        <f t="shared" si="0"/>
        <v>0.98837165078821765</v>
      </c>
      <c r="L49">
        <f t="shared" si="0"/>
        <v>0.99579320270120664</v>
      </c>
      <c r="M49">
        <f t="shared" si="0"/>
        <v>0.99306981519507187</v>
      </c>
      <c r="N49">
        <f t="shared" si="0"/>
        <v>0.97873661796888867</v>
      </c>
      <c r="O49">
        <f t="shared" si="0"/>
        <v>0.98406024933279712</v>
      </c>
      <c r="P49">
        <f t="shared" si="0"/>
        <v>0.98813024504867408</v>
      </c>
      <c r="Q49">
        <f t="shared" si="0"/>
        <v>0.9967047283316729</v>
      </c>
      <c r="R49">
        <f t="shared" si="0"/>
        <v>0.99052553663952625</v>
      </c>
      <c r="S49">
        <f t="shared" si="0"/>
        <v>0.983646133478701</v>
      </c>
      <c r="T49">
        <f t="shared" si="0"/>
        <v>0.98101130787283974</v>
      </c>
      <c r="U49">
        <f t="shared" si="0"/>
        <v>0.97487765089722678</v>
      </c>
      <c r="V49">
        <f t="shared" si="0"/>
        <v>0.98097483414660891</v>
      </c>
      <c r="W49">
        <f t="shared" si="0"/>
        <v>0.99336637438048037</v>
      </c>
      <c r="X49">
        <f t="shared" ref="X49" si="9">X9/X$40</f>
        <v>0.97856827220503761</v>
      </c>
      <c r="Y49">
        <f t="shared" si="1"/>
        <v>0.9242161075052564</v>
      </c>
      <c r="Z49">
        <f t="shared" si="1"/>
        <v>0.9554672315044257</v>
      </c>
      <c r="AA49">
        <f t="shared" si="1"/>
        <v>0.9969464453492014</v>
      </c>
      <c r="AB49">
        <f t="shared" si="1"/>
        <v>0.11671751545020731</v>
      </c>
      <c r="AC49">
        <f t="shared" si="1"/>
        <v>0.991975474100382</v>
      </c>
      <c r="AD49">
        <f t="shared" si="1"/>
        <v>0.97556282470656153</v>
      </c>
    </row>
    <row r="50" spans="1:30" x14ac:dyDescent="0.3">
      <c r="A50" t="s">
        <v>30</v>
      </c>
      <c r="B50" t="s">
        <v>31</v>
      </c>
      <c r="C50">
        <f t="shared" si="2"/>
        <v>0.9935720844811754</v>
      </c>
      <c r="D50">
        <f t="shared" si="0"/>
        <v>0.99592502037489816</v>
      </c>
      <c r="E50">
        <f t="shared" si="0"/>
        <v>0.95652173913043481</v>
      </c>
      <c r="F50">
        <f t="shared" si="0"/>
        <v>1</v>
      </c>
      <c r="G50">
        <f t="shared" si="0"/>
        <v>0.97662337662337662</v>
      </c>
      <c r="H50">
        <f t="shared" si="0"/>
        <v>0.99422989031078612</v>
      </c>
      <c r="I50">
        <f t="shared" si="0"/>
        <v>0.97961545416189499</v>
      </c>
      <c r="J50">
        <f t="shared" si="0"/>
        <v>0.98530808688493443</v>
      </c>
      <c r="K50">
        <f t="shared" si="0"/>
        <v>0.99282427215851832</v>
      </c>
      <c r="L50">
        <f t="shared" si="0"/>
        <v>0.99761983837041956</v>
      </c>
      <c r="M50">
        <f t="shared" si="0"/>
        <v>0.9940965092402464</v>
      </c>
      <c r="N50">
        <f t="shared" si="0"/>
        <v>0.98170383076043455</v>
      </c>
      <c r="O50">
        <f t="shared" si="0"/>
        <v>0.98702153328702524</v>
      </c>
      <c r="P50">
        <f t="shared" si="0"/>
        <v>0.99101711983887208</v>
      </c>
      <c r="Q50">
        <f t="shared" si="0"/>
        <v>0.99777760747950039</v>
      </c>
      <c r="R50">
        <f t="shared" si="0"/>
        <v>0.98852701702442636</v>
      </c>
      <c r="S50">
        <f t="shared" si="0"/>
        <v>0.99338057783661704</v>
      </c>
      <c r="T50">
        <f t="shared" si="0"/>
        <v>0.98456724272811325</v>
      </c>
      <c r="U50">
        <f t="shared" si="0"/>
        <v>0.95634584013050572</v>
      </c>
      <c r="V50">
        <f t="shared" si="0"/>
        <v>0.98064586874280391</v>
      </c>
      <c r="W50">
        <f t="shared" si="0"/>
        <v>0.99417969246409965</v>
      </c>
      <c r="X50">
        <f t="shared" ref="X50" si="10">X10/X$40</f>
        <v>0.98348933435102237</v>
      </c>
      <c r="Y50">
        <f t="shared" si="1"/>
        <v>0.92439893957400132</v>
      </c>
      <c r="Z50">
        <f t="shared" si="1"/>
        <v>0.9936128625988534</v>
      </c>
      <c r="AA50">
        <f t="shared" si="1"/>
        <v>0.99201378014406516</v>
      </c>
      <c r="AB50">
        <f t="shared" si="1"/>
        <v>0.1169991394821247</v>
      </c>
      <c r="AC50">
        <f t="shared" si="1"/>
        <v>0.9910708302620117</v>
      </c>
      <c r="AD50">
        <f t="shared" si="1"/>
        <v>0.98941697132961326</v>
      </c>
    </row>
    <row r="51" spans="1:30" x14ac:dyDescent="0.3">
      <c r="A51" t="s">
        <v>32</v>
      </c>
      <c r="B51" t="s">
        <v>33</v>
      </c>
      <c r="C51">
        <f t="shared" si="2"/>
        <v>0.99669421487603305</v>
      </c>
      <c r="D51">
        <f t="shared" si="0"/>
        <v>0.9965362673186634</v>
      </c>
      <c r="E51">
        <f t="shared" si="0"/>
        <v>1</v>
      </c>
      <c r="F51">
        <f t="shared" si="0"/>
        <v>0.96103896103896103</v>
      </c>
      <c r="G51">
        <f t="shared" si="0"/>
        <v>1</v>
      </c>
      <c r="H51">
        <f t="shared" si="0"/>
        <v>0.98211837294332727</v>
      </c>
      <c r="I51">
        <f t="shared" si="0"/>
        <v>0.97715628955457778</v>
      </c>
      <c r="J51">
        <f t="shared" si="0"/>
        <v>0.9855191775906107</v>
      </c>
      <c r="K51">
        <f t="shared" si="0"/>
        <v>0.99137049080571249</v>
      </c>
      <c r="L51">
        <f t="shared" si="0"/>
        <v>0.99634672866157425</v>
      </c>
      <c r="M51">
        <f t="shared" si="0"/>
        <v>0.9854979466119097</v>
      </c>
      <c r="N51">
        <f t="shared" si="0"/>
        <v>0.98430630310916578</v>
      </c>
      <c r="O51">
        <f t="shared" si="0"/>
        <v>0.97444521624684677</v>
      </c>
      <c r="P51">
        <f t="shared" si="0"/>
        <v>0.97906680093991272</v>
      </c>
      <c r="Q51">
        <f t="shared" si="0"/>
        <v>0.99563184918384551</v>
      </c>
      <c r="R51">
        <f t="shared" si="0"/>
        <v>0.98926720947446334</v>
      </c>
      <c r="S51">
        <f t="shared" si="0"/>
        <v>0.97975235573553465</v>
      </c>
      <c r="T51">
        <f t="shared" si="0"/>
        <v>0.96536519450963654</v>
      </c>
      <c r="U51">
        <f t="shared" si="0"/>
        <v>0.9705057096247961</v>
      </c>
      <c r="V51">
        <f t="shared" si="0"/>
        <v>0.96052415154339599</v>
      </c>
      <c r="W51">
        <f t="shared" si="0"/>
        <v>0.95061634261024275</v>
      </c>
      <c r="X51">
        <f t="shared" ref="X51" si="11">X11/X$40</f>
        <v>0.9849756959787892</v>
      </c>
      <c r="Y51">
        <f t="shared" si="1"/>
        <v>0.98720175518785991</v>
      </c>
      <c r="Z51">
        <f t="shared" si="1"/>
        <v>0.98805717074074983</v>
      </c>
      <c r="AA51">
        <f t="shared" si="1"/>
        <v>0.98246163482618232</v>
      </c>
      <c r="AB51">
        <f t="shared" si="1"/>
        <v>0.14744582648830479</v>
      </c>
      <c r="AC51">
        <f t="shared" si="1"/>
        <v>0.99326542920324334</v>
      </c>
      <c r="AD51">
        <f t="shared" si="1"/>
        <v>0.99249567057918031</v>
      </c>
    </row>
    <row r="52" spans="1:30" x14ac:dyDescent="0.3">
      <c r="A52" t="s">
        <v>34</v>
      </c>
      <c r="B52" t="s">
        <v>35</v>
      </c>
      <c r="C52">
        <f t="shared" si="2"/>
        <v>0.99522497704315882</v>
      </c>
      <c r="D52">
        <f t="shared" si="0"/>
        <v>0.99674001629991849</v>
      </c>
      <c r="E52">
        <f t="shared" si="0"/>
        <v>0.98913043478260865</v>
      </c>
      <c r="F52">
        <f t="shared" si="0"/>
        <v>1</v>
      </c>
      <c r="G52">
        <f t="shared" si="0"/>
        <v>0.9974025974025974</v>
      </c>
      <c r="H52">
        <f t="shared" si="0"/>
        <v>0.98246115173674586</v>
      </c>
      <c r="I52">
        <f t="shared" si="0"/>
        <v>0.9788439515399916</v>
      </c>
      <c r="J52">
        <f t="shared" si="0"/>
        <v>0.98741899394169674</v>
      </c>
      <c r="K52">
        <f t="shared" si="0"/>
        <v>0.99299731872896346</v>
      </c>
      <c r="L52">
        <f t="shared" si="0"/>
        <v>0.99872689029115469</v>
      </c>
      <c r="M52">
        <f t="shared" si="0"/>
        <v>0.91508384668035592</v>
      </c>
      <c r="N52">
        <f t="shared" si="0"/>
        <v>0.98276847853946092</v>
      </c>
      <c r="O52">
        <f t="shared" si="0"/>
        <v>0.98164735129601877</v>
      </c>
      <c r="P52">
        <f t="shared" si="0"/>
        <v>0.98964753272910377</v>
      </c>
      <c r="Q52">
        <f t="shared" si="0"/>
        <v>0.9967047283316729</v>
      </c>
      <c r="R52">
        <f t="shared" si="0"/>
        <v>0.98793486306439671</v>
      </c>
      <c r="S52">
        <f t="shared" si="0"/>
        <v>0.98473639124678758</v>
      </c>
      <c r="T52">
        <f t="shared" si="0"/>
        <v>0.98591849797311715</v>
      </c>
      <c r="U52">
        <f t="shared" si="0"/>
        <v>0.96949429037520396</v>
      </c>
      <c r="V52">
        <f t="shared" si="0"/>
        <v>0.9610175996491036</v>
      </c>
      <c r="W52">
        <f t="shared" si="0"/>
        <v>0.94998093785741522</v>
      </c>
      <c r="X52">
        <f t="shared" ref="X52" si="12">X12/X$40</f>
        <v>0.99574177479612747</v>
      </c>
      <c r="Y52">
        <f t="shared" si="1"/>
        <v>0.98089404881616238</v>
      </c>
      <c r="Z52">
        <f t="shared" si="1"/>
        <v>0.99030888883436785</v>
      </c>
      <c r="AA52">
        <f t="shared" si="1"/>
        <v>0.9816003758221109</v>
      </c>
      <c r="AB52">
        <f t="shared" si="1"/>
        <v>0.14678870374716421</v>
      </c>
      <c r="AC52">
        <f t="shared" si="1"/>
        <v>0.99380151444079612</v>
      </c>
      <c r="AD52">
        <f t="shared" si="1"/>
        <v>0.99769097556282471</v>
      </c>
    </row>
    <row r="53" spans="1:30" x14ac:dyDescent="0.3">
      <c r="A53" t="s">
        <v>36</v>
      </c>
      <c r="B53" t="s">
        <v>37</v>
      </c>
      <c r="C53">
        <f t="shared" si="2"/>
        <v>0.99559228650137743</v>
      </c>
      <c r="D53">
        <f t="shared" si="0"/>
        <v>0.99246128769356157</v>
      </c>
      <c r="E53">
        <f t="shared" si="0"/>
        <v>0.96739130434782605</v>
      </c>
      <c r="F53">
        <f t="shared" si="0"/>
        <v>1</v>
      </c>
      <c r="G53">
        <f t="shared" si="0"/>
        <v>0.95064935064935063</v>
      </c>
      <c r="H53">
        <f t="shared" si="0"/>
        <v>0.97657678244972579</v>
      </c>
      <c r="I53">
        <f t="shared" si="0"/>
        <v>0.97740943885238984</v>
      </c>
      <c r="J53">
        <f t="shared" si="0"/>
        <v>0.98682793996580331</v>
      </c>
      <c r="K53">
        <f t="shared" si="0"/>
        <v>0.98222184190008932</v>
      </c>
      <c r="L53">
        <f t="shared" si="0"/>
        <v>0.99784124875456659</v>
      </c>
      <c r="M53">
        <f t="shared" si="0"/>
        <v>0.99383983572895274</v>
      </c>
      <c r="N53">
        <f t="shared" si="0"/>
        <v>0.98208828690286076</v>
      </c>
      <c r="O53">
        <f t="shared" si="0"/>
        <v>0.98548605271816625</v>
      </c>
      <c r="P53">
        <f t="shared" si="0"/>
        <v>0.98439744880832492</v>
      </c>
      <c r="Q53">
        <f t="shared" si="0"/>
        <v>0.99103379569315653</v>
      </c>
      <c r="R53">
        <f t="shared" si="0"/>
        <v>0.98734270910436717</v>
      </c>
      <c r="S53">
        <f t="shared" si="0"/>
        <v>0.99049918230667389</v>
      </c>
      <c r="T53">
        <f t="shared" si="0"/>
        <v>0.98499395491074604</v>
      </c>
      <c r="U53">
        <f t="shared" si="0"/>
        <v>0.96499184339314847</v>
      </c>
      <c r="V53">
        <f t="shared" si="0"/>
        <v>0.98481276385766758</v>
      </c>
      <c r="W53">
        <f t="shared" si="0"/>
        <v>0.98652941924005588</v>
      </c>
      <c r="X53">
        <f t="shared" ref="X53" si="13">X13/X$40</f>
        <v>0.98284658337685293</v>
      </c>
      <c r="Y53">
        <f t="shared" si="1"/>
        <v>0.95109242161075047</v>
      </c>
      <c r="Z53">
        <f t="shared" si="1"/>
        <v>0.98945018278171692</v>
      </c>
      <c r="AA53">
        <f t="shared" si="1"/>
        <v>0.99553711243344811</v>
      </c>
      <c r="AB53">
        <f t="shared" si="1"/>
        <v>0.10937964484080419</v>
      </c>
      <c r="AC53">
        <f t="shared" si="1"/>
        <v>0.99517523286202503</v>
      </c>
      <c r="AD53">
        <f t="shared" si="1"/>
        <v>0.98633827208004621</v>
      </c>
    </row>
    <row r="54" spans="1:30" x14ac:dyDescent="0.3">
      <c r="A54" t="s">
        <v>38</v>
      </c>
      <c r="B54" t="s">
        <v>39</v>
      </c>
      <c r="C54">
        <f t="shared" si="2"/>
        <v>0.99871441689623508</v>
      </c>
      <c r="D54">
        <f t="shared" si="0"/>
        <v>0.99735126324368373</v>
      </c>
      <c r="E54">
        <f t="shared" si="0"/>
        <v>1</v>
      </c>
      <c r="F54">
        <f t="shared" si="0"/>
        <v>1</v>
      </c>
      <c r="G54">
        <f t="shared" si="0"/>
        <v>0.98181818181818181</v>
      </c>
      <c r="H54">
        <f t="shared" si="0"/>
        <v>0.99565813528336378</v>
      </c>
      <c r="I54">
        <f t="shared" si="0"/>
        <v>0.98584774877945869</v>
      </c>
      <c r="J54">
        <f t="shared" si="0"/>
        <v>0.9905431363857049</v>
      </c>
      <c r="K54">
        <f t="shared" si="0"/>
        <v>0.98449141422785102</v>
      </c>
      <c r="L54">
        <f t="shared" si="0"/>
        <v>0.99889294807926488</v>
      </c>
      <c r="M54">
        <f t="shared" si="0"/>
        <v>0.99016084873374399</v>
      </c>
      <c r="N54">
        <f t="shared" si="0"/>
        <v>0.99374026537331672</v>
      </c>
      <c r="O54">
        <f t="shared" si="0"/>
        <v>0.94896355061602022</v>
      </c>
      <c r="P54">
        <f t="shared" si="0"/>
        <v>0.99430681436723733</v>
      </c>
      <c r="Q54">
        <f t="shared" si="0"/>
        <v>0.99747107058012108</v>
      </c>
      <c r="R54">
        <f t="shared" si="0"/>
        <v>0.98245743893412285</v>
      </c>
      <c r="S54">
        <f t="shared" si="0"/>
        <v>0.99306907561716373</v>
      </c>
      <c r="T54">
        <f t="shared" si="0"/>
        <v>0.99004338240523437</v>
      </c>
      <c r="U54">
        <f t="shared" si="0"/>
        <v>0.96988580750407827</v>
      </c>
      <c r="V54">
        <f t="shared" si="0"/>
        <v>0.99731344920225895</v>
      </c>
      <c r="W54">
        <f t="shared" si="0"/>
        <v>0.99743296479857668</v>
      </c>
      <c r="X54">
        <f t="shared" ref="X54" si="14">X14/X$40</f>
        <v>0.99690676093680952</v>
      </c>
      <c r="Y54">
        <f t="shared" si="1"/>
        <v>0.99506353414388882</v>
      </c>
      <c r="Z54">
        <f t="shared" si="1"/>
        <v>0.99587003279439301</v>
      </c>
      <c r="AA54">
        <f t="shared" si="1"/>
        <v>0.99483244597557152</v>
      </c>
      <c r="AB54">
        <f t="shared" si="1"/>
        <v>0.17276069780176798</v>
      </c>
      <c r="AC54">
        <f t="shared" si="1"/>
        <v>0.99452187897875766</v>
      </c>
      <c r="AD54">
        <f t="shared" si="1"/>
        <v>0.99788339426592265</v>
      </c>
    </row>
    <row r="55" spans="1:30" x14ac:dyDescent="0.3">
      <c r="A55" t="s">
        <v>40</v>
      </c>
      <c r="B55" t="s">
        <v>41</v>
      </c>
      <c r="C55">
        <f t="shared" si="2"/>
        <v>0.99595959595959593</v>
      </c>
      <c r="D55">
        <f t="shared" si="0"/>
        <v>1</v>
      </c>
      <c r="E55">
        <f t="shared" si="0"/>
        <v>0.97826086956521741</v>
      </c>
      <c r="F55">
        <f t="shared" si="0"/>
        <v>1</v>
      </c>
      <c r="G55">
        <f t="shared" si="0"/>
        <v>1</v>
      </c>
      <c r="H55">
        <f t="shared" si="0"/>
        <v>0.99828610603290679</v>
      </c>
      <c r="I55">
        <f t="shared" si="0"/>
        <v>0.98280995720571396</v>
      </c>
      <c r="J55">
        <f t="shared" si="0"/>
        <v>0.99235851645452056</v>
      </c>
      <c r="K55">
        <f t="shared" si="0"/>
        <v>0.99377888071196308</v>
      </c>
      <c r="L55">
        <f t="shared" si="0"/>
        <v>0.99972323701981625</v>
      </c>
      <c r="M55">
        <f t="shared" si="0"/>
        <v>0.98720910335386725</v>
      </c>
      <c r="N55">
        <f t="shared" ref="D55:W68" si="15">N15/N$40</f>
        <v>0.97647917036336029</v>
      </c>
      <c r="O55">
        <f t="shared" si="15"/>
        <v>0.99118926625964243</v>
      </c>
      <c r="P55">
        <f t="shared" si="15"/>
        <v>0.99645518630412888</v>
      </c>
      <c r="Q55">
        <f t="shared" si="15"/>
        <v>0.9805349068894168</v>
      </c>
      <c r="R55">
        <f t="shared" si="15"/>
        <v>0.99526276831976312</v>
      </c>
      <c r="S55">
        <f t="shared" si="15"/>
        <v>0.9707187913713885</v>
      </c>
      <c r="T55">
        <f t="shared" si="15"/>
        <v>0.99281701159234759</v>
      </c>
      <c r="U55">
        <f t="shared" si="15"/>
        <v>0.99425774877650896</v>
      </c>
      <c r="V55">
        <f t="shared" si="15"/>
        <v>0.90739623882888321</v>
      </c>
      <c r="W55">
        <f t="shared" si="15"/>
        <v>0.94380480365993136</v>
      </c>
      <c r="X55">
        <f t="shared" ref="X55" si="16">X15/X$40</f>
        <v>0.99301008315590733</v>
      </c>
      <c r="Y55">
        <f t="shared" si="1"/>
        <v>0.95127525367949539</v>
      </c>
      <c r="Z55">
        <f t="shared" si="1"/>
        <v>0.99806722986879515</v>
      </c>
      <c r="AA55">
        <f t="shared" si="1"/>
        <v>0.99663326025681176</v>
      </c>
      <c r="AB55">
        <f t="shared" si="1"/>
        <v>0.12139560353594618</v>
      </c>
      <c r="AC55">
        <f t="shared" si="1"/>
        <v>0.9967164779199893</v>
      </c>
      <c r="AD55">
        <f t="shared" si="1"/>
        <v>0.99191841446988649</v>
      </c>
    </row>
    <row r="56" spans="1:30" x14ac:dyDescent="0.3">
      <c r="A56" t="s">
        <v>42</v>
      </c>
      <c r="B56" t="s">
        <v>43</v>
      </c>
      <c r="C56">
        <f t="shared" si="2"/>
        <v>0.99908172635445358</v>
      </c>
      <c r="D56">
        <f t="shared" si="15"/>
        <v>0.99938875305623476</v>
      </c>
      <c r="E56">
        <f t="shared" si="15"/>
        <v>1</v>
      </c>
      <c r="F56">
        <f t="shared" si="15"/>
        <v>1</v>
      </c>
      <c r="G56">
        <f t="shared" si="15"/>
        <v>1</v>
      </c>
      <c r="H56">
        <f t="shared" si="15"/>
        <v>0.9697783363802559</v>
      </c>
      <c r="I56">
        <f t="shared" si="15"/>
        <v>0.94070279066964013</v>
      </c>
      <c r="J56">
        <f t="shared" si="15"/>
        <v>0.96858970299537717</v>
      </c>
      <c r="K56">
        <f t="shared" si="15"/>
        <v>0.9759683952307604</v>
      </c>
      <c r="L56">
        <f t="shared" si="15"/>
        <v>0.99773054356249313</v>
      </c>
      <c r="M56">
        <f t="shared" si="15"/>
        <v>0.95358487337440112</v>
      </c>
      <c r="N56">
        <f t="shared" si="15"/>
        <v>0.95941523234951998</v>
      </c>
      <c r="O56">
        <f t="shared" si="15"/>
        <v>0.95813987496801079</v>
      </c>
      <c r="P56">
        <f t="shared" si="15"/>
        <v>0.97952332997650216</v>
      </c>
      <c r="Q56">
        <f t="shared" si="15"/>
        <v>0.96099317955398877</v>
      </c>
      <c r="R56">
        <f t="shared" si="15"/>
        <v>0.98208734270910436</v>
      </c>
      <c r="S56">
        <f t="shared" si="15"/>
        <v>0.98123199127793781</v>
      </c>
      <c r="T56">
        <f t="shared" si="15"/>
        <v>0.97667306734940618</v>
      </c>
      <c r="U56">
        <f t="shared" si="15"/>
        <v>0.94577487765089718</v>
      </c>
      <c r="V56">
        <f t="shared" si="15"/>
        <v>0.96836449366741595</v>
      </c>
      <c r="W56">
        <f t="shared" si="15"/>
        <v>0.97422798322531456</v>
      </c>
      <c r="X56">
        <f t="shared" ref="X56" si="17">X16/X$40</f>
        <v>0.98142047965291446</v>
      </c>
      <c r="Y56">
        <f t="shared" si="1"/>
        <v>0.93811134472986557</v>
      </c>
      <c r="Z56">
        <f t="shared" si="1"/>
        <v>0.98243332760862634</v>
      </c>
      <c r="AA56">
        <f t="shared" si="1"/>
        <v>0.92593172564985904</v>
      </c>
      <c r="AB56">
        <f t="shared" si="1"/>
        <v>6.5274192286630686E-2</v>
      </c>
      <c r="AC56">
        <f t="shared" si="1"/>
        <v>0.9825939824432085</v>
      </c>
      <c r="AD56">
        <f t="shared" si="1"/>
        <v>0.99162978641523958</v>
      </c>
    </row>
    <row r="57" spans="1:30" x14ac:dyDescent="0.3">
      <c r="A57" t="s">
        <v>44</v>
      </c>
      <c r="B57" t="s">
        <v>45</v>
      </c>
      <c r="C57">
        <f t="shared" si="2"/>
        <v>3.1221303948576677E-3</v>
      </c>
      <c r="D57">
        <f t="shared" si="15"/>
        <v>0</v>
      </c>
      <c r="E57">
        <f t="shared" si="15"/>
        <v>0</v>
      </c>
      <c r="F57">
        <f t="shared" si="15"/>
        <v>0</v>
      </c>
      <c r="G57">
        <f t="shared" si="15"/>
        <v>0</v>
      </c>
      <c r="H57">
        <f t="shared" si="15"/>
        <v>2.456581352833638E-3</v>
      </c>
      <c r="I57">
        <f t="shared" si="15"/>
        <v>0.82239768549213432</v>
      </c>
      <c r="J57">
        <f t="shared" si="15"/>
        <v>7.8103561100204754E-3</v>
      </c>
      <c r="K57">
        <f t="shared" si="15"/>
        <v>2.0442314640500502E-3</v>
      </c>
      <c r="L57">
        <f t="shared" si="15"/>
        <v>0</v>
      </c>
      <c r="M57">
        <f t="shared" si="15"/>
        <v>3.0800821355236141E-3</v>
      </c>
      <c r="N57">
        <f t="shared" si="15"/>
        <v>0.97730722974704753</v>
      </c>
      <c r="O57">
        <f t="shared" si="15"/>
        <v>0.96877856176653387</v>
      </c>
      <c r="P57">
        <f t="shared" si="15"/>
        <v>0.98004699563611952</v>
      </c>
      <c r="Q57">
        <f t="shared" si="15"/>
        <v>0.9961682887577592</v>
      </c>
      <c r="R57">
        <f t="shared" si="15"/>
        <v>0.9810510732790525</v>
      </c>
      <c r="S57">
        <f t="shared" si="15"/>
        <v>0.94906938711938327</v>
      </c>
      <c r="T57">
        <f t="shared" si="15"/>
        <v>0.96216485313989053</v>
      </c>
      <c r="U57">
        <f t="shared" si="15"/>
        <v>1.0929853181076673E-2</v>
      </c>
      <c r="V57">
        <f t="shared" si="15"/>
        <v>1.9189648555293602E-3</v>
      </c>
      <c r="W57">
        <f t="shared" si="15"/>
        <v>4.5240818401321645E-3</v>
      </c>
      <c r="X57">
        <f t="shared" ref="X57" si="18">X17/X$40</f>
        <v>0.75605591933475269</v>
      </c>
      <c r="Y57">
        <f t="shared" si="1"/>
        <v>0.97129536520705728</v>
      </c>
      <c r="Z57">
        <f t="shared" si="1"/>
        <v>7.5784216710147176E-4</v>
      </c>
      <c r="AA57">
        <f t="shared" si="1"/>
        <v>0</v>
      </c>
      <c r="AB57">
        <f t="shared" si="1"/>
        <v>5.7435656731596653E-2</v>
      </c>
      <c r="AC57">
        <f t="shared" si="1"/>
        <v>7.8737519265563221E-4</v>
      </c>
      <c r="AD57">
        <f t="shared" si="1"/>
        <v>0</v>
      </c>
    </row>
    <row r="58" spans="1:30" x14ac:dyDescent="0.3">
      <c r="A58" t="s">
        <v>46</v>
      </c>
      <c r="B58" t="s">
        <v>47</v>
      </c>
      <c r="C58">
        <f t="shared" si="2"/>
        <v>0.99651056014692374</v>
      </c>
      <c r="D58">
        <f t="shared" si="15"/>
        <v>0.87550937245313776</v>
      </c>
      <c r="E58">
        <f t="shared" si="15"/>
        <v>0.98913043478260865</v>
      </c>
      <c r="F58">
        <f t="shared" si="15"/>
        <v>1</v>
      </c>
      <c r="G58">
        <f t="shared" si="15"/>
        <v>1</v>
      </c>
      <c r="H58">
        <f t="shared" si="15"/>
        <v>0.96869287020109685</v>
      </c>
      <c r="I58">
        <f t="shared" si="15"/>
        <v>0.90575613284310774</v>
      </c>
      <c r="J58">
        <f t="shared" si="15"/>
        <v>0.93202879277225426</v>
      </c>
      <c r="K58">
        <f t="shared" si="15"/>
        <v>2.2267860878163806E-3</v>
      </c>
      <c r="L58">
        <f t="shared" si="15"/>
        <v>0</v>
      </c>
      <c r="M58">
        <f t="shared" si="15"/>
        <v>0.98810746064339494</v>
      </c>
      <c r="N58">
        <f t="shared" si="15"/>
        <v>0.98316279253169303</v>
      </c>
      <c r="O58">
        <f t="shared" si="15"/>
        <v>1.3673088875077687E-2</v>
      </c>
      <c r="P58">
        <f t="shared" si="15"/>
        <v>0.97729439409197716</v>
      </c>
      <c r="Q58">
        <f t="shared" si="15"/>
        <v>0.99601502030806954</v>
      </c>
      <c r="R58">
        <f t="shared" si="15"/>
        <v>0.97897853441894889</v>
      </c>
      <c r="S58">
        <f t="shared" si="15"/>
        <v>0.99338057783661704</v>
      </c>
      <c r="T58">
        <f t="shared" si="15"/>
        <v>0.96842329848517172</v>
      </c>
      <c r="U58">
        <f t="shared" si="15"/>
        <v>0.96114192495921702</v>
      </c>
      <c r="V58">
        <f t="shared" si="15"/>
        <v>0.97927517956028287</v>
      </c>
      <c r="W58">
        <f t="shared" si="15"/>
        <v>0.56375651289871653</v>
      </c>
      <c r="X58">
        <f t="shared" ref="X58:AD68" si="19">X18/X$40</f>
        <v>0.2412324749929699</v>
      </c>
      <c r="Y58">
        <f t="shared" si="19"/>
        <v>0.97412926227260266</v>
      </c>
      <c r="Z58">
        <f t="shared" si="19"/>
        <v>0.98205168047411473</v>
      </c>
      <c r="AA58">
        <f t="shared" si="19"/>
        <v>0.97611963670529278</v>
      </c>
      <c r="AB58">
        <f t="shared" si="19"/>
        <v>8.8367362903856689E-2</v>
      </c>
      <c r="AC58">
        <f t="shared" si="19"/>
        <v>0.9945721369697782</v>
      </c>
      <c r="AD58">
        <f t="shared" si="19"/>
        <v>0.9974023475081778</v>
      </c>
    </row>
    <row r="59" spans="1:30" x14ac:dyDescent="0.3">
      <c r="A59" t="s">
        <v>48</v>
      </c>
      <c r="B59" t="s">
        <v>49</v>
      </c>
      <c r="C59">
        <f t="shared" si="2"/>
        <v>0.99559228650137743</v>
      </c>
      <c r="D59">
        <f t="shared" si="15"/>
        <v>0.96801140994295032</v>
      </c>
      <c r="E59">
        <f t="shared" si="15"/>
        <v>0.95652173913043481</v>
      </c>
      <c r="F59">
        <f t="shared" si="15"/>
        <v>0.98701298701298701</v>
      </c>
      <c r="G59">
        <f t="shared" si="15"/>
        <v>0.9974025974025974</v>
      </c>
      <c r="H59">
        <f t="shared" si="15"/>
        <v>0.98228976234003651</v>
      </c>
      <c r="I59">
        <f t="shared" si="15"/>
        <v>0.98309927068892777</v>
      </c>
      <c r="J59">
        <f t="shared" si="15"/>
        <v>0.97443691554260869</v>
      </c>
      <c r="K59">
        <f t="shared" si="15"/>
        <v>0.98428413866544961</v>
      </c>
      <c r="L59">
        <f t="shared" si="15"/>
        <v>0.99546108712498615</v>
      </c>
      <c r="M59">
        <f t="shared" si="15"/>
        <v>0.99418206707734424</v>
      </c>
      <c r="N59">
        <f t="shared" si="15"/>
        <v>0.97203328010094436</v>
      </c>
      <c r="O59">
        <f t="shared" si="15"/>
        <v>0.98888604540635394</v>
      </c>
      <c r="P59">
        <f t="shared" si="15"/>
        <v>0.97059415911379654</v>
      </c>
      <c r="Q59">
        <f t="shared" si="15"/>
        <v>0.98268066518507169</v>
      </c>
      <c r="R59">
        <f t="shared" si="15"/>
        <v>0.93012583271650628</v>
      </c>
      <c r="S59">
        <f t="shared" si="15"/>
        <v>0.97025153804220854</v>
      </c>
      <c r="T59">
        <f t="shared" si="15"/>
        <v>0.76993101486380766</v>
      </c>
      <c r="U59">
        <f t="shared" si="15"/>
        <v>0.95269168026101136</v>
      </c>
      <c r="V59">
        <f t="shared" si="15"/>
        <v>0.98749931465540874</v>
      </c>
      <c r="W59">
        <f t="shared" si="15"/>
        <v>0.98302198500444782</v>
      </c>
      <c r="X59">
        <f t="shared" ref="X59" si="20">X19/X$40</f>
        <v>0.99264853573293699</v>
      </c>
      <c r="Y59">
        <f t="shared" si="19"/>
        <v>0.9597769448761313</v>
      </c>
      <c r="Z59">
        <f t="shared" si="19"/>
        <v>0.98690950328625449</v>
      </c>
      <c r="AA59">
        <f t="shared" si="19"/>
        <v>0.99021296586282492</v>
      </c>
      <c r="AB59">
        <f t="shared" si="19"/>
        <v>0.12371117890948917</v>
      </c>
      <c r="AC59">
        <f t="shared" si="19"/>
        <v>0.98795483481873614</v>
      </c>
      <c r="AD59">
        <f t="shared" si="19"/>
        <v>0.97383105637868006</v>
      </c>
    </row>
    <row r="60" spans="1:30" x14ac:dyDescent="0.3">
      <c r="A60" t="s">
        <v>50</v>
      </c>
      <c r="B60" t="s">
        <v>51</v>
      </c>
      <c r="C60">
        <f t="shared" si="2"/>
        <v>0.99504132231404963</v>
      </c>
      <c r="D60">
        <f t="shared" si="15"/>
        <v>0.98471882640586794</v>
      </c>
      <c r="E60">
        <f t="shared" si="15"/>
        <v>1</v>
      </c>
      <c r="F60">
        <f t="shared" si="15"/>
        <v>1</v>
      </c>
      <c r="G60">
        <f t="shared" si="15"/>
        <v>1</v>
      </c>
      <c r="H60">
        <f t="shared" si="15"/>
        <v>0.96960694698354666</v>
      </c>
      <c r="I60">
        <f t="shared" si="15"/>
        <v>0.96401663552528483</v>
      </c>
      <c r="J60">
        <f t="shared" si="15"/>
        <v>0.97445802461317632</v>
      </c>
      <c r="K60">
        <f t="shared" si="15"/>
        <v>0.98450092228117214</v>
      </c>
      <c r="L60">
        <f t="shared" si="15"/>
        <v>0.99761983837041956</v>
      </c>
      <c r="M60">
        <f t="shared" si="15"/>
        <v>0.97322039698836416</v>
      </c>
      <c r="N60">
        <f t="shared" si="15"/>
        <v>0.97215157429861399</v>
      </c>
      <c r="O60">
        <f t="shared" si="15"/>
        <v>0.96205169451248496</v>
      </c>
      <c r="P60">
        <f t="shared" si="15"/>
        <v>0.97995300436388044</v>
      </c>
      <c r="Q60">
        <f t="shared" si="15"/>
        <v>0.99402253046210443</v>
      </c>
      <c r="R60">
        <f t="shared" si="15"/>
        <v>0.93486306439674316</v>
      </c>
      <c r="S60">
        <f t="shared" si="15"/>
        <v>0.97718246242504481</v>
      </c>
      <c r="T60">
        <f t="shared" si="15"/>
        <v>0.9807979517815234</v>
      </c>
      <c r="U60">
        <f t="shared" si="15"/>
        <v>0.95363784665579121</v>
      </c>
      <c r="V60">
        <f t="shared" si="15"/>
        <v>0.96222380612972203</v>
      </c>
      <c r="W60">
        <f t="shared" si="15"/>
        <v>0.93867073325708472</v>
      </c>
      <c r="X60">
        <f t="shared" ref="X60" si="21">X20/X$40</f>
        <v>0.98602016631181455</v>
      </c>
      <c r="Y60">
        <f t="shared" si="19"/>
        <v>0.98500777036292164</v>
      </c>
      <c r="Z60">
        <f t="shared" si="19"/>
        <v>0.97951100097865229</v>
      </c>
      <c r="AA60">
        <f t="shared" si="19"/>
        <v>0.97510178515502666</v>
      </c>
      <c r="AB60">
        <f t="shared" si="19"/>
        <v>0.11136665884377689</v>
      </c>
      <c r="AC60">
        <f t="shared" si="19"/>
        <v>0.99363398780406087</v>
      </c>
      <c r="AD60">
        <f t="shared" si="19"/>
        <v>0.99365018279776796</v>
      </c>
    </row>
    <row r="61" spans="1:30" x14ac:dyDescent="0.3">
      <c r="A61" t="s">
        <v>52</v>
      </c>
      <c r="B61" t="s">
        <v>53</v>
      </c>
      <c r="C61">
        <f t="shared" si="2"/>
        <v>0.97116620752984384</v>
      </c>
      <c r="D61">
        <f t="shared" si="15"/>
        <v>0.99062754686226573</v>
      </c>
      <c r="E61">
        <f t="shared" si="15"/>
        <v>0.98913043478260865</v>
      </c>
      <c r="F61">
        <f t="shared" si="15"/>
        <v>0.98701298701298701</v>
      </c>
      <c r="G61">
        <f t="shared" si="15"/>
        <v>1</v>
      </c>
      <c r="H61">
        <f t="shared" si="15"/>
        <v>0.94698354661791595</v>
      </c>
      <c r="I61">
        <f t="shared" si="15"/>
        <v>0.94875534928575733</v>
      </c>
      <c r="J61">
        <f t="shared" si="15"/>
        <v>0.97232600848584638</v>
      </c>
      <c r="K61">
        <f t="shared" si="15"/>
        <v>0.97782721965504782</v>
      </c>
      <c r="L61">
        <f t="shared" si="15"/>
        <v>0.99662349164175801</v>
      </c>
      <c r="M61">
        <f t="shared" si="15"/>
        <v>0.95850444900752907</v>
      </c>
      <c r="N61">
        <f t="shared" si="15"/>
        <v>0.97246702549239961</v>
      </c>
      <c r="O61">
        <f t="shared" si="15"/>
        <v>1.6634372829305744E-2</v>
      </c>
      <c r="P61">
        <f t="shared" si="15"/>
        <v>0.97229942933870428</v>
      </c>
      <c r="Q61">
        <f t="shared" si="15"/>
        <v>0.99126369836769102</v>
      </c>
      <c r="R61">
        <f t="shared" si="15"/>
        <v>0.92842339008142116</v>
      </c>
      <c r="S61">
        <f t="shared" si="15"/>
        <v>0.98380188458842766</v>
      </c>
      <c r="T61">
        <f t="shared" si="15"/>
        <v>0.96877889197069911</v>
      </c>
      <c r="U61">
        <f t="shared" si="15"/>
        <v>0.9436215334420881</v>
      </c>
      <c r="V61">
        <f t="shared" si="15"/>
        <v>0.98804759032841716</v>
      </c>
      <c r="W61">
        <f t="shared" si="15"/>
        <v>0.98358114118693607</v>
      </c>
      <c r="X61">
        <f t="shared" ref="X61" si="22">X21/X$40</f>
        <v>0.78341300767283972</v>
      </c>
      <c r="Y61">
        <f t="shared" si="19"/>
        <v>0.96087393728860038</v>
      </c>
      <c r="Z61">
        <f t="shared" si="19"/>
        <v>0.975800845621008</v>
      </c>
      <c r="AA61">
        <f t="shared" si="19"/>
        <v>0.95873786407766992</v>
      </c>
      <c r="AB61">
        <f t="shared" si="19"/>
        <v>7.5131033403739347E-2</v>
      </c>
      <c r="AC61">
        <f t="shared" si="19"/>
        <v>0.98602827849628094</v>
      </c>
      <c r="AD61">
        <f t="shared" si="19"/>
        <v>0.99461227631325766</v>
      </c>
    </row>
    <row r="62" spans="1:30" x14ac:dyDescent="0.3">
      <c r="A62" t="s">
        <v>54</v>
      </c>
      <c r="B62" t="s">
        <v>55</v>
      </c>
      <c r="C62">
        <f t="shared" si="2"/>
        <v>0.70284664830119381</v>
      </c>
      <c r="D62">
        <f t="shared" si="15"/>
        <v>0.94070904645476772</v>
      </c>
      <c r="E62">
        <f t="shared" si="15"/>
        <v>0.94565217391304346</v>
      </c>
      <c r="F62">
        <f t="shared" si="15"/>
        <v>0.89610389610389607</v>
      </c>
      <c r="G62">
        <f t="shared" si="15"/>
        <v>0.94285714285714284</v>
      </c>
      <c r="H62">
        <f t="shared" si="15"/>
        <v>0</v>
      </c>
      <c r="I62">
        <f t="shared" si="15"/>
        <v>0</v>
      </c>
      <c r="J62">
        <f t="shared" si="15"/>
        <v>0</v>
      </c>
      <c r="K62">
        <f t="shared" si="15"/>
        <v>0</v>
      </c>
      <c r="L62">
        <f t="shared" si="15"/>
        <v>0</v>
      </c>
      <c r="M62">
        <f t="shared" si="15"/>
        <v>0</v>
      </c>
      <c r="N62">
        <f t="shared" si="15"/>
        <v>0</v>
      </c>
      <c r="O62">
        <f t="shared" si="15"/>
        <v>0</v>
      </c>
      <c r="P62">
        <f t="shared" si="15"/>
        <v>0</v>
      </c>
      <c r="Q62">
        <f t="shared" si="15"/>
        <v>0</v>
      </c>
      <c r="R62">
        <f t="shared" si="15"/>
        <v>0</v>
      </c>
      <c r="S62">
        <f t="shared" si="15"/>
        <v>0</v>
      </c>
      <c r="T62">
        <f t="shared" si="15"/>
        <v>0</v>
      </c>
      <c r="U62">
        <f t="shared" si="15"/>
        <v>0</v>
      </c>
      <c r="V62">
        <f t="shared" si="15"/>
        <v>0</v>
      </c>
      <c r="W62">
        <f t="shared" si="15"/>
        <v>0</v>
      </c>
      <c r="X62">
        <f t="shared" ref="X62" si="23">X22/X$40</f>
        <v>0</v>
      </c>
      <c r="Y62">
        <f t="shared" si="19"/>
        <v>0</v>
      </c>
      <c r="Z62">
        <f t="shared" si="19"/>
        <v>0</v>
      </c>
      <c r="AA62">
        <f t="shared" si="19"/>
        <v>0</v>
      </c>
      <c r="AB62">
        <f t="shared" si="19"/>
        <v>0</v>
      </c>
      <c r="AC62">
        <f t="shared" si="19"/>
        <v>0</v>
      </c>
      <c r="AD62">
        <f t="shared" si="19"/>
        <v>0</v>
      </c>
    </row>
    <row r="63" spans="1:30" x14ac:dyDescent="0.3">
      <c r="A63" t="s">
        <v>56</v>
      </c>
      <c r="B63" t="s">
        <v>57</v>
      </c>
      <c r="C63">
        <f t="shared" si="2"/>
        <v>0.99926538108356289</v>
      </c>
      <c r="D63">
        <f t="shared" si="15"/>
        <v>0.99755501222493892</v>
      </c>
      <c r="E63">
        <f t="shared" si="15"/>
        <v>1</v>
      </c>
      <c r="F63">
        <f t="shared" si="15"/>
        <v>1</v>
      </c>
      <c r="G63">
        <f t="shared" si="15"/>
        <v>1</v>
      </c>
      <c r="H63">
        <f t="shared" si="15"/>
        <v>0.99103062157221211</v>
      </c>
      <c r="I63">
        <f t="shared" si="15"/>
        <v>0.98628171900427941</v>
      </c>
      <c r="J63">
        <f t="shared" si="15"/>
        <v>0.99128195385557172</v>
      </c>
      <c r="K63">
        <f t="shared" si="15"/>
        <v>0.99270066746534313</v>
      </c>
      <c r="L63">
        <f t="shared" si="15"/>
        <v>0.99950182663566922</v>
      </c>
      <c r="M63">
        <f t="shared" si="15"/>
        <v>0.99486652977412726</v>
      </c>
      <c r="N63">
        <f t="shared" si="15"/>
        <v>0.99545553123952601</v>
      </c>
      <c r="O63">
        <f t="shared" si="15"/>
        <v>0.99466237707015681</v>
      </c>
      <c r="P63">
        <f t="shared" si="15"/>
        <v>0.99496475327291034</v>
      </c>
      <c r="Q63">
        <f t="shared" si="15"/>
        <v>0.99218330906582874</v>
      </c>
      <c r="R63">
        <f t="shared" si="15"/>
        <v>0.99237601776461881</v>
      </c>
      <c r="S63">
        <f t="shared" si="15"/>
        <v>0.99672922669574016</v>
      </c>
      <c r="T63">
        <f t="shared" si="15"/>
        <v>0.99566175947656643</v>
      </c>
      <c r="U63">
        <f t="shared" si="15"/>
        <v>0.99455138662316478</v>
      </c>
      <c r="V63">
        <f t="shared" si="15"/>
        <v>0.99407862273150938</v>
      </c>
      <c r="W63">
        <f t="shared" si="15"/>
        <v>0.99560299911043337</v>
      </c>
      <c r="X63">
        <f t="shared" ref="X63" si="24">X23/X$40</f>
        <v>0.99445627284778848</v>
      </c>
      <c r="Y63">
        <f t="shared" si="19"/>
        <v>0.99433220586890936</v>
      </c>
      <c r="Z63">
        <f t="shared" si="19"/>
        <v>0.99804814751206961</v>
      </c>
      <c r="AA63">
        <f t="shared" si="19"/>
        <v>0.99702474162229882</v>
      </c>
      <c r="AB63">
        <f t="shared" si="19"/>
        <v>0.92629273253539857</v>
      </c>
      <c r="AC63">
        <f t="shared" si="19"/>
        <v>0.99522549085304568</v>
      </c>
      <c r="AD63">
        <f t="shared" si="19"/>
        <v>0.99923032518760824</v>
      </c>
    </row>
    <row r="64" spans="1:30" x14ac:dyDescent="0.3">
      <c r="A64" t="s">
        <v>58</v>
      </c>
      <c r="B64" t="s">
        <v>59</v>
      </c>
      <c r="C64">
        <f t="shared" si="2"/>
        <v>0.96694214876033058</v>
      </c>
      <c r="D64">
        <f t="shared" si="15"/>
        <v>0.98797881010594946</v>
      </c>
      <c r="E64">
        <f t="shared" si="15"/>
        <v>0.97826086956521741</v>
      </c>
      <c r="F64">
        <f t="shared" si="15"/>
        <v>0.98701298701298701</v>
      </c>
      <c r="G64">
        <f t="shared" si="15"/>
        <v>0.99220779220779221</v>
      </c>
      <c r="H64">
        <f t="shared" si="15"/>
        <v>0.94189899451553927</v>
      </c>
      <c r="I64">
        <f t="shared" si="15"/>
        <v>0.92306672292206615</v>
      </c>
      <c r="J64">
        <f t="shared" si="15"/>
        <v>0.95554429738458613</v>
      </c>
      <c r="K64">
        <f t="shared" si="15"/>
        <v>0.97380246068419951</v>
      </c>
      <c r="L64">
        <f t="shared" si="15"/>
        <v>0.99789660135060332</v>
      </c>
      <c r="M64">
        <f t="shared" si="15"/>
        <v>0.94280458590006844</v>
      </c>
      <c r="N64">
        <f t="shared" si="15"/>
        <v>0.95630015181088701</v>
      </c>
      <c r="O64">
        <f t="shared" si="15"/>
        <v>0.96219793075713811</v>
      </c>
      <c r="P64">
        <f t="shared" si="15"/>
        <v>0.97376300772071167</v>
      </c>
      <c r="Q64">
        <f t="shared" si="15"/>
        <v>0.99118706414284619</v>
      </c>
      <c r="R64">
        <f t="shared" si="15"/>
        <v>0.98097705403404889</v>
      </c>
      <c r="S64">
        <f t="shared" si="15"/>
        <v>0.96370999143368896</v>
      </c>
      <c r="T64">
        <f t="shared" si="15"/>
        <v>0.97894886565678119</v>
      </c>
      <c r="U64">
        <f t="shared" si="15"/>
        <v>0.84988580750407827</v>
      </c>
      <c r="V64">
        <f t="shared" si="15"/>
        <v>0.97412138823400407</v>
      </c>
      <c r="W64">
        <f t="shared" si="15"/>
        <v>0.96416317194052614</v>
      </c>
      <c r="X64">
        <f t="shared" ref="X64" si="25">X24/X$40</f>
        <v>0.9764994175069297</v>
      </c>
      <c r="Y64">
        <f t="shared" si="19"/>
        <v>0.92037663406161441</v>
      </c>
      <c r="Z64">
        <f t="shared" si="19"/>
        <v>0.9723278566969531</v>
      </c>
      <c r="AA64">
        <f t="shared" si="19"/>
        <v>0.74373629815220799</v>
      </c>
      <c r="AB64">
        <f t="shared" si="19"/>
        <v>0.87921458186654156</v>
      </c>
      <c r="AC64">
        <f t="shared" si="19"/>
        <v>0.96280908664477649</v>
      </c>
      <c r="AD64">
        <f t="shared" si="19"/>
        <v>0.99778718491437368</v>
      </c>
    </row>
    <row r="65" spans="1:30" x14ac:dyDescent="0.3">
      <c r="A65" s="1" t="s">
        <v>60</v>
      </c>
      <c r="B65" t="s">
        <v>63</v>
      </c>
      <c r="C65">
        <f t="shared" si="2"/>
        <v>0</v>
      </c>
      <c r="D65">
        <f t="shared" si="15"/>
        <v>0</v>
      </c>
      <c r="E65">
        <f t="shared" si="15"/>
        <v>0</v>
      </c>
      <c r="F65">
        <f t="shared" si="15"/>
        <v>0</v>
      </c>
      <c r="G65">
        <f t="shared" si="15"/>
        <v>0</v>
      </c>
      <c r="H65">
        <f t="shared" si="15"/>
        <v>5.7129798903107861E-5</v>
      </c>
      <c r="I65">
        <f t="shared" si="15"/>
        <v>4.3638117051413416E-3</v>
      </c>
      <c r="J65">
        <f t="shared" si="15"/>
        <v>8.2325375213729345E-4</v>
      </c>
      <c r="K65">
        <f t="shared" si="15"/>
        <v>5.5146709262745544E-5</v>
      </c>
      <c r="L65">
        <f t="shared" si="15"/>
        <v>0</v>
      </c>
      <c r="M65">
        <f t="shared" si="15"/>
        <v>0</v>
      </c>
      <c r="N65">
        <f t="shared" si="15"/>
        <v>0</v>
      </c>
      <c r="O65">
        <f t="shared" si="15"/>
        <v>3.6559061163309328E-5</v>
      </c>
      <c r="P65">
        <f t="shared" si="15"/>
        <v>2.6854649211144679E-5</v>
      </c>
      <c r="Q65">
        <f t="shared" si="15"/>
        <v>0</v>
      </c>
      <c r="R65">
        <f t="shared" si="15"/>
        <v>0</v>
      </c>
      <c r="S65">
        <f t="shared" si="15"/>
        <v>0</v>
      </c>
      <c r="T65">
        <f t="shared" si="15"/>
        <v>0</v>
      </c>
      <c r="U65">
        <f t="shared" si="15"/>
        <v>0.97066884176182711</v>
      </c>
      <c r="V65">
        <f t="shared" si="15"/>
        <v>0</v>
      </c>
      <c r="W65">
        <f t="shared" si="15"/>
        <v>1.0166476045240818E-4</v>
      </c>
      <c r="X65">
        <f t="shared" ref="X65" si="26">X25/X$40</f>
        <v>0</v>
      </c>
      <c r="Y65">
        <f t="shared" si="19"/>
        <v>0</v>
      </c>
      <c r="Z65">
        <f t="shared" si="19"/>
        <v>4.279900008450758E-4</v>
      </c>
      <c r="AA65">
        <f t="shared" si="19"/>
        <v>0</v>
      </c>
      <c r="AB65">
        <f t="shared" si="19"/>
        <v>1.9791911131972151E-2</v>
      </c>
      <c r="AC65">
        <f t="shared" si="19"/>
        <v>1.6752663673524091E-5</v>
      </c>
      <c r="AD65">
        <f t="shared" si="19"/>
        <v>9.6209351548970557E-5</v>
      </c>
    </row>
    <row r="66" spans="1:30" x14ac:dyDescent="0.3">
      <c r="A66" s="1" t="s">
        <v>61</v>
      </c>
      <c r="B66" t="s">
        <v>64</v>
      </c>
      <c r="C66">
        <f t="shared" si="2"/>
        <v>0</v>
      </c>
      <c r="D66">
        <f t="shared" si="15"/>
        <v>0</v>
      </c>
      <c r="E66">
        <f t="shared" si="15"/>
        <v>0</v>
      </c>
      <c r="F66">
        <f t="shared" si="15"/>
        <v>0</v>
      </c>
      <c r="G66">
        <f t="shared" si="15"/>
        <v>0</v>
      </c>
      <c r="H66">
        <f t="shared" si="15"/>
        <v>5.7129798903107861E-5</v>
      </c>
      <c r="I66">
        <f t="shared" si="15"/>
        <v>2.0131396540292931E-3</v>
      </c>
      <c r="J66">
        <f t="shared" si="15"/>
        <v>5.6994490532581851E-4</v>
      </c>
      <c r="K66">
        <f t="shared" si="15"/>
        <v>3.1471656493049614E-4</v>
      </c>
      <c r="L66">
        <f t="shared" si="15"/>
        <v>5.5352596036754127E-5</v>
      </c>
      <c r="M66">
        <f t="shared" si="15"/>
        <v>5.1334702258726901E-4</v>
      </c>
      <c r="N66">
        <f t="shared" si="15"/>
        <v>1.5772559689280574E-4</v>
      </c>
      <c r="O66">
        <f t="shared" si="15"/>
        <v>1.0967718348992798E-4</v>
      </c>
      <c r="P66">
        <f t="shared" si="15"/>
        <v>5.3709298422289359E-5</v>
      </c>
      <c r="Q66">
        <f t="shared" si="15"/>
        <v>0</v>
      </c>
      <c r="R66">
        <f t="shared" si="15"/>
        <v>1.4803849000740192E-4</v>
      </c>
      <c r="S66">
        <f t="shared" si="15"/>
        <v>7.7875554863328402E-5</v>
      </c>
      <c r="T66">
        <f t="shared" si="15"/>
        <v>3.5559348552734513E-4</v>
      </c>
      <c r="U66">
        <f t="shared" si="15"/>
        <v>0.92420880913539971</v>
      </c>
      <c r="V66">
        <f t="shared" si="15"/>
        <v>7.1275837491090524E-4</v>
      </c>
      <c r="W66">
        <f t="shared" si="15"/>
        <v>7.6248570339306138E-4</v>
      </c>
      <c r="X66">
        <f t="shared" ref="X66" si="27">X26/X$40</f>
        <v>1.4060177559956614E-4</v>
      </c>
      <c r="Y66">
        <f t="shared" si="19"/>
        <v>0</v>
      </c>
      <c r="Z66">
        <f t="shared" si="19"/>
        <v>1.4448070092222304E-4</v>
      </c>
      <c r="AA66">
        <f t="shared" si="19"/>
        <v>0</v>
      </c>
      <c r="AB66">
        <f t="shared" si="19"/>
        <v>1.8665415004302591E-2</v>
      </c>
      <c r="AC66">
        <f t="shared" si="19"/>
        <v>1.84279300408765E-4</v>
      </c>
      <c r="AD66">
        <f t="shared" si="19"/>
        <v>9.6209351548970557E-5</v>
      </c>
    </row>
    <row r="67" spans="1:30" x14ac:dyDescent="0.3">
      <c r="A67" s="1" t="s">
        <v>62</v>
      </c>
      <c r="B67" t="s">
        <v>17</v>
      </c>
      <c r="C67">
        <f t="shared" si="2"/>
        <v>0.98696051423324149</v>
      </c>
      <c r="D67">
        <f t="shared" si="15"/>
        <v>0.99755501222493892</v>
      </c>
      <c r="E67">
        <f t="shared" si="15"/>
        <v>0.98913043478260865</v>
      </c>
      <c r="F67">
        <f t="shared" si="15"/>
        <v>1</v>
      </c>
      <c r="G67">
        <f t="shared" si="15"/>
        <v>1</v>
      </c>
      <c r="H67">
        <f t="shared" si="15"/>
        <v>0.49965722120658135</v>
      </c>
      <c r="I67">
        <f t="shared" si="15"/>
        <v>0.96929660659393646</v>
      </c>
      <c r="J67">
        <f t="shared" si="15"/>
        <v>0.972178244991873</v>
      </c>
      <c r="K67">
        <f t="shared" si="15"/>
        <v>0.9888584631182612</v>
      </c>
      <c r="L67">
        <f t="shared" si="15"/>
        <v>0.99916971105944874</v>
      </c>
      <c r="M67">
        <f t="shared" si="15"/>
        <v>0.97467488021902804</v>
      </c>
      <c r="N67">
        <f t="shared" si="15"/>
        <v>0.98385284201809897</v>
      </c>
      <c r="O67">
        <f t="shared" si="15"/>
        <v>0.98950754944613017</v>
      </c>
      <c r="P67">
        <f t="shared" si="15"/>
        <v>0.99018462571332666</v>
      </c>
      <c r="Q67">
        <f t="shared" si="15"/>
        <v>0.99118706414284619</v>
      </c>
      <c r="R67">
        <f t="shared" si="15"/>
        <v>0.99400444115470021</v>
      </c>
      <c r="S67">
        <f t="shared" si="15"/>
        <v>0.99104431119071723</v>
      </c>
      <c r="T67">
        <f t="shared" si="15"/>
        <v>0.9888343645544414</v>
      </c>
      <c r="U67">
        <f t="shared" si="15"/>
        <v>0.98783034257748781</v>
      </c>
      <c r="V67">
        <f t="shared" si="15"/>
        <v>0.62278633697022867</v>
      </c>
      <c r="W67">
        <f t="shared" si="15"/>
        <v>0.6945736434108527</v>
      </c>
      <c r="X67">
        <f t="shared" ref="X67" si="28">X27/X$40</f>
        <v>0.96882657775278191</v>
      </c>
      <c r="Y67">
        <f t="shared" si="19"/>
        <v>0.98500777036292164</v>
      </c>
      <c r="Z67">
        <f t="shared" si="19"/>
        <v>0.70225253590890624</v>
      </c>
      <c r="AA67">
        <f t="shared" si="19"/>
        <v>0.99577200125274035</v>
      </c>
      <c r="AB67">
        <f t="shared" si="19"/>
        <v>0.80280059453962294</v>
      </c>
      <c r="AC67">
        <f t="shared" si="19"/>
        <v>0.99311465523018161</v>
      </c>
      <c r="AD67">
        <f t="shared" si="19"/>
        <v>0.84625745622474502</v>
      </c>
    </row>
    <row r="68" spans="1:30" x14ac:dyDescent="0.3">
      <c r="A68" s="1" t="s">
        <v>73</v>
      </c>
      <c r="B68" t="s">
        <v>76</v>
      </c>
      <c r="C68">
        <f t="shared" si="2"/>
        <v>0</v>
      </c>
      <c r="D68">
        <f t="shared" si="15"/>
        <v>0</v>
      </c>
      <c r="E68">
        <f t="shared" si="15"/>
        <v>0</v>
      </c>
      <c r="F68">
        <f t="shared" si="15"/>
        <v>0</v>
      </c>
      <c r="G68">
        <f t="shared" si="15"/>
        <v>0</v>
      </c>
      <c r="H68">
        <f t="shared" si="15"/>
        <v>5.7129798903107861E-5</v>
      </c>
      <c r="I68">
        <f t="shared" ref="D68:W79" si="29">I28/I$40</f>
        <v>2.5797118919896329E-3</v>
      </c>
      <c r="J68">
        <f t="shared" si="29"/>
        <v>5.4883583475819563E-4</v>
      </c>
      <c r="K68">
        <f t="shared" si="29"/>
        <v>2.1868522638674958E-4</v>
      </c>
      <c r="L68">
        <f t="shared" si="29"/>
        <v>5.5352596036754127E-5</v>
      </c>
      <c r="M68">
        <f t="shared" si="29"/>
        <v>4.2778918548939082E-5</v>
      </c>
      <c r="N68">
        <f t="shared" si="29"/>
        <v>1.7744129650440645E-4</v>
      </c>
      <c r="O68">
        <f t="shared" si="29"/>
        <v>4.7526779512302122E-4</v>
      </c>
      <c r="P68">
        <f t="shared" si="29"/>
        <v>1.7455521987244042E-4</v>
      </c>
      <c r="Q68">
        <f t="shared" si="29"/>
        <v>0</v>
      </c>
      <c r="R68">
        <f t="shared" si="29"/>
        <v>7.4019245003700959E-5</v>
      </c>
      <c r="S68">
        <f t="shared" si="29"/>
        <v>0</v>
      </c>
      <c r="T68">
        <f t="shared" si="29"/>
        <v>2.8447478842187613E-4</v>
      </c>
      <c r="U68">
        <f t="shared" si="29"/>
        <v>0.83546492659053828</v>
      </c>
      <c r="V68">
        <f t="shared" si="29"/>
        <v>1.0965513460167772E-4</v>
      </c>
      <c r="W68">
        <f t="shared" si="29"/>
        <v>4.0665904180963271E-4</v>
      </c>
      <c r="X68">
        <f t="shared" ref="X68" si="30">X28/X$40</f>
        <v>4.8206323062708391E-4</v>
      </c>
      <c r="Y68">
        <f t="shared" si="19"/>
        <v>0</v>
      </c>
      <c r="Z68">
        <f t="shared" si="19"/>
        <v>6.2699172098323199E-5</v>
      </c>
      <c r="AA68">
        <f t="shared" si="19"/>
        <v>0</v>
      </c>
      <c r="AB68">
        <f t="shared" si="19"/>
        <v>1.8477665649690996E-2</v>
      </c>
      <c r="AC68">
        <f t="shared" si="19"/>
        <v>2.3453729142933725E-4</v>
      </c>
      <c r="AD68">
        <f t="shared" si="19"/>
        <v>0</v>
      </c>
    </row>
    <row r="69" spans="1:30" x14ac:dyDescent="0.3">
      <c r="A69" s="1" t="s">
        <v>74</v>
      </c>
      <c r="B69" t="s">
        <v>77</v>
      </c>
      <c r="C69">
        <f t="shared" si="2"/>
        <v>0.99155188246097337</v>
      </c>
      <c r="D69">
        <f t="shared" si="29"/>
        <v>0.9942950285248574</v>
      </c>
      <c r="E69">
        <f t="shared" si="29"/>
        <v>0.96739130434782605</v>
      </c>
      <c r="F69">
        <f t="shared" si="29"/>
        <v>1</v>
      </c>
      <c r="G69">
        <f t="shared" si="29"/>
        <v>1</v>
      </c>
      <c r="H69">
        <f t="shared" si="29"/>
        <v>0.93675731261425965</v>
      </c>
      <c r="I69">
        <f t="shared" si="29"/>
        <v>0.8277017660177205</v>
      </c>
      <c r="J69">
        <f t="shared" si="29"/>
        <v>0.89272370337534035</v>
      </c>
      <c r="K69">
        <f t="shared" si="29"/>
        <v>0.92956529180215641</v>
      </c>
      <c r="L69">
        <f t="shared" si="29"/>
        <v>0.97260046496180674</v>
      </c>
      <c r="M69">
        <f t="shared" si="29"/>
        <v>0.8934377138945927</v>
      </c>
      <c r="N69">
        <f t="shared" si="29"/>
        <v>0.88468287297174741</v>
      </c>
      <c r="O69">
        <f t="shared" si="29"/>
        <v>0.92099586882608853</v>
      </c>
      <c r="P69">
        <f t="shared" si="29"/>
        <v>0.89184290030211477</v>
      </c>
      <c r="Q69">
        <f t="shared" si="29"/>
        <v>0.96727718599126367</v>
      </c>
      <c r="R69">
        <f t="shared" si="29"/>
        <v>0.93094004441154699</v>
      </c>
      <c r="S69">
        <f t="shared" si="29"/>
        <v>0.91947667627131846</v>
      </c>
      <c r="T69">
        <f t="shared" si="29"/>
        <v>0.94815446981011309</v>
      </c>
      <c r="U69">
        <f t="shared" si="29"/>
        <v>0.40541598694942904</v>
      </c>
      <c r="V69">
        <f t="shared" si="29"/>
        <v>0.8585997039311366</v>
      </c>
      <c r="W69">
        <f t="shared" si="29"/>
        <v>0.85327233447706186</v>
      </c>
      <c r="X69">
        <f t="shared" ref="X69:AD69" si="31">X29/X$40</f>
        <v>0.9179488209536818</v>
      </c>
      <c r="Y69">
        <f t="shared" si="31"/>
        <v>0.82548679038303319</v>
      </c>
      <c r="Z69">
        <f t="shared" si="31"/>
        <v>0.95529276424293474</v>
      </c>
      <c r="AA69">
        <f t="shared" si="31"/>
        <v>0.88138114625743813</v>
      </c>
      <c r="AB69">
        <f t="shared" si="31"/>
        <v>0.75927403582883513</v>
      </c>
      <c r="AC69">
        <f t="shared" si="31"/>
        <v>0.94166722508878908</v>
      </c>
      <c r="AD69">
        <f t="shared" si="31"/>
        <v>0.97296517221473933</v>
      </c>
    </row>
    <row r="70" spans="1:30" x14ac:dyDescent="0.3">
      <c r="A70" s="1" t="s">
        <v>75</v>
      </c>
      <c r="B70" t="s">
        <v>78</v>
      </c>
      <c r="C70">
        <f t="shared" si="2"/>
        <v>0.98512396694214877</v>
      </c>
      <c r="D70">
        <f t="shared" si="29"/>
        <v>0.99572127139364308</v>
      </c>
      <c r="E70">
        <f t="shared" si="29"/>
        <v>0.96739130434782605</v>
      </c>
      <c r="F70">
        <f t="shared" si="29"/>
        <v>1</v>
      </c>
      <c r="G70">
        <f t="shared" si="29"/>
        <v>1</v>
      </c>
      <c r="H70">
        <f t="shared" si="29"/>
        <v>0.92870201096892135</v>
      </c>
      <c r="I70">
        <f t="shared" si="29"/>
        <v>0.81778072448918093</v>
      </c>
      <c r="J70">
        <f t="shared" si="29"/>
        <v>0.87583644692124207</v>
      </c>
      <c r="K70">
        <f t="shared" si="29"/>
        <v>0.92720539296784377</v>
      </c>
      <c r="L70">
        <f t="shared" si="29"/>
        <v>0.99557179231705972</v>
      </c>
      <c r="M70">
        <f t="shared" si="29"/>
        <v>0.89668891170431209</v>
      </c>
      <c r="N70">
        <f t="shared" si="29"/>
        <v>0.87791053015516252</v>
      </c>
      <c r="O70">
        <f t="shared" si="29"/>
        <v>0.91083244982268852</v>
      </c>
      <c r="P70">
        <f t="shared" si="29"/>
        <v>0.81166834508224239</v>
      </c>
      <c r="Q70">
        <f t="shared" si="29"/>
        <v>0.96137635067821292</v>
      </c>
      <c r="R70">
        <f t="shared" si="29"/>
        <v>0.949518874907476</v>
      </c>
      <c r="S70">
        <f t="shared" si="29"/>
        <v>0.92118993847831165</v>
      </c>
      <c r="T70">
        <f t="shared" si="29"/>
        <v>0.9406158879169334</v>
      </c>
      <c r="U70">
        <f t="shared" si="29"/>
        <v>0.40407830342577489</v>
      </c>
      <c r="V70">
        <f t="shared" si="29"/>
        <v>0.88349141948571741</v>
      </c>
      <c r="W70">
        <f t="shared" si="29"/>
        <v>0.90326598042953365</v>
      </c>
      <c r="X70">
        <f t="shared" ref="X70:AD70" si="32">X30/X$40</f>
        <v>0.92666613104085482</v>
      </c>
      <c r="Y70">
        <f t="shared" si="32"/>
        <v>0.82036749245817719</v>
      </c>
      <c r="Z70">
        <f t="shared" si="32"/>
        <v>0.94829226537560896</v>
      </c>
      <c r="AA70">
        <f t="shared" si="32"/>
        <v>0.83338553084873157</v>
      </c>
      <c r="AB70">
        <f t="shared" si="32"/>
        <v>0.764906516467183</v>
      </c>
      <c r="AC70">
        <f t="shared" si="32"/>
        <v>0.93541848153856466</v>
      </c>
      <c r="AD70">
        <f t="shared" si="32"/>
        <v>0.97181065999615157</v>
      </c>
    </row>
    <row r="71" spans="1:30" x14ac:dyDescent="0.3">
      <c r="A71" s="1" t="s">
        <v>84</v>
      </c>
      <c r="B71" t="s">
        <v>87</v>
      </c>
      <c r="C71">
        <f t="shared" si="2"/>
        <v>0</v>
      </c>
      <c r="D71">
        <f t="shared" si="29"/>
        <v>0</v>
      </c>
      <c r="E71">
        <f t="shared" si="29"/>
        <v>0</v>
      </c>
      <c r="F71">
        <f t="shared" si="29"/>
        <v>0</v>
      </c>
      <c r="G71">
        <f t="shared" si="29"/>
        <v>0</v>
      </c>
      <c r="H71">
        <f t="shared" si="29"/>
        <v>5.7129798903107861E-5</v>
      </c>
      <c r="I71">
        <f t="shared" si="29"/>
        <v>2.5314929781206677E-4</v>
      </c>
      <c r="J71">
        <f t="shared" si="29"/>
        <v>1.5409621514364722E-3</v>
      </c>
      <c r="K71">
        <f t="shared" si="29"/>
        <v>4.1835434613117313E-5</v>
      </c>
      <c r="L71">
        <f t="shared" si="29"/>
        <v>0</v>
      </c>
      <c r="M71">
        <f t="shared" si="29"/>
        <v>8.5557837097878164E-5</v>
      </c>
      <c r="N71">
        <f t="shared" si="29"/>
        <v>9.8578498058003589E-6</v>
      </c>
      <c r="O71">
        <f t="shared" si="29"/>
        <v>0</v>
      </c>
      <c r="P71">
        <f t="shared" si="29"/>
        <v>0</v>
      </c>
      <c r="Q71">
        <f t="shared" si="29"/>
        <v>0</v>
      </c>
      <c r="R71">
        <f t="shared" si="29"/>
        <v>0</v>
      </c>
      <c r="S71">
        <f t="shared" si="29"/>
        <v>0</v>
      </c>
      <c r="T71">
        <f t="shared" si="29"/>
        <v>0</v>
      </c>
      <c r="U71">
        <f t="shared" si="29"/>
        <v>4.5676998368678631E-4</v>
      </c>
      <c r="V71">
        <f t="shared" si="29"/>
        <v>0</v>
      </c>
      <c r="W71">
        <f t="shared" si="29"/>
        <v>0</v>
      </c>
      <c r="X71">
        <f t="shared" ref="X71:AD71" si="33">X31/X$40</f>
        <v>2.0085967942795162E-5</v>
      </c>
      <c r="Y71">
        <f t="shared" si="33"/>
        <v>2.7424810311728678E-4</v>
      </c>
      <c r="Z71">
        <f t="shared" si="33"/>
        <v>2.9986560568763274E-5</v>
      </c>
      <c r="AA71">
        <f t="shared" si="33"/>
        <v>0</v>
      </c>
      <c r="AB71">
        <f t="shared" si="33"/>
        <v>1.095204568567629E-3</v>
      </c>
      <c r="AC71">
        <f t="shared" si="33"/>
        <v>0.90817865040541446</v>
      </c>
      <c r="AD71">
        <f t="shared" si="33"/>
        <v>0</v>
      </c>
    </row>
    <row r="72" spans="1:30" x14ac:dyDescent="0.3">
      <c r="A72" s="1" t="s">
        <v>85</v>
      </c>
      <c r="B72" t="s">
        <v>88</v>
      </c>
      <c r="C72">
        <f t="shared" si="2"/>
        <v>0</v>
      </c>
      <c r="D72">
        <f t="shared" si="29"/>
        <v>0</v>
      </c>
      <c r="E72">
        <f t="shared" si="29"/>
        <v>0</v>
      </c>
      <c r="F72">
        <f t="shared" si="29"/>
        <v>0</v>
      </c>
      <c r="G72">
        <f t="shared" si="29"/>
        <v>0</v>
      </c>
      <c r="H72">
        <f t="shared" si="29"/>
        <v>1.1425959780621572E-4</v>
      </c>
      <c r="I72">
        <f t="shared" si="29"/>
        <v>4.2191549635344465E-4</v>
      </c>
      <c r="J72">
        <f t="shared" si="29"/>
        <v>2.4064340447090115E-3</v>
      </c>
      <c r="K72">
        <f t="shared" si="29"/>
        <v>5.039268260216403E-5</v>
      </c>
      <c r="L72">
        <f t="shared" si="29"/>
        <v>0</v>
      </c>
      <c r="M72">
        <f t="shared" si="29"/>
        <v>5.1334702258726901E-4</v>
      </c>
      <c r="N72">
        <f t="shared" si="29"/>
        <v>2.9573549417401077E-5</v>
      </c>
      <c r="O72">
        <f t="shared" si="29"/>
        <v>5.8494497861294925E-4</v>
      </c>
      <c r="P72">
        <f t="shared" si="29"/>
        <v>2.014098690835851E-4</v>
      </c>
      <c r="Q72">
        <f t="shared" si="29"/>
        <v>0</v>
      </c>
      <c r="R72">
        <f t="shared" si="29"/>
        <v>7.4019245003700959E-5</v>
      </c>
      <c r="S72">
        <f t="shared" si="29"/>
        <v>0</v>
      </c>
      <c r="T72">
        <f t="shared" si="29"/>
        <v>0</v>
      </c>
      <c r="U72">
        <f t="shared" si="29"/>
        <v>7.1778140293637851E-4</v>
      </c>
      <c r="V72">
        <f t="shared" si="29"/>
        <v>0</v>
      </c>
      <c r="W72">
        <f t="shared" si="29"/>
        <v>2.287457110179184E-4</v>
      </c>
      <c r="X72">
        <f t="shared" ref="X72:AD72" si="34">X32/X$40</f>
        <v>1.2051580765677098E-4</v>
      </c>
      <c r="Y72">
        <f t="shared" si="34"/>
        <v>3.6566413748971571E-4</v>
      </c>
      <c r="Z72">
        <f t="shared" si="34"/>
        <v>3.8164713451153254E-5</v>
      </c>
      <c r="AA72">
        <f t="shared" si="34"/>
        <v>7.8296273097400567E-5</v>
      </c>
      <c r="AB72">
        <f t="shared" si="34"/>
        <v>2.9101149964796996E-3</v>
      </c>
      <c r="AC72">
        <f t="shared" si="34"/>
        <v>0.99214300073711725</v>
      </c>
      <c r="AD72">
        <f t="shared" si="34"/>
        <v>0</v>
      </c>
    </row>
    <row r="73" spans="1:30" x14ac:dyDescent="0.3">
      <c r="A73" s="1" t="s">
        <v>86</v>
      </c>
      <c r="B73" t="s">
        <v>89</v>
      </c>
      <c r="C73">
        <f t="shared" si="2"/>
        <v>0.99430670339761251</v>
      </c>
      <c r="D73">
        <f t="shared" si="29"/>
        <v>0.99796251018744908</v>
      </c>
      <c r="E73">
        <f t="shared" si="29"/>
        <v>0.96739130434782605</v>
      </c>
      <c r="F73">
        <f t="shared" si="29"/>
        <v>1</v>
      </c>
      <c r="G73">
        <f t="shared" si="29"/>
        <v>0.98961038961038961</v>
      </c>
      <c r="H73">
        <f t="shared" si="29"/>
        <v>0.99245886654478976</v>
      </c>
      <c r="I73">
        <f t="shared" si="29"/>
        <v>0.98331625580133808</v>
      </c>
      <c r="J73">
        <f t="shared" si="29"/>
        <v>0.98984653705697334</v>
      </c>
      <c r="K73">
        <f t="shared" si="29"/>
        <v>0.99624907296480114</v>
      </c>
      <c r="L73">
        <f t="shared" si="29"/>
        <v>0.99872689029115469</v>
      </c>
      <c r="M73">
        <f t="shared" si="29"/>
        <v>0.9980321697467488</v>
      </c>
      <c r="N73">
        <f t="shared" si="29"/>
        <v>0.98514422034265881</v>
      </c>
      <c r="O73">
        <f t="shared" si="29"/>
        <v>0.99590538514970939</v>
      </c>
      <c r="P73">
        <f t="shared" si="29"/>
        <v>0.99194360523665659</v>
      </c>
      <c r="Q73">
        <f t="shared" si="29"/>
        <v>0.99846731550310364</v>
      </c>
      <c r="R73">
        <f t="shared" si="29"/>
        <v>0.9951887490747594</v>
      </c>
      <c r="S73">
        <f t="shared" si="29"/>
        <v>0.99275757339771042</v>
      </c>
      <c r="T73">
        <f t="shared" si="29"/>
        <v>0.98904772064575774</v>
      </c>
      <c r="U73">
        <f t="shared" si="29"/>
        <v>0.98388254486133764</v>
      </c>
      <c r="V73">
        <f t="shared" si="29"/>
        <v>0.98612862547288782</v>
      </c>
      <c r="W73">
        <f t="shared" si="29"/>
        <v>0.99143474393188458</v>
      </c>
      <c r="X73">
        <f t="shared" ref="X73:AD73" si="35">X33/X$40</f>
        <v>0.98921383521471895</v>
      </c>
      <c r="Y73">
        <f t="shared" si="35"/>
        <v>0.95666879970746865</v>
      </c>
      <c r="Z73">
        <f t="shared" si="35"/>
        <v>0.99547475540507757</v>
      </c>
      <c r="AA73">
        <f t="shared" si="35"/>
        <v>0.9969464453492014</v>
      </c>
      <c r="AB73">
        <f t="shared" si="35"/>
        <v>0.1263240240945005</v>
      </c>
      <c r="AC73">
        <f t="shared" si="35"/>
        <v>0.99411981505059299</v>
      </c>
      <c r="AD73">
        <f t="shared" si="35"/>
        <v>0.98883971522031944</v>
      </c>
    </row>
    <row r="74" spans="1:30" x14ac:dyDescent="0.3">
      <c r="A74" s="1" t="s">
        <v>91</v>
      </c>
      <c r="B74" t="s">
        <v>93</v>
      </c>
      <c r="C74">
        <f t="shared" si="2"/>
        <v>1.1019283746556474E-2</v>
      </c>
      <c r="D74">
        <f t="shared" si="29"/>
        <v>0</v>
      </c>
      <c r="E74">
        <f t="shared" si="29"/>
        <v>0</v>
      </c>
      <c r="F74">
        <f t="shared" si="29"/>
        <v>0</v>
      </c>
      <c r="G74">
        <f t="shared" si="29"/>
        <v>0</v>
      </c>
      <c r="H74">
        <f t="shared" si="29"/>
        <v>0.78107861060329065</v>
      </c>
      <c r="I74">
        <f t="shared" si="29"/>
        <v>7.1122897956723522E-4</v>
      </c>
      <c r="J74">
        <f t="shared" si="29"/>
        <v>2.9552698794672069E-4</v>
      </c>
      <c r="K74">
        <f t="shared" si="29"/>
        <v>1.7114495978093444E-5</v>
      </c>
      <c r="L74">
        <f t="shared" si="29"/>
        <v>0</v>
      </c>
      <c r="M74">
        <f t="shared" si="29"/>
        <v>0</v>
      </c>
      <c r="N74">
        <f t="shared" si="29"/>
        <v>0</v>
      </c>
      <c r="O74">
        <f t="shared" si="29"/>
        <v>0</v>
      </c>
      <c r="P74">
        <f t="shared" si="29"/>
        <v>0</v>
      </c>
      <c r="Q74">
        <f t="shared" si="29"/>
        <v>0</v>
      </c>
      <c r="R74">
        <f t="shared" si="29"/>
        <v>0</v>
      </c>
      <c r="S74">
        <f t="shared" si="29"/>
        <v>0</v>
      </c>
      <c r="T74">
        <f t="shared" si="29"/>
        <v>0</v>
      </c>
      <c r="U74">
        <f t="shared" si="29"/>
        <v>6.5252854812398049E-5</v>
      </c>
      <c r="V74">
        <f t="shared" si="29"/>
        <v>0</v>
      </c>
      <c r="W74">
        <f t="shared" si="29"/>
        <v>0</v>
      </c>
      <c r="X74">
        <f t="shared" ref="X74:AD74" si="36">X34/X$40</f>
        <v>0</v>
      </c>
      <c r="Y74">
        <f t="shared" si="36"/>
        <v>0</v>
      </c>
      <c r="Z74">
        <f t="shared" si="36"/>
        <v>0.89111334647289897</v>
      </c>
      <c r="AA74">
        <f t="shared" si="36"/>
        <v>0</v>
      </c>
      <c r="AB74">
        <f t="shared" si="36"/>
        <v>3.2402409450050851E-2</v>
      </c>
      <c r="AC74">
        <f t="shared" si="36"/>
        <v>0</v>
      </c>
      <c r="AD74">
        <f t="shared" si="36"/>
        <v>0</v>
      </c>
    </row>
    <row r="75" spans="1:30" x14ac:dyDescent="0.3">
      <c r="A75" s="1" t="s">
        <v>91</v>
      </c>
      <c r="B75" t="s">
        <v>94</v>
      </c>
      <c r="C75">
        <f t="shared" si="2"/>
        <v>0.95114784205693292</v>
      </c>
      <c r="D75">
        <f t="shared" si="29"/>
        <v>0.99551752241238789</v>
      </c>
      <c r="E75">
        <f t="shared" si="29"/>
        <v>0.88043478260869568</v>
      </c>
      <c r="F75">
        <f t="shared" si="29"/>
        <v>0.98701298701298701</v>
      </c>
      <c r="G75">
        <f t="shared" si="29"/>
        <v>0.9974025974025974</v>
      </c>
      <c r="H75">
        <f t="shared" si="29"/>
        <v>0.85831809872029252</v>
      </c>
      <c r="I75">
        <f t="shared" si="29"/>
        <v>0.95586763908142969</v>
      </c>
      <c r="J75">
        <f t="shared" si="29"/>
        <v>0.97802545753910453</v>
      </c>
      <c r="K75">
        <f t="shared" si="29"/>
        <v>0.98356437902903759</v>
      </c>
      <c r="L75">
        <f t="shared" si="29"/>
        <v>0.99573785010516991</v>
      </c>
      <c r="M75">
        <f t="shared" si="29"/>
        <v>0.98725188227241611</v>
      </c>
      <c r="N75">
        <f t="shared" si="29"/>
        <v>0.98105321267325174</v>
      </c>
      <c r="O75">
        <f t="shared" si="29"/>
        <v>0.98267100500859139</v>
      </c>
      <c r="P75">
        <f t="shared" si="29"/>
        <v>0.98034239677744206</v>
      </c>
      <c r="Q75">
        <f t="shared" si="29"/>
        <v>0.98758525557513988</v>
      </c>
      <c r="R75">
        <f t="shared" si="29"/>
        <v>0.9846780162842339</v>
      </c>
      <c r="S75">
        <f t="shared" si="29"/>
        <v>0.99065493341640054</v>
      </c>
      <c r="T75">
        <f t="shared" si="29"/>
        <v>0.98001564611336323</v>
      </c>
      <c r="U75">
        <f t="shared" si="29"/>
        <v>4.7993474714518758E-2</v>
      </c>
      <c r="V75">
        <f t="shared" si="29"/>
        <v>0.90503865343494705</v>
      </c>
      <c r="W75">
        <f t="shared" si="29"/>
        <v>0.97969246409963151</v>
      </c>
      <c r="X75">
        <f t="shared" ref="X75:AD75" si="37">X35/X$40</f>
        <v>0.98218374643474071</v>
      </c>
      <c r="Y75">
        <f t="shared" si="37"/>
        <v>0.97833439985373438</v>
      </c>
      <c r="Z75">
        <f t="shared" si="37"/>
        <v>0.9355207166242766</v>
      </c>
      <c r="AA75">
        <f t="shared" si="37"/>
        <v>0.91958972752896961</v>
      </c>
      <c r="AB75">
        <f t="shared" si="37"/>
        <v>0.7121020104826723</v>
      </c>
      <c r="AC75">
        <f t="shared" si="37"/>
        <v>0.92928700663405484</v>
      </c>
      <c r="AD75">
        <f t="shared" si="37"/>
        <v>0.99239946122763134</v>
      </c>
    </row>
    <row r="76" spans="1:30" x14ac:dyDescent="0.3">
      <c r="A76" s="1" t="s">
        <v>91</v>
      </c>
      <c r="B76" t="s">
        <v>95</v>
      </c>
      <c r="C76">
        <f t="shared" si="2"/>
        <v>0.96492194674012854</v>
      </c>
      <c r="D76">
        <f t="shared" si="29"/>
        <v>0.99266503667481665</v>
      </c>
      <c r="E76">
        <f t="shared" si="29"/>
        <v>0.91304347826086951</v>
      </c>
      <c r="F76">
        <f t="shared" si="29"/>
        <v>1</v>
      </c>
      <c r="G76">
        <f t="shared" si="29"/>
        <v>0.9974025974025974</v>
      </c>
      <c r="H76">
        <f t="shared" si="29"/>
        <v>0.854890310786106</v>
      </c>
      <c r="I76">
        <f t="shared" si="29"/>
        <v>0.96209993369899338</v>
      </c>
      <c r="J76">
        <f t="shared" si="29"/>
        <v>0.97749773077491398</v>
      </c>
      <c r="K76">
        <f t="shared" si="29"/>
        <v>0.98180824158061875</v>
      </c>
      <c r="L76">
        <f t="shared" si="29"/>
        <v>0.99269345732314851</v>
      </c>
      <c r="M76">
        <f t="shared" si="29"/>
        <v>0.98986139630390146</v>
      </c>
      <c r="N76">
        <f t="shared" si="29"/>
        <v>0.97890420141558721</v>
      </c>
      <c r="O76">
        <f t="shared" si="29"/>
        <v>0.98446239900559351</v>
      </c>
      <c r="P76">
        <f t="shared" si="29"/>
        <v>0.98506881503860355</v>
      </c>
      <c r="Q76">
        <f t="shared" si="29"/>
        <v>0.97900222239252055</v>
      </c>
      <c r="R76">
        <f t="shared" si="29"/>
        <v>0.97268689859363433</v>
      </c>
      <c r="S76">
        <f t="shared" si="29"/>
        <v>0.98481426680165096</v>
      </c>
      <c r="T76">
        <f t="shared" si="29"/>
        <v>0.98456724272811325</v>
      </c>
      <c r="U76">
        <f t="shared" si="29"/>
        <v>0.97628058727569333</v>
      </c>
      <c r="V76">
        <f t="shared" si="29"/>
        <v>0.93837381435385714</v>
      </c>
      <c r="W76">
        <f t="shared" si="29"/>
        <v>0.96825517854873555</v>
      </c>
      <c r="X76">
        <f t="shared" ref="X76:AD76" si="38">X36/X$40</f>
        <v>0.98471457839553289</v>
      </c>
      <c r="Y76">
        <f t="shared" si="38"/>
        <v>0.97842581588810673</v>
      </c>
      <c r="Z76">
        <f t="shared" si="38"/>
        <v>0.93533534515894245</v>
      </c>
      <c r="AA76">
        <f t="shared" si="38"/>
        <v>0.92514876291888504</v>
      </c>
      <c r="AB76">
        <f t="shared" si="38"/>
        <v>0.73236329500117348</v>
      </c>
      <c r="AC76">
        <f t="shared" si="38"/>
        <v>0.93597131943979095</v>
      </c>
      <c r="AD76">
        <f t="shared" si="38"/>
        <v>0.9938426015008659</v>
      </c>
    </row>
    <row r="77" spans="1:30" x14ac:dyDescent="0.3">
      <c r="A77" s="1" t="s">
        <v>92</v>
      </c>
      <c r="B77" t="s">
        <v>96</v>
      </c>
      <c r="C77">
        <f t="shared" si="2"/>
        <v>1.4692378328741965E-3</v>
      </c>
      <c r="D77">
        <f t="shared" si="29"/>
        <v>0</v>
      </c>
      <c r="E77">
        <f t="shared" si="29"/>
        <v>0</v>
      </c>
      <c r="F77">
        <f t="shared" si="29"/>
        <v>0</v>
      </c>
      <c r="G77">
        <f t="shared" si="29"/>
        <v>0</v>
      </c>
      <c r="H77">
        <f t="shared" si="29"/>
        <v>0.9579524680073126</v>
      </c>
      <c r="I77">
        <f t="shared" si="29"/>
        <v>4.375866433608583E-3</v>
      </c>
      <c r="J77">
        <f t="shared" si="29"/>
        <v>7.8103561100204759E-4</v>
      </c>
      <c r="K77">
        <f t="shared" si="29"/>
        <v>5.6097514594861848E-5</v>
      </c>
      <c r="L77">
        <f t="shared" si="29"/>
        <v>0</v>
      </c>
      <c r="M77">
        <f t="shared" si="29"/>
        <v>4.2778918548939082E-5</v>
      </c>
      <c r="N77">
        <f t="shared" si="29"/>
        <v>1.3800989728120501E-4</v>
      </c>
      <c r="O77">
        <f t="shared" si="29"/>
        <v>0</v>
      </c>
      <c r="P77">
        <f t="shared" si="29"/>
        <v>2.6854649211144679E-5</v>
      </c>
      <c r="Q77">
        <f t="shared" si="29"/>
        <v>0</v>
      </c>
      <c r="R77">
        <f t="shared" si="29"/>
        <v>0</v>
      </c>
      <c r="S77">
        <f t="shared" si="29"/>
        <v>0</v>
      </c>
      <c r="T77">
        <f t="shared" si="29"/>
        <v>0</v>
      </c>
      <c r="U77">
        <f t="shared" si="29"/>
        <v>5.8727569331158236E-4</v>
      </c>
      <c r="V77">
        <f t="shared" si="29"/>
        <v>0</v>
      </c>
      <c r="W77">
        <f t="shared" si="29"/>
        <v>0</v>
      </c>
      <c r="X77">
        <f t="shared" ref="X77:AD77" si="39">X37/X$40</f>
        <v>0</v>
      </c>
      <c r="Y77">
        <f t="shared" si="39"/>
        <v>9.1416034372428928E-5</v>
      </c>
      <c r="Z77">
        <f t="shared" si="39"/>
        <v>0.96417423827321025</v>
      </c>
      <c r="AA77">
        <f t="shared" si="39"/>
        <v>0</v>
      </c>
      <c r="AB77">
        <f t="shared" si="39"/>
        <v>3.3075177970742393E-2</v>
      </c>
      <c r="AC77">
        <f t="shared" si="39"/>
        <v>5.025799102057227E-5</v>
      </c>
      <c r="AD77">
        <f t="shared" si="39"/>
        <v>0</v>
      </c>
    </row>
    <row r="78" spans="1:30" x14ac:dyDescent="0.3">
      <c r="A78" s="1" t="s">
        <v>92</v>
      </c>
      <c r="B78" t="s">
        <v>97</v>
      </c>
      <c r="C78">
        <f t="shared" si="2"/>
        <v>1.0835629017447199E-2</v>
      </c>
      <c r="D78">
        <f t="shared" si="29"/>
        <v>0</v>
      </c>
      <c r="E78">
        <f t="shared" si="29"/>
        <v>0</v>
      </c>
      <c r="F78">
        <f t="shared" si="29"/>
        <v>0</v>
      </c>
      <c r="G78">
        <f t="shared" si="29"/>
        <v>0</v>
      </c>
      <c r="H78">
        <f t="shared" si="29"/>
        <v>0.77696526508226693</v>
      </c>
      <c r="I78">
        <f t="shared" si="29"/>
        <v>6.9917425109999399E-4</v>
      </c>
      <c r="J78">
        <f t="shared" si="29"/>
        <v>2.9552698794672069E-4</v>
      </c>
      <c r="K78">
        <f t="shared" si="29"/>
        <v>1.7114495978093444E-5</v>
      </c>
      <c r="L78">
        <f t="shared" si="29"/>
        <v>0</v>
      </c>
      <c r="M78">
        <f t="shared" si="29"/>
        <v>0</v>
      </c>
      <c r="N78">
        <f t="shared" si="29"/>
        <v>0</v>
      </c>
      <c r="O78">
        <f t="shared" si="29"/>
        <v>0</v>
      </c>
      <c r="P78">
        <f t="shared" si="29"/>
        <v>0</v>
      </c>
      <c r="Q78">
        <f t="shared" si="29"/>
        <v>0</v>
      </c>
      <c r="R78">
        <f t="shared" si="29"/>
        <v>0</v>
      </c>
      <c r="S78">
        <f t="shared" si="29"/>
        <v>0</v>
      </c>
      <c r="T78">
        <f t="shared" si="29"/>
        <v>0</v>
      </c>
      <c r="U78">
        <f t="shared" si="29"/>
        <v>6.5252854812398049E-5</v>
      </c>
      <c r="V78">
        <f t="shared" si="29"/>
        <v>0</v>
      </c>
      <c r="W78">
        <f t="shared" si="29"/>
        <v>0</v>
      </c>
      <c r="X78">
        <f t="shared" ref="X78:AD78" si="40">X38/X$40</f>
        <v>0</v>
      </c>
      <c r="Y78">
        <f t="shared" si="40"/>
        <v>0</v>
      </c>
      <c r="Z78">
        <f t="shared" si="40"/>
        <v>0.88971215627904943</v>
      </c>
      <c r="AA78">
        <f t="shared" si="40"/>
        <v>0</v>
      </c>
      <c r="AB78">
        <f t="shared" si="40"/>
        <v>3.235547211139795E-2</v>
      </c>
      <c r="AC78">
        <f t="shared" si="40"/>
        <v>0</v>
      </c>
      <c r="AD78">
        <f t="shared" si="40"/>
        <v>0</v>
      </c>
    </row>
    <row r="79" spans="1:30" x14ac:dyDescent="0.3">
      <c r="A79" s="1" t="s">
        <v>92</v>
      </c>
      <c r="B79" t="s">
        <v>98</v>
      </c>
      <c r="C79">
        <f t="shared" si="2"/>
        <v>0.11974288337924702</v>
      </c>
      <c r="D79">
        <f t="shared" si="29"/>
        <v>0.96067644661776697</v>
      </c>
      <c r="E79">
        <f t="shared" si="29"/>
        <v>0</v>
      </c>
      <c r="F79">
        <f t="shared" si="29"/>
        <v>2.5974025974025976E-2</v>
      </c>
      <c r="G79">
        <f t="shared" si="29"/>
        <v>1.038961038961039E-2</v>
      </c>
      <c r="H79">
        <f t="shared" si="29"/>
        <v>0.50771252285191959</v>
      </c>
      <c r="I79">
        <f t="shared" si="29"/>
        <v>0.94874329455729012</v>
      </c>
      <c r="J79">
        <f t="shared" si="29"/>
        <v>0.94826166803875622</v>
      </c>
      <c r="K79">
        <f t="shared" si="29"/>
        <v>3.3211630250822447E-3</v>
      </c>
      <c r="L79">
        <f t="shared" si="29"/>
        <v>0.99690025462194176</v>
      </c>
      <c r="M79">
        <f t="shared" si="29"/>
        <v>0.99054585900068448</v>
      </c>
      <c r="N79">
        <f t="shared" si="29"/>
        <v>0.9816643993612113</v>
      </c>
      <c r="O79">
        <f t="shared" si="29"/>
        <v>0.98665594267539214</v>
      </c>
      <c r="P79">
        <f t="shared" si="29"/>
        <v>0.98364551863041294</v>
      </c>
      <c r="Q79">
        <f t="shared" si="29"/>
        <v>0.99248984596520806</v>
      </c>
      <c r="R79">
        <f t="shared" si="29"/>
        <v>0.98978534418948927</v>
      </c>
      <c r="S79">
        <f t="shared" si="29"/>
        <v>0.98683903122809746</v>
      </c>
      <c r="T79">
        <f t="shared" si="29"/>
        <v>0.26776189460209088</v>
      </c>
      <c r="U79">
        <f t="shared" si="29"/>
        <v>0.98420880913539965</v>
      </c>
      <c r="V79">
        <f t="shared" si="29"/>
        <v>0.65688908383135036</v>
      </c>
      <c r="W79">
        <f t="shared" si="29"/>
        <v>0.72057440589655608</v>
      </c>
      <c r="X79">
        <f t="shared" ref="X79:AD79" si="41">X39/X$40</f>
        <v>0.96932872695135175</v>
      </c>
      <c r="Y79">
        <f t="shared" si="41"/>
        <v>0.96974129262272601</v>
      </c>
      <c r="Z79">
        <f t="shared" si="41"/>
        <v>0.7523519004664273</v>
      </c>
      <c r="AA79">
        <f t="shared" si="41"/>
        <v>0.9931099279674287</v>
      </c>
      <c r="AB79">
        <f t="shared" si="41"/>
        <v>0.24333880935617616</v>
      </c>
      <c r="AC79">
        <f t="shared" si="41"/>
        <v>0.98138779065871473</v>
      </c>
      <c r="AD79">
        <f t="shared" si="41"/>
        <v>0.85491629786415235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B532-ED54-4DBC-8B5F-F728BE001AB2}">
  <dimension ref="A1:F11"/>
  <sheetViews>
    <sheetView workbookViewId="0">
      <selection activeCellId="1" sqref="C1 A1"/>
    </sheetView>
  </sheetViews>
  <sheetFormatPr defaultRowHeight="14.4" x14ac:dyDescent="0.3"/>
  <cols>
    <col min="1" max="1" width="26.33203125" bestFit="1" customWidth="1"/>
    <col min="2" max="2" width="19.33203125" bestFit="1" customWidth="1"/>
    <col min="3" max="3" width="67.6640625" bestFit="1" customWidth="1"/>
  </cols>
  <sheetData>
    <row r="1" spans="1:6" x14ac:dyDescent="0.3">
      <c r="A1" t="s">
        <v>133</v>
      </c>
      <c r="B1" t="s">
        <v>134</v>
      </c>
      <c r="C1" t="s">
        <v>100</v>
      </c>
      <c r="D1" t="s">
        <v>13</v>
      </c>
      <c r="E1" t="s">
        <v>135</v>
      </c>
      <c r="F1" t="s">
        <v>136</v>
      </c>
    </row>
    <row r="2" spans="1:6" x14ac:dyDescent="0.3">
      <c r="A2" t="s">
        <v>101</v>
      </c>
      <c r="B2" t="s">
        <v>137</v>
      </c>
      <c r="C2" t="s">
        <v>102</v>
      </c>
      <c r="D2">
        <v>10</v>
      </c>
      <c r="E2">
        <v>9973</v>
      </c>
      <c r="F2">
        <v>8</v>
      </c>
    </row>
    <row r="3" spans="1:6" x14ac:dyDescent="0.3">
      <c r="A3" t="s">
        <v>103</v>
      </c>
      <c r="B3" t="s">
        <v>138</v>
      </c>
      <c r="C3" t="s">
        <v>104</v>
      </c>
      <c r="D3">
        <v>1832</v>
      </c>
      <c r="E3">
        <v>10372</v>
      </c>
      <c r="F3">
        <v>1</v>
      </c>
    </row>
    <row r="4" spans="1:6" x14ac:dyDescent="0.3">
      <c r="A4" t="s">
        <v>105</v>
      </c>
      <c r="B4" t="s">
        <v>139</v>
      </c>
      <c r="C4" t="s">
        <v>106</v>
      </c>
      <c r="D4">
        <v>1832</v>
      </c>
      <c r="E4">
        <v>11459</v>
      </c>
      <c r="F4">
        <v>2</v>
      </c>
    </row>
    <row r="5" spans="1:6" x14ac:dyDescent="0.3">
      <c r="A5" t="s">
        <v>107</v>
      </c>
      <c r="B5" t="s">
        <v>108</v>
      </c>
      <c r="C5" t="s">
        <v>109</v>
      </c>
      <c r="D5">
        <v>1832</v>
      </c>
      <c r="E5">
        <v>13109</v>
      </c>
      <c r="F5">
        <v>9</v>
      </c>
    </row>
    <row r="6" spans="1:6" x14ac:dyDescent="0.3">
      <c r="A6" t="s">
        <v>110</v>
      </c>
      <c r="B6" t="s">
        <v>108</v>
      </c>
      <c r="C6" t="s">
        <v>104</v>
      </c>
      <c r="D6">
        <v>1832</v>
      </c>
      <c r="E6">
        <v>13115</v>
      </c>
      <c r="F6">
        <v>7</v>
      </c>
    </row>
    <row r="7" spans="1:6" x14ac:dyDescent="0.3">
      <c r="A7" t="s">
        <v>111</v>
      </c>
      <c r="B7" t="s">
        <v>108</v>
      </c>
      <c r="C7" t="s">
        <v>109</v>
      </c>
      <c r="D7">
        <v>1832</v>
      </c>
      <c r="E7">
        <v>13126</v>
      </c>
      <c r="F7">
        <v>6</v>
      </c>
    </row>
    <row r="8" spans="1:6" x14ac:dyDescent="0.3">
      <c r="A8" s="1" t="s">
        <v>112</v>
      </c>
      <c r="B8" t="s">
        <v>140</v>
      </c>
      <c r="C8" t="s">
        <v>113</v>
      </c>
      <c r="D8">
        <v>1832</v>
      </c>
      <c r="E8">
        <v>22973</v>
      </c>
      <c r="F8">
        <v>3</v>
      </c>
    </row>
    <row r="9" spans="1:6" x14ac:dyDescent="0.3">
      <c r="A9" t="s">
        <v>114</v>
      </c>
      <c r="B9" t="s">
        <v>115</v>
      </c>
      <c r="C9" t="s">
        <v>116</v>
      </c>
      <c r="D9">
        <v>1483</v>
      </c>
      <c r="E9">
        <v>24935</v>
      </c>
      <c r="F9">
        <v>0</v>
      </c>
    </row>
    <row r="10" spans="1:6" x14ac:dyDescent="0.3">
      <c r="A10" t="s">
        <v>117</v>
      </c>
      <c r="B10" t="s">
        <v>141</v>
      </c>
      <c r="C10" t="s">
        <v>116</v>
      </c>
      <c r="D10">
        <v>1310</v>
      </c>
      <c r="E10">
        <v>26201</v>
      </c>
      <c r="F10">
        <v>4</v>
      </c>
    </row>
    <row r="11" spans="1:6" x14ac:dyDescent="0.3">
      <c r="A11" t="s">
        <v>118</v>
      </c>
      <c r="B11" t="s">
        <v>142</v>
      </c>
      <c r="C11" t="s">
        <v>119</v>
      </c>
      <c r="D11">
        <v>1832</v>
      </c>
      <c r="E11">
        <v>26627</v>
      </c>
      <c r="F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9FDC-995E-4E1A-B9BE-2D4B71906438}">
  <dimension ref="A1:F11"/>
  <sheetViews>
    <sheetView workbookViewId="0">
      <selection activeCell="D19" sqref="D19"/>
    </sheetView>
  </sheetViews>
  <sheetFormatPr defaultRowHeight="14.4" x14ac:dyDescent="0.3"/>
  <cols>
    <col min="1" max="1" width="26.33203125" bestFit="1" customWidth="1"/>
    <col min="2" max="2" width="26.5546875" bestFit="1" customWidth="1"/>
    <col min="3" max="3" width="32.109375" bestFit="1" customWidth="1"/>
    <col min="7" max="7" width="26.33203125" bestFit="1" customWidth="1"/>
    <col min="8" max="8" width="64" bestFit="1" customWidth="1"/>
  </cols>
  <sheetData>
    <row r="1" spans="1:6" x14ac:dyDescent="0.3">
      <c r="A1" t="s">
        <v>133</v>
      </c>
      <c r="B1" t="s">
        <v>134</v>
      </c>
      <c r="C1" t="s">
        <v>100</v>
      </c>
      <c r="D1" t="s">
        <v>13</v>
      </c>
      <c r="E1" t="s">
        <v>135</v>
      </c>
      <c r="F1" t="s">
        <v>136</v>
      </c>
    </row>
    <row r="2" spans="1:6" x14ac:dyDescent="0.3">
      <c r="A2" t="s">
        <v>125</v>
      </c>
      <c r="B2" t="s">
        <v>126</v>
      </c>
      <c r="C2" t="s">
        <v>116</v>
      </c>
      <c r="D2">
        <v>235</v>
      </c>
      <c r="E2">
        <v>845</v>
      </c>
      <c r="F2">
        <v>6</v>
      </c>
    </row>
    <row r="3" spans="1:6" x14ac:dyDescent="0.3">
      <c r="A3" s="1" t="s">
        <v>15</v>
      </c>
      <c r="B3" s="4" t="s">
        <v>143</v>
      </c>
      <c r="C3" t="s">
        <v>129</v>
      </c>
      <c r="D3">
        <v>294</v>
      </c>
      <c r="E3">
        <v>21694</v>
      </c>
      <c r="F3">
        <v>0</v>
      </c>
    </row>
    <row r="4" spans="1:6" x14ac:dyDescent="0.3">
      <c r="A4" t="s">
        <v>120</v>
      </c>
      <c r="B4" t="s">
        <v>144</v>
      </c>
      <c r="C4" t="s">
        <v>113</v>
      </c>
      <c r="D4">
        <v>46</v>
      </c>
      <c r="E4">
        <v>23185</v>
      </c>
      <c r="F4">
        <v>1</v>
      </c>
    </row>
    <row r="5" spans="1:6" x14ac:dyDescent="0.3">
      <c r="A5" t="s">
        <v>120</v>
      </c>
      <c r="B5" t="s">
        <v>144</v>
      </c>
      <c r="C5" t="s">
        <v>113</v>
      </c>
      <c r="D5">
        <v>504</v>
      </c>
      <c r="E5">
        <v>23185</v>
      </c>
      <c r="F5">
        <v>7</v>
      </c>
    </row>
    <row r="6" spans="1:6" x14ac:dyDescent="0.3">
      <c r="A6" t="s">
        <v>123</v>
      </c>
      <c r="B6" t="s">
        <v>145</v>
      </c>
      <c r="C6" t="s">
        <v>102</v>
      </c>
      <c r="D6">
        <v>45</v>
      </c>
      <c r="E6">
        <v>24835</v>
      </c>
      <c r="F6">
        <v>4</v>
      </c>
    </row>
    <row r="7" spans="1:6" x14ac:dyDescent="0.3">
      <c r="A7" t="s">
        <v>128</v>
      </c>
      <c r="B7" t="s">
        <v>146</v>
      </c>
      <c r="C7" t="s">
        <v>132</v>
      </c>
      <c r="D7">
        <v>73</v>
      </c>
      <c r="E7">
        <v>28789</v>
      </c>
      <c r="F7">
        <v>9</v>
      </c>
    </row>
    <row r="8" spans="1:6" x14ac:dyDescent="0.3">
      <c r="A8" t="s">
        <v>121</v>
      </c>
      <c r="B8" t="s">
        <v>146</v>
      </c>
      <c r="C8" t="s">
        <v>130</v>
      </c>
      <c r="D8">
        <v>19</v>
      </c>
      <c r="E8">
        <v>28794</v>
      </c>
      <c r="F8">
        <v>2</v>
      </c>
    </row>
    <row r="9" spans="1:6" x14ac:dyDescent="0.3">
      <c r="A9" t="s">
        <v>127</v>
      </c>
      <c r="B9" t="s">
        <v>146</v>
      </c>
      <c r="C9" t="s">
        <v>116</v>
      </c>
      <c r="D9">
        <v>280</v>
      </c>
      <c r="E9">
        <v>28798</v>
      </c>
      <c r="F9">
        <v>8</v>
      </c>
    </row>
    <row r="10" spans="1:6" x14ac:dyDescent="0.3">
      <c r="A10" t="s">
        <v>124</v>
      </c>
      <c r="B10" t="s">
        <v>147</v>
      </c>
      <c r="C10" t="s">
        <v>113</v>
      </c>
      <c r="D10">
        <v>102</v>
      </c>
      <c r="E10">
        <v>28883</v>
      </c>
      <c r="F10">
        <v>5</v>
      </c>
    </row>
    <row r="11" spans="1:6" x14ac:dyDescent="0.3">
      <c r="A11" t="s">
        <v>122</v>
      </c>
      <c r="B11" t="s">
        <v>148</v>
      </c>
      <c r="C11" t="s">
        <v>131</v>
      </c>
      <c r="D11">
        <v>526</v>
      </c>
      <c r="E11">
        <v>28949</v>
      </c>
      <c r="F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111F-B4B7-4BEA-AE65-38E62302D87D}">
  <dimension ref="A1:F21"/>
  <sheetViews>
    <sheetView workbookViewId="0">
      <selection activeCell="F35" sqref="F35"/>
    </sheetView>
  </sheetViews>
  <sheetFormatPr defaultRowHeight="14.4" x14ac:dyDescent="0.3"/>
  <cols>
    <col min="1" max="1" width="25.77734375" bestFit="1" customWidth="1"/>
    <col min="5" max="5" width="17.88671875" bestFit="1" customWidth="1"/>
    <col min="6" max="6" width="25.77734375" bestFit="1" customWidth="1"/>
  </cols>
  <sheetData>
    <row r="1" spans="1:6" x14ac:dyDescent="0.3">
      <c r="A1" t="s">
        <v>133</v>
      </c>
      <c r="B1" t="s">
        <v>13</v>
      </c>
      <c r="C1" t="s">
        <v>135</v>
      </c>
      <c r="D1" t="s">
        <v>136</v>
      </c>
      <c r="E1" t="s">
        <v>162</v>
      </c>
      <c r="F1" t="s">
        <v>163</v>
      </c>
    </row>
    <row r="2" spans="1:6" x14ac:dyDescent="0.3">
      <c r="A2" t="s">
        <v>149</v>
      </c>
      <c r="B2">
        <v>526</v>
      </c>
      <c r="C2">
        <v>25596</v>
      </c>
      <c r="D2">
        <v>0</v>
      </c>
      <c r="E2">
        <v>25600</v>
      </c>
      <c r="F2" t="s">
        <v>164</v>
      </c>
    </row>
    <row r="3" spans="1:6" x14ac:dyDescent="0.3">
      <c r="A3" s="1" t="s">
        <v>49</v>
      </c>
      <c r="B3">
        <v>520</v>
      </c>
      <c r="C3">
        <v>25603</v>
      </c>
      <c r="D3">
        <v>1</v>
      </c>
      <c r="E3">
        <v>25604</v>
      </c>
      <c r="F3" t="s">
        <v>165</v>
      </c>
    </row>
    <row r="4" spans="1:6" x14ac:dyDescent="0.3">
      <c r="A4" t="s">
        <v>150</v>
      </c>
      <c r="B4">
        <v>578</v>
      </c>
      <c r="C4">
        <v>25546</v>
      </c>
      <c r="D4">
        <v>2</v>
      </c>
      <c r="E4">
        <v>25601</v>
      </c>
      <c r="F4" t="s">
        <v>104</v>
      </c>
    </row>
    <row r="5" spans="1:6" x14ac:dyDescent="0.3">
      <c r="A5" t="s">
        <v>149</v>
      </c>
      <c r="B5">
        <v>553</v>
      </c>
      <c r="C5">
        <v>25599</v>
      </c>
      <c r="D5">
        <v>3</v>
      </c>
      <c r="E5">
        <v>25600</v>
      </c>
      <c r="F5" t="s">
        <v>164</v>
      </c>
    </row>
    <row r="6" spans="1:6" x14ac:dyDescent="0.3">
      <c r="A6" t="s">
        <v>151</v>
      </c>
      <c r="B6">
        <v>561</v>
      </c>
      <c r="C6">
        <v>25498</v>
      </c>
      <c r="D6">
        <v>4</v>
      </c>
      <c r="E6">
        <v>25499</v>
      </c>
      <c r="F6" t="s">
        <v>164</v>
      </c>
    </row>
    <row r="7" spans="1:6" x14ac:dyDescent="0.3">
      <c r="A7" s="1" t="s">
        <v>49</v>
      </c>
      <c r="B7">
        <v>489</v>
      </c>
      <c r="C7">
        <v>25603</v>
      </c>
      <c r="D7">
        <v>5</v>
      </c>
      <c r="E7">
        <v>25604</v>
      </c>
      <c r="F7" t="s">
        <v>165</v>
      </c>
    </row>
    <row r="8" spans="1:6" x14ac:dyDescent="0.3">
      <c r="A8" t="s">
        <v>152</v>
      </c>
      <c r="B8">
        <v>531</v>
      </c>
      <c r="C8">
        <v>25593</v>
      </c>
      <c r="D8">
        <v>6</v>
      </c>
      <c r="E8">
        <v>25594</v>
      </c>
      <c r="F8" t="s">
        <v>165</v>
      </c>
    </row>
    <row r="9" spans="1:6" x14ac:dyDescent="0.3">
      <c r="A9" t="s">
        <v>153</v>
      </c>
      <c r="B9">
        <v>539</v>
      </c>
      <c r="C9">
        <v>25484</v>
      </c>
      <c r="D9">
        <v>7</v>
      </c>
      <c r="E9">
        <v>25482</v>
      </c>
      <c r="F9" t="s">
        <v>104</v>
      </c>
    </row>
    <row r="10" spans="1:6" x14ac:dyDescent="0.3">
      <c r="A10" t="s">
        <v>154</v>
      </c>
      <c r="B10">
        <v>530</v>
      </c>
      <c r="C10">
        <v>25492</v>
      </c>
      <c r="D10">
        <v>8</v>
      </c>
      <c r="E10">
        <v>25493</v>
      </c>
      <c r="F10" t="s">
        <v>166</v>
      </c>
    </row>
    <row r="11" spans="1:6" x14ac:dyDescent="0.3">
      <c r="A11" s="1" t="s">
        <v>49</v>
      </c>
      <c r="B11">
        <v>504</v>
      </c>
      <c r="C11">
        <v>25603</v>
      </c>
      <c r="D11">
        <v>9</v>
      </c>
      <c r="E11">
        <v>25604</v>
      </c>
      <c r="F11" t="s">
        <v>165</v>
      </c>
    </row>
    <row r="12" spans="1:6" x14ac:dyDescent="0.3">
      <c r="A12" t="s">
        <v>155</v>
      </c>
      <c r="B12">
        <v>532</v>
      </c>
      <c r="C12">
        <v>25651</v>
      </c>
      <c r="D12">
        <v>10</v>
      </c>
      <c r="E12">
        <v>25667</v>
      </c>
      <c r="F12" t="s">
        <v>167</v>
      </c>
    </row>
    <row r="13" spans="1:6" x14ac:dyDescent="0.3">
      <c r="A13" t="s">
        <v>156</v>
      </c>
      <c r="B13">
        <v>500</v>
      </c>
      <c r="C13">
        <v>25511</v>
      </c>
      <c r="D13">
        <v>11</v>
      </c>
      <c r="E13">
        <v>25537</v>
      </c>
      <c r="F13" t="s">
        <v>167</v>
      </c>
    </row>
    <row r="14" spans="1:6" x14ac:dyDescent="0.3">
      <c r="A14" t="s">
        <v>157</v>
      </c>
      <c r="B14">
        <v>503</v>
      </c>
      <c r="C14">
        <v>25636</v>
      </c>
      <c r="D14">
        <v>12</v>
      </c>
      <c r="E14">
        <v>25670</v>
      </c>
      <c r="F14" t="s">
        <v>167</v>
      </c>
    </row>
    <row r="15" spans="1:6" x14ac:dyDescent="0.3">
      <c r="A15" s="1" t="s">
        <v>49</v>
      </c>
      <c r="B15">
        <v>523</v>
      </c>
      <c r="C15">
        <v>25603</v>
      </c>
      <c r="D15">
        <v>13</v>
      </c>
      <c r="E15">
        <v>25604</v>
      </c>
      <c r="F15" t="s">
        <v>165</v>
      </c>
    </row>
    <row r="16" spans="1:6" x14ac:dyDescent="0.3">
      <c r="A16" t="s">
        <v>155</v>
      </c>
      <c r="B16">
        <v>569</v>
      </c>
      <c r="C16">
        <v>25666</v>
      </c>
      <c r="D16">
        <v>14</v>
      </c>
      <c r="E16">
        <v>25667</v>
      </c>
      <c r="F16" t="s">
        <v>167</v>
      </c>
    </row>
    <row r="17" spans="1:6" x14ac:dyDescent="0.3">
      <c r="A17" t="s">
        <v>158</v>
      </c>
      <c r="B17">
        <v>494</v>
      </c>
      <c r="C17">
        <v>25667</v>
      </c>
      <c r="D17">
        <v>15</v>
      </c>
      <c r="E17">
        <v>25668</v>
      </c>
      <c r="F17" t="s">
        <v>168</v>
      </c>
    </row>
    <row r="18" spans="1:6" x14ac:dyDescent="0.3">
      <c r="A18" t="s">
        <v>159</v>
      </c>
      <c r="B18">
        <v>496</v>
      </c>
      <c r="C18">
        <v>25477</v>
      </c>
      <c r="D18">
        <v>16</v>
      </c>
      <c r="E18">
        <v>25478</v>
      </c>
      <c r="F18" t="s">
        <v>167</v>
      </c>
    </row>
    <row r="19" spans="1:6" x14ac:dyDescent="0.3">
      <c r="A19" t="s">
        <v>160</v>
      </c>
      <c r="B19">
        <v>545</v>
      </c>
      <c r="C19">
        <v>25476</v>
      </c>
      <c r="D19">
        <v>17</v>
      </c>
      <c r="E19">
        <v>25477</v>
      </c>
      <c r="F19" t="s">
        <v>167</v>
      </c>
    </row>
    <row r="20" spans="1:6" x14ac:dyDescent="0.3">
      <c r="A20" t="s">
        <v>154</v>
      </c>
      <c r="B20">
        <v>0</v>
      </c>
      <c r="C20">
        <v>25492</v>
      </c>
      <c r="D20">
        <v>18</v>
      </c>
      <c r="E20">
        <v>25493</v>
      </c>
      <c r="F20" t="s">
        <v>166</v>
      </c>
    </row>
    <row r="21" spans="1:6" x14ac:dyDescent="0.3">
      <c r="A21" t="s">
        <v>161</v>
      </c>
      <c r="B21">
        <v>0</v>
      </c>
      <c r="C21">
        <v>25602</v>
      </c>
      <c r="D21">
        <v>19</v>
      </c>
      <c r="E21">
        <v>25603</v>
      </c>
      <c r="F21" t="s">
        <v>113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AB86-561E-4D92-8091-7196E2207E36}">
  <dimension ref="A1:G21"/>
  <sheetViews>
    <sheetView tabSelected="1" workbookViewId="0">
      <selection activeCell="C21" sqref="A1:C21"/>
    </sheetView>
  </sheetViews>
  <sheetFormatPr defaultRowHeight="14.4" x14ac:dyDescent="0.3"/>
  <cols>
    <col min="1" max="1" width="26.33203125" bestFit="1" customWidth="1"/>
    <col min="2" max="2" width="35.44140625" bestFit="1" customWidth="1"/>
    <col min="3" max="3" width="103.44140625" bestFit="1" customWidth="1"/>
  </cols>
  <sheetData>
    <row r="1" spans="1:7" x14ac:dyDescent="0.3">
      <c r="A1" t="s">
        <v>133</v>
      </c>
      <c r="B1" t="s">
        <v>215</v>
      </c>
      <c r="C1" t="s">
        <v>100</v>
      </c>
      <c r="D1" t="s">
        <v>13</v>
      </c>
      <c r="E1" t="s">
        <v>135</v>
      </c>
      <c r="F1" t="s">
        <v>136</v>
      </c>
    </row>
    <row r="2" spans="1:7" x14ac:dyDescent="0.3">
      <c r="A2" t="s">
        <v>191</v>
      </c>
      <c r="B2">
        <v>26279</v>
      </c>
      <c r="C2" t="s">
        <v>164</v>
      </c>
      <c r="D2">
        <v>102</v>
      </c>
      <c r="E2">
        <v>24112</v>
      </c>
      <c r="F2">
        <v>0</v>
      </c>
    </row>
    <row r="3" spans="1:7" x14ac:dyDescent="0.3">
      <c r="A3" t="s">
        <v>192</v>
      </c>
      <c r="B3">
        <v>38536</v>
      </c>
      <c r="C3" t="s">
        <v>168</v>
      </c>
      <c r="D3">
        <v>1</v>
      </c>
      <c r="E3">
        <v>36609</v>
      </c>
      <c r="F3">
        <v>1</v>
      </c>
    </row>
    <row r="4" spans="1:7" x14ac:dyDescent="0.3">
      <c r="A4" t="s">
        <v>193</v>
      </c>
      <c r="B4">
        <v>43945</v>
      </c>
      <c r="C4" t="s">
        <v>164</v>
      </c>
      <c r="D4">
        <v>51</v>
      </c>
      <c r="E4">
        <v>42019</v>
      </c>
      <c r="F4">
        <v>2</v>
      </c>
    </row>
    <row r="5" spans="1:7" x14ac:dyDescent="0.3">
      <c r="A5" t="s">
        <v>194</v>
      </c>
      <c r="B5">
        <v>58339</v>
      </c>
      <c r="C5" t="s">
        <v>195</v>
      </c>
      <c r="D5">
        <v>118</v>
      </c>
      <c r="E5">
        <v>55942</v>
      </c>
      <c r="F5">
        <v>3</v>
      </c>
      <c r="G5">
        <v>191</v>
      </c>
    </row>
    <row r="6" spans="1:7" x14ac:dyDescent="0.3">
      <c r="A6" t="s">
        <v>196</v>
      </c>
      <c r="B6">
        <v>77261</v>
      </c>
      <c r="C6" t="s">
        <v>113</v>
      </c>
      <c r="D6">
        <v>20</v>
      </c>
      <c r="E6">
        <v>74353</v>
      </c>
      <c r="F6">
        <v>4</v>
      </c>
    </row>
    <row r="7" spans="1:7" x14ac:dyDescent="0.3">
      <c r="A7" t="s">
        <v>197</v>
      </c>
      <c r="B7">
        <v>88203</v>
      </c>
      <c r="C7" t="s">
        <v>198</v>
      </c>
      <c r="D7">
        <v>101</v>
      </c>
      <c r="E7">
        <v>85818</v>
      </c>
      <c r="F7">
        <v>5</v>
      </c>
    </row>
    <row r="8" spans="1:7" x14ac:dyDescent="0.3">
      <c r="A8" t="s">
        <v>199</v>
      </c>
      <c r="B8">
        <v>88707</v>
      </c>
      <c r="C8" t="s">
        <v>164</v>
      </c>
      <c r="D8">
        <v>4</v>
      </c>
      <c r="E8">
        <v>86320</v>
      </c>
      <c r="F8">
        <v>6</v>
      </c>
    </row>
    <row r="9" spans="1:7" x14ac:dyDescent="0.3">
      <c r="A9" t="s">
        <v>199</v>
      </c>
      <c r="B9">
        <v>88707</v>
      </c>
      <c r="C9" t="s">
        <v>164</v>
      </c>
      <c r="D9">
        <v>91</v>
      </c>
      <c r="E9">
        <v>88528</v>
      </c>
      <c r="F9">
        <v>7</v>
      </c>
    </row>
    <row r="10" spans="1:7" x14ac:dyDescent="0.3">
      <c r="A10" t="s">
        <v>200</v>
      </c>
      <c r="B10">
        <v>98271</v>
      </c>
      <c r="C10" t="s">
        <v>201</v>
      </c>
      <c r="D10">
        <v>120</v>
      </c>
      <c r="E10">
        <v>95934</v>
      </c>
      <c r="F10">
        <v>8</v>
      </c>
    </row>
    <row r="11" spans="1:7" x14ac:dyDescent="0.3">
      <c r="A11" t="s">
        <v>202</v>
      </c>
      <c r="B11">
        <v>98294</v>
      </c>
      <c r="C11" t="s">
        <v>167</v>
      </c>
      <c r="D11">
        <v>92</v>
      </c>
      <c r="E11">
        <v>98114</v>
      </c>
      <c r="F11">
        <v>9</v>
      </c>
      <c r="G11">
        <v>191</v>
      </c>
    </row>
    <row r="12" spans="1:7" x14ac:dyDescent="0.3">
      <c r="A12" t="s">
        <v>203</v>
      </c>
      <c r="B12">
        <v>112242</v>
      </c>
      <c r="C12" t="s">
        <v>204</v>
      </c>
      <c r="D12">
        <v>151</v>
      </c>
      <c r="E12">
        <v>109840</v>
      </c>
      <c r="F12">
        <v>10</v>
      </c>
    </row>
    <row r="13" spans="1:7" x14ac:dyDescent="0.3">
      <c r="A13" t="s">
        <v>205</v>
      </c>
      <c r="B13">
        <v>112636</v>
      </c>
      <c r="C13" t="s">
        <v>104</v>
      </c>
      <c r="D13">
        <v>35</v>
      </c>
      <c r="E13">
        <v>110226</v>
      </c>
      <c r="F13">
        <v>11</v>
      </c>
      <c r="G13">
        <v>191</v>
      </c>
    </row>
    <row r="14" spans="1:7" x14ac:dyDescent="0.3">
      <c r="A14" t="s">
        <v>206</v>
      </c>
      <c r="B14">
        <v>113538</v>
      </c>
      <c r="C14" t="s">
        <v>167</v>
      </c>
      <c r="D14">
        <v>102</v>
      </c>
      <c r="E14">
        <v>111137</v>
      </c>
      <c r="F14">
        <v>12</v>
      </c>
    </row>
    <row r="15" spans="1:7" x14ac:dyDescent="0.3">
      <c r="A15" t="s">
        <v>207</v>
      </c>
      <c r="B15">
        <v>134017</v>
      </c>
      <c r="C15" t="s">
        <v>208</v>
      </c>
      <c r="D15">
        <v>39</v>
      </c>
      <c r="E15">
        <v>131614</v>
      </c>
      <c r="F15">
        <v>13</v>
      </c>
    </row>
    <row r="16" spans="1:7" x14ac:dyDescent="0.3">
      <c r="A16" t="s">
        <v>209</v>
      </c>
      <c r="B16">
        <v>136960</v>
      </c>
      <c r="C16" t="s">
        <v>113</v>
      </c>
      <c r="D16">
        <v>100</v>
      </c>
      <c r="E16">
        <v>135028</v>
      </c>
      <c r="F16">
        <v>14</v>
      </c>
    </row>
    <row r="17" spans="1:7" x14ac:dyDescent="0.3">
      <c r="A17" t="s">
        <v>209</v>
      </c>
      <c r="B17">
        <v>136960</v>
      </c>
      <c r="C17" t="s">
        <v>113</v>
      </c>
      <c r="D17">
        <v>17</v>
      </c>
      <c r="E17">
        <v>135036</v>
      </c>
      <c r="F17">
        <v>15</v>
      </c>
    </row>
    <row r="18" spans="1:7" x14ac:dyDescent="0.3">
      <c r="A18" t="s">
        <v>210</v>
      </c>
      <c r="B18">
        <v>143087</v>
      </c>
      <c r="C18" t="s">
        <v>113</v>
      </c>
      <c r="D18">
        <v>175</v>
      </c>
      <c r="E18">
        <v>141125</v>
      </c>
      <c r="F18">
        <v>16</v>
      </c>
    </row>
    <row r="19" spans="1:7" x14ac:dyDescent="0.3">
      <c r="A19" t="s">
        <v>211</v>
      </c>
      <c r="B19">
        <v>150692</v>
      </c>
      <c r="C19" t="s">
        <v>198</v>
      </c>
      <c r="D19">
        <v>59</v>
      </c>
      <c r="E19">
        <v>148857</v>
      </c>
      <c r="F19">
        <v>17</v>
      </c>
    </row>
    <row r="20" spans="1:7" x14ac:dyDescent="0.3">
      <c r="A20" t="s">
        <v>212</v>
      </c>
      <c r="B20">
        <v>155882</v>
      </c>
      <c r="C20" t="s">
        <v>167</v>
      </c>
      <c r="D20">
        <v>157</v>
      </c>
      <c r="E20">
        <v>153895</v>
      </c>
      <c r="F20">
        <v>18</v>
      </c>
    </row>
    <row r="21" spans="1:7" x14ac:dyDescent="0.3">
      <c r="A21" t="s">
        <v>213</v>
      </c>
      <c r="B21">
        <v>183169</v>
      </c>
      <c r="C21" t="s">
        <v>214</v>
      </c>
      <c r="D21">
        <v>163</v>
      </c>
      <c r="E21">
        <v>183316</v>
      </c>
      <c r="F21">
        <v>19</v>
      </c>
      <c r="G2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0096-DB3F-4634-944B-874253802606}">
  <dimension ref="A1:AB31"/>
  <sheetViews>
    <sheetView workbookViewId="0">
      <selection activeCell="AB2" sqref="A1:AB2"/>
    </sheetView>
  </sheetViews>
  <sheetFormatPr defaultRowHeight="14.4" x14ac:dyDescent="0.3"/>
  <cols>
    <col min="1" max="1" width="12" bestFit="1" customWidth="1"/>
  </cols>
  <sheetData>
    <row r="1" spans="1:28" x14ac:dyDescent="0.3">
      <c r="A1" t="s">
        <v>183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79</v>
      </c>
      <c r="W1" t="s">
        <v>80</v>
      </c>
      <c r="X1" t="s">
        <v>81</v>
      </c>
      <c r="Y1" t="s">
        <v>9</v>
      </c>
      <c r="Z1" t="s">
        <v>82</v>
      </c>
      <c r="AA1" t="s">
        <v>90</v>
      </c>
      <c r="AB1" t="s">
        <v>99</v>
      </c>
    </row>
    <row r="2" spans="1:28" x14ac:dyDescent="0.3">
      <c r="A2">
        <f>SUM(B2:AB2)</f>
        <v>2107300</v>
      </c>
      <c r="B2">
        <v>5445</v>
      </c>
      <c r="C2">
        <v>4908</v>
      </c>
      <c r="D2">
        <v>92</v>
      </c>
      <c r="E2">
        <v>77</v>
      </c>
      <c r="F2">
        <v>385</v>
      </c>
      <c r="G2">
        <v>17504</v>
      </c>
      <c r="H2">
        <v>82955</v>
      </c>
      <c r="I2">
        <v>47373</v>
      </c>
      <c r="J2">
        <v>1051740</v>
      </c>
      <c r="K2">
        <v>18066</v>
      </c>
      <c r="L2">
        <v>23376</v>
      </c>
      <c r="M2">
        <v>101442</v>
      </c>
      <c r="N2">
        <v>27353</v>
      </c>
      <c r="O2">
        <v>74475</v>
      </c>
      <c r="P2">
        <v>13049</v>
      </c>
      <c r="Q2">
        <v>13510</v>
      </c>
      <c r="R2">
        <v>12841</v>
      </c>
      <c r="S2">
        <v>14061</v>
      </c>
      <c r="T2">
        <v>30650</v>
      </c>
      <c r="U2">
        <v>18239</v>
      </c>
      <c r="V2">
        <v>39345</v>
      </c>
      <c r="W2">
        <v>49786</v>
      </c>
      <c r="X2">
        <v>10939</v>
      </c>
      <c r="Y2" s="3">
        <v>366831</v>
      </c>
      <c r="Z2" s="3">
        <v>12772</v>
      </c>
      <c r="AA2" s="3">
        <v>59692</v>
      </c>
      <c r="AB2" s="3">
        <v>10394</v>
      </c>
    </row>
    <row r="5" spans="1:28" x14ac:dyDescent="0.3">
      <c r="A5" t="s">
        <v>48</v>
      </c>
    </row>
    <row r="6" spans="1:28" x14ac:dyDescent="0.3">
      <c r="A6">
        <f>SUM(B6:AB6)</f>
        <v>2068255</v>
      </c>
      <c r="B6">
        <v>5421</v>
      </c>
      <c r="C6">
        <v>4751</v>
      </c>
      <c r="D6">
        <v>88</v>
      </c>
      <c r="E6">
        <v>76</v>
      </c>
      <c r="F6">
        <v>384</v>
      </c>
      <c r="G6">
        <v>17194</v>
      </c>
      <c r="H6">
        <v>81553</v>
      </c>
      <c r="I6">
        <v>46162</v>
      </c>
      <c r="J6">
        <v>1035211</v>
      </c>
      <c r="K6">
        <v>17984</v>
      </c>
      <c r="L6">
        <v>23240</v>
      </c>
      <c r="M6">
        <v>98605</v>
      </c>
      <c r="N6">
        <v>27049</v>
      </c>
      <c r="O6">
        <v>72285</v>
      </c>
      <c r="P6">
        <v>12823</v>
      </c>
      <c r="Q6">
        <v>12566</v>
      </c>
      <c r="R6">
        <v>12459</v>
      </c>
      <c r="S6">
        <v>10826</v>
      </c>
      <c r="T6">
        <v>29200</v>
      </c>
      <c r="U6">
        <v>18011</v>
      </c>
      <c r="V6">
        <v>38677</v>
      </c>
      <c r="W6">
        <v>49420</v>
      </c>
      <c r="X6">
        <v>10499</v>
      </c>
      <c r="Y6">
        <v>362029</v>
      </c>
      <c r="Z6">
        <v>12647</v>
      </c>
      <c r="AA6">
        <v>58973</v>
      </c>
      <c r="AB6">
        <v>10122</v>
      </c>
    </row>
    <row r="7" spans="1:28" x14ac:dyDescent="0.3">
      <c r="A7">
        <f>SUM(B7:AB7)</f>
        <v>2107300</v>
      </c>
      <c r="B7">
        <v>5445</v>
      </c>
      <c r="C7">
        <v>4908</v>
      </c>
      <c r="D7">
        <v>92</v>
      </c>
      <c r="E7">
        <v>77</v>
      </c>
      <c r="F7">
        <v>385</v>
      </c>
      <c r="G7">
        <v>17504</v>
      </c>
      <c r="H7">
        <v>82955</v>
      </c>
      <c r="I7">
        <v>47373</v>
      </c>
      <c r="J7">
        <v>1051740</v>
      </c>
      <c r="K7">
        <v>18066</v>
      </c>
      <c r="L7">
        <v>23376</v>
      </c>
      <c r="M7">
        <v>101442</v>
      </c>
      <c r="N7">
        <v>27353</v>
      </c>
      <c r="O7">
        <v>74475</v>
      </c>
      <c r="P7">
        <v>13049</v>
      </c>
      <c r="Q7">
        <v>13510</v>
      </c>
      <c r="R7">
        <v>12841</v>
      </c>
      <c r="S7">
        <v>14061</v>
      </c>
      <c r="T7">
        <v>30650</v>
      </c>
      <c r="U7">
        <v>18239</v>
      </c>
      <c r="V7">
        <v>39345</v>
      </c>
      <c r="W7">
        <v>49786</v>
      </c>
      <c r="X7">
        <v>10939</v>
      </c>
      <c r="Y7" s="3">
        <v>366831</v>
      </c>
      <c r="Z7" s="3">
        <v>12772</v>
      </c>
      <c r="AA7" s="3">
        <v>59692</v>
      </c>
      <c r="AB7" s="3">
        <v>10394</v>
      </c>
    </row>
    <row r="8" spans="1:28" x14ac:dyDescent="0.3">
      <c r="A8">
        <f>A6/A7</f>
        <v>0.98147155127414232</v>
      </c>
      <c r="B8">
        <f t="shared" ref="B8:AB8" si="0">B6/B7</f>
        <v>0.99559228650137743</v>
      </c>
      <c r="C8">
        <f t="shared" si="0"/>
        <v>0.96801140994295032</v>
      </c>
      <c r="D8">
        <f t="shared" si="0"/>
        <v>0.95652173913043481</v>
      </c>
      <c r="E8">
        <f t="shared" si="0"/>
        <v>0.98701298701298701</v>
      </c>
      <c r="F8">
        <f t="shared" si="0"/>
        <v>0.9974025974025974</v>
      </c>
      <c r="G8">
        <f t="shared" si="0"/>
        <v>0.98228976234003651</v>
      </c>
      <c r="H8">
        <f t="shared" si="0"/>
        <v>0.98309927068892777</v>
      </c>
      <c r="I8">
        <f t="shared" si="0"/>
        <v>0.97443691554260869</v>
      </c>
      <c r="J8">
        <f t="shared" si="0"/>
        <v>0.98428413866544961</v>
      </c>
      <c r="K8">
        <f t="shared" si="0"/>
        <v>0.99546108712498615</v>
      </c>
      <c r="L8">
        <f t="shared" si="0"/>
        <v>0.99418206707734424</v>
      </c>
      <c r="M8">
        <f t="shared" si="0"/>
        <v>0.97203328010094436</v>
      </c>
      <c r="N8">
        <f t="shared" si="0"/>
        <v>0.98888604540635394</v>
      </c>
      <c r="O8">
        <f t="shared" si="0"/>
        <v>0.97059415911379654</v>
      </c>
      <c r="P8">
        <f t="shared" si="0"/>
        <v>0.98268066518507169</v>
      </c>
      <c r="Q8">
        <f t="shared" si="0"/>
        <v>0.93012583271650628</v>
      </c>
      <c r="R8">
        <f t="shared" si="0"/>
        <v>0.97025153804220854</v>
      </c>
      <c r="S8">
        <f t="shared" si="0"/>
        <v>0.76993101486380766</v>
      </c>
      <c r="T8">
        <f t="shared" si="0"/>
        <v>0.95269168026101136</v>
      </c>
      <c r="U8">
        <f t="shared" si="0"/>
        <v>0.98749931465540874</v>
      </c>
      <c r="V8">
        <f t="shared" si="0"/>
        <v>0.98302198500444782</v>
      </c>
      <c r="W8">
        <f t="shared" si="0"/>
        <v>0.99264853573293699</v>
      </c>
      <c r="X8">
        <f t="shared" si="0"/>
        <v>0.9597769448761313</v>
      </c>
      <c r="Y8">
        <f t="shared" si="0"/>
        <v>0.98690950328625449</v>
      </c>
      <c r="Z8">
        <f t="shared" si="0"/>
        <v>0.99021296586282492</v>
      </c>
      <c r="AA8">
        <f t="shared" si="0"/>
        <v>0.98795483481873614</v>
      </c>
      <c r="AB8">
        <f t="shared" si="0"/>
        <v>0.97383105637868006</v>
      </c>
    </row>
    <row r="9" spans="1:28" x14ac:dyDescent="0.3">
      <c r="A9" t="s">
        <v>50</v>
      </c>
    </row>
    <row r="10" spans="1:28" x14ac:dyDescent="0.3">
      <c r="A10">
        <f>SUM(B10:AB10)</f>
        <v>2064961</v>
      </c>
      <c r="B10">
        <v>5418</v>
      </c>
      <c r="C10">
        <v>4833</v>
      </c>
      <c r="D10">
        <v>92</v>
      </c>
      <c r="E10">
        <v>77</v>
      </c>
      <c r="F10">
        <v>385</v>
      </c>
      <c r="G10">
        <v>16972</v>
      </c>
      <c r="H10">
        <v>79970</v>
      </c>
      <c r="I10">
        <v>46163</v>
      </c>
      <c r="J10">
        <v>1035439</v>
      </c>
      <c r="K10">
        <v>18023</v>
      </c>
      <c r="L10">
        <v>22750</v>
      </c>
      <c r="M10">
        <v>98617</v>
      </c>
      <c r="N10">
        <v>26315</v>
      </c>
      <c r="O10">
        <v>72982</v>
      </c>
      <c r="P10">
        <v>12971</v>
      </c>
      <c r="Q10">
        <v>12630</v>
      </c>
      <c r="R10">
        <v>12548</v>
      </c>
      <c r="S10">
        <v>13791</v>
      </c>
      <c r="T10">
        <v>29229</v>
      </c>
      <c r="U10">
        <v>17550</v>
      </c>
      <c r="V10">
        <v>36932</v>
      </c>
      <c r="W10">
        <v>49090</v>
      </c>
      <c r="X10">
        <v>10775</v>
      </c>
      <c r="Y10">
        <v>359315</v>
      </c>
      <c r="Z10">
        <v>12454</v>
      </c>
      <c r="AA10">
        <v>59312</v>
      </c>
      <c r="AB10">
        <v>10328</v>
      </c>
    </row>
    <row r="11" spans="1:28" x14ac:dyDescent="0.3">
      <c r="A11">
        <f>SUM(B11:AB11)</f>
        <v>2107300</v>
      </c>
      <c r="B11">
        <v>5445</v>
      </c>
      <c r="C11">
        <v>4908</v>
      </c>
      <c r="D11">
        <v>92</v>
      </c>
      <c r="E11">
        <v>77</v>
      </c>
      <c r="F11">
        <v>385</v>
      </c>
      <c r="G11">
        <v>17504</v>
      </c>
      <c r="H11">
        <v>82955</v>
      </c>
      <c r="I11">
        <v>47373</v>
      </c>
      <c r="J11">
        <v>1051740</v>
      </c>
      <c r="K11">
        <v>18066</v>
      </c>
      <c r="L11">
        <v>23376</v>
      </c>
      <c r="M11">
        <v>101442</v>
      </c>
      <c r="N11">
        <v>27353</v>
      </c>
      <c r="O11">
        <v>74475</v>
      </c>
      <c r="P11">
        <v>13049</v>
      </c>
      <c r="Q11">
        <v>13510</v>
      </c>
      <c r="R11">
        <v>12841</v>
      </c>
      <c r="S11">
        <v>14061</v>
      </c>
      <c r="T11">
        <v>30650</v>
      </c>
      <c r="U11">
        <v>18239</v>
      </c>
      <c r="V11">
        <v>39345</v>
      </c>
      <c r="W11">
        <v>49786</v>
      </c>
      <c r="X11">
        <v>10939</v>
      </c>
      <c r="Y11" s="3">
        <v>366831</v>
      </c>
      <c r="Z11" s="3">
        <v>12772</v>
      </c>
      <c r="AA11" s="3">
        <v>59692</v>
      </c>
      <c r="AB11" s="3">
        <v>10394</v>
      </c>
    </row>
    <row r="12" spans="1:28" x14ac:dyDescent="0.3">
      <c r="A12">
        <f>A10/A11</f>
        <v>0.9799084136098325</v>
      </c>
      <c r="B12">
        <f t="shared" ref="B12:AB12" si="1">B10/B11</f>
        <v>0.99504132231404963</v>
      </c>
      <c r="C12">
        <f t="shared" si="1"/>
        <v>0.98471882640586794</v>
      </c>
      <c r="D12">
        <f t="shared" si="1"/>
        <v>1</v>
      </c>
      <c r="E12">
        <f t="shared" si="1"/>
        <v>1</v>
      </c>
      <c r="F12">
        <f t="shared" si="1"/>
        <v>1</v>
      </c>
      <c r="G12">
        <f t="shared" si="1"/>
        <v>0.96960694698354666</v>
      </c>
      <c r="H12">
        <f t="shared" si="1"/>
        <v>0.96401663552528483</v>
      </c>
      <c r="I12">
        <f t="shared" si="1"/>
        <v>0.97445802461317632</v>
      </c>
      <c r="J12">
        <f t="shared" si="1"/>
        <v>0.98450092228117214</v>
      </c>
      <c r="K12">
        <f t="shared" si="1"/>
        <v>0.99761983837041956</v>
      </c>
      <c r="L12">
        <f t="shared" si="1"/>
        <v>0.97322039698836416</v>
      </c>
      <c r="M12">
        <f t="shared" si="1"/>
        <v>0.97215157429861399</v>
      </c>
      <c r="N12">
        <f t="shared" si="1"/>
        <v>0.96205169451248496</v>
      </c>
      <c r="O12">
        <f t="shared" si="1"/>
        <v>0.97995300436388044</v>
      </c>
      <c r="P12">
        <f t="shared" si="1"/>
        <v>0.99402253046210443</v>
      </c>
      <c r="Q12">
        <f t="shared" si="1"/>
        <v>0.93486306439674316</v>
      </c>
      <c r="R12">
        <f t="shared" si="1"/>
        <v>0.97718246242504481</v>
      </c>
      <c r="S12">
        <f t="shared" si="1"/>
        <v>0.9807979517815234</v>
      </c>
      <c r="T12">
        <f t="shared" si="1"/>
        <v>0.95363784665579121</v>
      </c>
      <c r="U12">
        <f t="shared" si="1"/>
        <v>0.96222380612972203</v>
      </c>
      <c r="V12">
        <f t="shared" si="1"/>
        <v>0.93867073325708472</v>
      </c>
      <c r="W12">
        <f t="shared" si="1"/>
        <v>0.98602016631181455</v>
      </c>
      <c r="X12">
        <f t="shared" si="1"/>
        <v>0.98500777036292164</v>
      </c>
      <c r="Y12">
        <f t="shared" si="1"/>
        <v>0.97951100097865229</v>
      </c>
      <c r="Z12">
        <f t="shared" si="1"/>
        <v>0.97510178515502666</v>
      </c>
      <c r="AA12">
        <f t="shared" si="1"/>
        <v>0.99363398780406087</v>
      </c>
      <c r="AB12">
        <f t="shared" si="1"/>
        <v>0.99365018279776796</v>
      </c>
    </row>
    <row r="15" spans="1:28" x14ac:dyDescent="0.3">
      <c r="A15" t="s">
        <v>14</v>
      </c>
    </row>
    <row r="16" spans="1:28" x14ac:dyDescent="0.3">
      <c r="A16">
        <f>SUM(B16:AB16)</f>
        <v>1015852</v>
      </c>
      <c r="B16">
        <v>14</v>
      </c>
      <c r="C16">
        <v>2</v>
      </c>
      <c r="D16">
        <v>0</v>
      </c>
      <c r="E16">
        <v>35</v>
      </c>
      <c r="F16">
        <v>234</v>
      </c>
      <c r="G16">
        <v>61</v>
      </c>
      <c r="H16">
        <v>1049</v>
      </c>
      <c r="I16">
        <v>1025</v>
      </c>
      <c r="J16" s="2">
        <v>1001792</v>
      </c>
      <c r="K16">
        <v>0</v>
      </c>
      <c r="L16">
        <v>23</v>
      </c>
      <c r="M16">
        <v>150</v>
      </c>
      <c r="N16">
        <v>67</v>
      </c>
      <c r="O16">
        <v>82</v>
      </c>
      <c r="P16">
        <v>1</v>
      </c>
      <c r="Q16">
        <v>8</v>
      </c>
      <c r="R16">
        <v>6</v>
      </c>
      <c r="S16">
        <v>9770</v>
      </c>
      <c r="T16">
        <v>71</v>
      </c>
      <c r="U16">
        <v>147</v>
      </c>
      <c r="V16">
        <v>234</v>
      </c>
      <c r="W16">
        <v>100</v>
      </c>
      <c r="X16">
        <v>69</v>
      </c>
      <c r="Y16">
        <v>705</v>
      </c>
      <c r="Z16">
        <v>0</v>
      </c>
      <c r="AA16">
        <v>157</v>
      </c>
      <c r="AB16">
        <v>50</v>
      </c>
    </row>
    <row r="17" spans="1:28" x14ac:dyDescent="0.3">
      <c r="A17" t="s">
        <v>18</v>
      </c>
    </row>
    <row r="18" spans="1:28" x14ac:dyDescent="0.3">
      <c r="A18">
        <f>SUM(B18:AB18)</f>
        <v>1002867</v>
      </c>
      <c r="B18">
        <v>6</v>
      </c>
      <c r="C18">
        <v>0</v>
      </c>
      <c r="D18">
        <v>0</v>
      </c>
      <c r="E18">
        <v>0</v>
      </c>
      <c r="F18">
        <v>0</v>
      </c>
      <c r="G18">
        <v>86</v>
      </c>
      <c r="H18">
        <v>1437</v>
      </c>
      <c r="I18">
        <v>907</v>
      </c>
      <c r="J18" s="2">
        <v>987685</v>
      </c>
      <c r="K18">
        <v>10</v>
      </c>
      <c r="L18">
        <v>184</v>
      </c>
      <c r="M18">
        <v>333</v>
      </c>
      <c r="N18">
        <v>51</v>
      </c>
      <c r="O18">
        <v>122</v>
      </c>
      <c r="P18">
        <v>3</v>
      </c>
      <c r="Q18">
        <v>17</v>
      </c>
      <c r="R18">
        <v>31</v>
      </c>
      <c r="S18">
        <v>41</v>
      </c>
      <c r="T18">
        <v>309</v>
      </c>
      <c r="U18">
        <v>84</v>
      </c>
      <c r="V18">
        <v>120</v>
      </c>
      <c r="W18">
        <v>10713</v>
      </c>
      <c r="X18">
        <v>88</v>
      </c>
      <c r="Y18">
        <v>459</v>
      </c>
      <c r="Z18">
        <v>0</v>
      </c>
      <c r="AA18">
        <v>151</v>
      </c>
      <c r="AB18">
        <v>30</v>
      </c>
    </row>
    <row r="19" spans="1:28" x14ac:dyDescent="0.3">
      <c r="H19" t="s">
        <v>186</v>
      </c>
      <c r="J19">
        <v>1051740</v>
      </c>
    </row>
    <row r="20" spans="1:28" x14ac:dyDescent="0.3">
      <c r="B20">
        <f>B21+B22</f>
        <v>1051740</v>
      </c>
      <c r="C20">
        <f>SUM(C21+C22)</f>
        <v>1055560</v>
      </c>
      <c r="H20" t="s">
        <v>187</v>
      </c>
      <c r="J20">
        <f>A2-J2</f>
        <v>1055560</v>
      </c>
    </row>
    <row r="21" spans="1:28" x14ac:dyDescent="0.3">
      <c r="A21" t="s">
        <v>14</v>
      </c>
      <c r="B21" s="2">
        <v>1001792</v>
      </c>
      <c r="C21">
        <f>A16-J16</f>
        <v>14060</v>
      </c>
      <c r="E21" t="s">
        <v>184</v>
      </c>
      <c r="F21">
        <f>B21/(B21+B22)</f>
        <v>0.95250917527145496</v>
      </c>
    </row>
    <row r="22" spans="1:28" x14ac:dyDescent="0.3">
      <c r="B22">
        <f>J19-J16</f>
        <v>49948</v>
      </c>
      <c r="C22" s="2">
        <f>J20-C21</f>
        <v>1041500</v>
      </c>
      <c r="E22" t="s">
        <v>185</v>
      </c>
      <c r="F22">
        <f>C22/(C21+C22)</f>
        <v>0.98668005608397436</v>
      </c>
    </row>
    <row r="24" spans="1:28" x14ac:dyDescent="0.3">
      <c r="A24" t="s">
        <v>18</v>
      </c>
      <c r="B24" s="2">
        <v>987685</v>
      </c>
      <c r="C24">
        <f>A18-J18</f>
        <v>15182</v>
      </c>
      <c r="E24" t="s">
        <v>184</v>
      </c>
      <c r="F24">
        <f>B24/(B24+B25)</f>
        <v>0.93909616445129029</v>
      </c>
    </row>
    <row r="25" spans="1:28" x14ac:dyDescent="0.3">
      <c r="B25">
        <f>J19-J18</f>
        <v>64055</v>
      </c>
      <c r="C25" s="2">
        <f>J20-C24</f>
        <v>1040378</v>
      </c>
      <c r="E25" t="s">
        <v>185</v>
      </c>
      <c r="F25">
        <f>C25/(C24+C25)</f>
        <v>0.98561711319110235</v>
      </c>
    </row>
    <row r="26" spans="1:28" x14ac:dyDescent="0.3">
      <c r="A26" t="s">
        <v>54</v>
      </c>
    </row>
    <row r="27" spans="1:28" x14ac:dyDescent="0.3">
      <c r="A27">
        <f>SUM(B27:AB27)</f>
        <v>8963</v>
      </c>
      <c r="B27" s="2">
        <v>3827</v>
      </c>
      <c r="C27" s="2">
        <v>4617</v>
      </c>
      <c r="D27" s="2">
        <v>87</v>
      </c>
      <c r="E27" s="2">
        <v>69</v>
      </c>
      <c r="F27" s="2">
        <v>363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>
        <f>SUM(B28:F28)</f>
        <v>10907</v>
      </c>
      <c r="B28">
        <v>5445</v>
      </c>
      <c r="C28">
        <v>4908</v>
      </c>
      <c r="D28">
        <v>92</v>
      </c>
      <c r="E28">
        <v>77</v>
      </c>
      <c r="F28">
        <v>385</v>
      </c>
      <c r="H28" t="s">
        <v>189</v>
      </c>
      <c r="J28">
        <f>SUM(B27:F27)</f>
        <v>8963</v>
      </c>
    </row>
    <row r="29" spans="1:28" x14ac:dyDescent="0.3">
      <c r="H29" t="s">
        <v>188</v>
      </c>
      <c r="J29">
        <f>A2-A28</f>
        <v>2096393</v>
      </c>
    </row>
    <row r="30" spans="1:28" x14ac:dyDescent="0.3">
      <c r="A30" t="s">
        <v>190</v>
      </c>
      <c r="B30" s="2">
        <v>8963</v>
      </c>
      <c r="C30">
        <v>0</v>
      </c>
      <c r="E30" t="s">
        <v>184</v>
      </c>
      <c r="F30">
        <f>B30/(B30+B31)</f>
        <v>0.82176583845237006</v>
      </c>
    </row>
    <row r="31" spans="1:28" x14ac:dyDescent="0.3">
      <c r="B31">
        <f>A28-A27</f>
        <v>1944</v>
      </c>
      <c r="C31" s="2">
        <v>2098337</v>
      </c>
      <c r="E31" t="s">
        <v>185</v>
      </c>
      <c r="F31">
        <f>C31/(C30+C31)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1B56-96CA-4915-B046-13A26BA7D142}">
  <dimension ref="A1:AB21"/>
  <sheetViews>
    <sheetView workbookViewId="0">
      <selection activeCell="K31" sqref="K31"/>
    </sheetView>
  </sheetViews>
  <sheetFormatPr defaultRowHeight="14.4" x14ac:dyDescent="0.3"/>
  <cols>
    <col min="1" max="1" width="19.33203125" bestFit="1" customWidth="1"/>
  </cols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79</v>
      </c>
      <c r="W1" t="s">
        <v>80</v>
      </c>
      <c r="X1" t="s">
        <v>81</v>
      </c>
      <c r="Y1" t="s">
        <v>9</v>
      </c>
      <c r="Z1" t="s">
        <v>82</v>
      </c>
      <c r="AA1" t="s">
        <v>90</v>
      </c>
      <c r="AB1" t="s">
        <v>99</v>
      </c>
    </row>
    <row r="2" spans="1:28" x14ac:dyDescent="0.3">
      <c r="A2" t="s">
        <v>20</v>
      </c>
      <c r="B2">
        <v>0.99834710743801658</v>
      </c>
      <c r="C2">
        <v>0.99816625916870416</v>
      </c>
      <c r="D2">
        <v>1</v>
      </c>
      <c r="E2">
        <v>1</v>
      </c>
      <c r="F2">
        <v>1</v>
      </c>
      <c r="G2">
        <v>0.99148765996343691</v>
      </c>
      <c r="H2">
        <v>0.97967572780423118</v>
      </c>
      <c r="I2">
        <v>0.9860891224959365</v>
      </c>
      <c r="J2">
        <v>0.99307148154486846</v>
      </c>
      <c r="K2">
        <v>0.99335768847558947</v>
      </c>
      <c r="L2">
        <v>0.98832135523613962</v>
      </c>
      <c r="M2">
        <v>0.98647503006644188</v>
      </c>
      <c r="N2">
        <v>0.98523013929002301</v>
      </c>
      <c r="O2">
        <v>0.98952668680765354</v>
      </c>
      <c r="P2">
        <v>0.99685799678136255</v>
      </c>
      <c r="Q2">
        <v>0.98778682457438938</v>
      </c>
      <c r="R2">
        <v>0.99057705786153727</v>
      </c>
      <c r="S2">
        <v>0.98904772064575774</v>
      </c>
      <c r="T2">
        <v>0.97200652528548126</v>
      </c>
      <c r="U2">
        <v>0.96118208235100611</v>
      </c>
      <c r="V2">
        <v>0.94309315033676455</v>
      </c>
      <c r="W2">
        <v>0.99636443980235412</v>
      </c>
      <c r="X2">
        <v>0.98994423621903282</v>
      </c>
      <c r="Y2">
        <v>0.99219259004827831</v>
      </c>
      <c r="Z2">
        <v>0.98426244910742244</v>
      </c>
      <c r="AA2">
        <v>0.99051799236078542</v>
      </c>
      <c r="AB2">
        <v>0.99557436982874736</v>
      </c>
    </row>
    <row r="3" spans="1:28" x14ac:dyDescent="0.3">
      <c r="A3" t="s">
        <v>22</v>
      </c>
      <c r="B3">
        <v>0.99595959595959593</v>
      </c>
      <c r="C3">
        <v>0.99694376528117357</v>
      </c>
      <c r="D3">
        <v>1</v>
      </c>
      <c r="E3">
        <v>0.98701298701298701</v>
      </c>
      <c r="F3">
        <v>0.9948051948051948</v>
      </c>
      <c r="G3">
        <v>0.97829067641681899</v>
      </c>
      <c r="H3">
        <v>0.97159905973117955</v>
      </c>
      <c r="I3">
        <v>0.98300719819306359</v>
      </c>
      <c r="J3">
        <v>0.98584250860478828</v>
      </c>
      <c r="K3">
        <v>0.99750913317834611</v>
      </c>
      <c r="L3">
        <v>0.9883641341546886</v>
      </c>
      <c r="M3">
        <v>0.97972240294946866</v>
      </c>
      <c r="N3">
        <v>0.97451833436917334</v>
      </c>
      <c r="O3">
        <v>0.98168512923799933</v>
      </c>
      <c r="P3">
        <v>0.99363935933788028</v>
      </c>
      <c r="Q3">
        <v>0.94396743153219842</v>
      </c>
      <c r="R3">
        <v>0.98395763569815431</v>
      </c>
      <c r="S3">
        <v>0.97397055685939837</v>
      </c>
      <c r="T3">
        <v>0.9606851549755302</v>
      </c>
      <c r="U3">
        <v>0.97625966335873682</v>
      </c>
      <c r="V3">
        <v>0.95000635404752831</v>
      </c>
      <c r="W3">
        <v>0.98577913469650102</v>
      </c>
      <c r="X3">
        <v>0.98784166742846691</v>
      </c>
      <c r="Y3">
        <v>0.9605267820876644</v>
      </c>
      <c r="Z3">
        <v>0.98269652364547444</v>
      </c>
      <c r="AA3">
        <v>0.98321383099912885</v>
      </c>
      <c r="AB3">
        <v>0.98941697132961326</v>
      </c>
    </row>
    <row r="4" spans="1:28" x14ac:dyDescent="0.3">
      <c r="A4" t="s">
        <v>171</v>
      </c>
      <c r="B4">
        <v>1.7079889807162536E-2</v>
      </c>
      <c r="C4">
        <v>1.2224938875305623E-3</v>
      </c>
      <c r="D4">
        <v>0</v>
      </c>
      <c r="E4">
        <v>0</v>
      </c>
      <c r="F4">
        <v>0</v>
      </c>
      <c r="G4">
        <v>0.99211608775137117</v>
      </c>
      <c r="H4">
        <v>0.98945211259116383</v>
      </c>
      <c r="I4">
        <v>0.99212631667827667</v>
      </c>
      <c r="J4">
        <v>0.99422956243938621</v>
      </c>
      <c r="K4">
        <v>0.9991143584634119</v>
      </c>
      <c r="L4">
        <v>0.99542265571526356</v>
      </c>
      <c r="M4">
        <v>0.9917884111117683</v>
      </c>
      <c r="N4">
        <v>0.97791832705736115</v>
      </c>
      <c r="O4">
        <v>0.9957569654246391</v>
      </c>
      <c r="P4">
        <v>0.99593838608322471</v>
      </c>
      <c r="Q4">
        <v>0.99629903774981499</v>
      </c>
      <c r="R4">
        <v>0.99205669340394054</v>
      </c>
      <c r="S4">
        <v>0.99388379204892963</v>
      </c>
      <c r="T4">
        <v>0.99292006525285481</v>
      </c>
      <c r="U4">
        <v>0.98179724765612153</v>
      </c>
      <c r="V4">
        <v>0.99341720676070655</v>
      </c>
      <c r="W4">
        <v>0.98931426505443298</v>
      </c>
      <c r="X4">
        <v>0.99140689276899163</v>
      </c>
      <c r="Y4">
        <v>0.99639888668078758</v>
      </c>
      <c r="Z4">
        <v>0.9953805198872534</v>
      </c>
      <c r="AA4">
        <v>0.99708503652080682</v>
      </c>
      <c r="AB4">
        <v>0.9990379064845103</v>
      </c>
    </row>
    <row r="5" spans="1:28" x14ac:dyDescent="0.3">
      <c r="A5" t="s">
        <v>172</v>
      </c>
      <c r="B5">
        <v>0.99816345270890727</v>
      </c>
      <c r="C5">
        <v>0.99714751426242865</v>
      </c>
      <c r="D5">
        <v>1</v>
      </c>
      <c r="E5">
        <v>1</v>
      </c>
      <c r="F5">
        <v>0.9974025974025974</v>
      </c>
      <c r="G5">
        <v>0.99028793418647165</v>
      </c>
      <c r="H5">
        <v>0.98338858417214148</v>
      </c>
      <c r="I5">
        <v>0.99083866337365167</v>
      </c>
      <c r="J5">
        <v>0.99433224941525467</v>
      </c>
      <c r="K5">
        <v>0.99961253182774268</v>
      </c>
      <c r="L5">
        <v>0.99452429842573575</v>
      </c>
      <c r="M5">
        <v>0.99051674848682003</v>
      </c>
      <c r="N5">
        <v>0.97261726318868136</v>
      </c>
      <c r="O5">
        <v>0.99206445115810671</v>
      </c>
      <c r="P5">
        <v>0.99555521495900068</v>
      </c>
      <c r="Q5">
        <v>0.99311621021465579</v>
      </c>
      <c r="R5">
        <v>0.99400358227552377</v>
      </c>
      <c r="S5">
        <v>0.99118128155892182</v>
      </c>
      <c r="T5">
        <v>0.99030995106035891</v>
      </c>
      <c r="U5">
        <v>0.9950655189429245</v>
      </c>
      <c r="V5">
        <v>0.9864785868598297</v>
      </c>
      <c r="W5">
        <v>0.98782790342666615</v>
      </c>
      <c r="X5">
        <v>0.99241246914708836</v>
      </c>
      <c r="Y5">
        <v>0.99367828782191259</v>
      </c>
      <c r="Z5">
        <v>0.99224866896335739</v>
      </c>
      <c r="AA5">
        <v>0.99478992159753399</v>
      </c>
      <c r="AB5">
        <v>0.99865306907831441</v>
      </c>
    </row>
    <row r="6" spans="1:28" x14ac:dyDescent="0.3">
      <c r="A6" t="s">
        <v>173</v>
      </c>
      <c r="B6">
        <v>0.98365472910927454</v>
      </c>
      <c r="C6">
        <v>0.99633251833740832</v>
      </c>
      <c r="D6">
        <v>0.94565217391304346</v>
      </c>
      <c r="E6">
        <v>1</v>
      </c>
      <c r="F6">
        <v>1</v>
      </c>
      <c r="G6">
        <v>0.95903793418647165</v>
      </c>
      <c r="H6">
        <v>0.97669820987282263</v>
      </c>
      <c r="I6">
        <v>0.98264834399341394</v>
      </c>
      <c r="J6">
        <v>0.98837165078821765</v>
      </c>
      <c r="K6">
        <v>0.99579320270120664</v>
      </c>
      <c r="L6">
        <v>0.99306981519507187</v>
      </c>
      <c r="M6">
        <v>0.97873661796888867</v>
      </c>
      <c r="N6">
        <v>0.98406024933279712</v>
      </c>
      <c r="O6">
        <v>0.98813024504867408</v>
      </c>
      <c r="P6">
        <v>0.9967047283316729</v>
      </c>
      <c r="Q6">
        <v>0.99052553663952625</v>
      </c>
      <c r="R6">
        <v>0.983646133478701</v>
      </c>
      <c r="S6">
        <v>0.98101130787283974</v>
      </c>
      <c r="T6">
        <v>0.97487765089722678</v>
      </c>
      <c r="U6">
        <v>0.98097483414660891</v>
      </c>
      <c r="V6">
        <v>0.99336637438048037</v>
      </c>
      <c r="W6">
        <v>0.97856827220503761</v>
      </c>
      <c r="X6">
        <v>0.9242161075052564</v>
      </c>
      <c r="Y6">
        <v>0.9554672315044257</v>
      </c>
      <c r="Z6">
        <v>0.9969464453492014</v>
      </c>
      <c r="AA6">
        <v>0.991975474100382</v>
      </c>
      <c r="AB6">
        <v>0.97556282470656153</v>
      </c>
    </row>
    <row r="7" spans="1:28" x14ac:dyDescent="0.3">
      <c r="A7" t="s">
        <v>174</v>
      </c>
      <c r="B7">
        <v>0.9935720844811754</v>
      </c>
      <c r="C7">
        <v>0.99592502037489816</v>
      </c>
      <c r="D7">
        <v>0.95652173913043481</v>
      </c>
      <c r="E7">
        <v>1</v>
      </c>
      <c r="F7">
        <v>0.97662337662337662</v>
      </c>
      <c r="G7">
        <v>0.99422989031078612</v>
      </c>
      <c r="H7">
        <v>0.97961545416189499</v>
      </c>
      <c r="I7">
        <v>0.98530808688493443</v>
      </c>
      <c r="J7">
        <v>0.99282427215851832</v>
      </c>
      <c r="K7">
        <v>0.99761983837041956</v>
      </c>
      <c r="L7">
        <v>0.9940965092402464</v>
      </c>
      <c r="M7">
        <v>0.98170383076043455</v>
      </c>
      <c r="N7">
        <v>0.98702153328702524</v>
      </c>
      <c r="O7">
        <v>0.99101711983887208</v>
      </c>
      <c r="P7">
        <v>0.99777760747950039</v>
      </c>
      <c r="Q7">
        <v>0.98852701702442636</v>
      </c>
      <c r="R7">
        <v>0.99338057783661704</v>
      </c>
      <c r="S7">
        <v>0.98456724272811325</v>
      </c>
      <c r="T7">
        <v>0.95634584013050572</v>
      </c>
      <c r="U7">
        <v>0.98064586874280391</v>
      </c>
      <c r="V7">
        <v>0.99417969246409965</v>
      </c>
      <c r="W7">
        <v>0.98348933435102237</v>
      </c>
      <c r="X7">
        <v>0.92439893957400132</v>
      </c>
      <c r="Y7">
        <v>0.9936128625988534</v>
      </c>
      <c r="Z7">
        <v>0.99201378014406516</v>
      </c>
      <c r="AA7">
        <v>0.9910708302620117</v>
      </c>
      <c r="AB7">
        <v>0.98941697132961326</v>
      </c>
    </row>
    <row r="8" spans="1:28" x14ac:dyDescent="0.3">
      <c r="A8" t="s">
        <v>175</v>
      </c>
      <c r="B8">
        <v>0.99669421487603305</v>
      </c>
      <c r="C8">
        <v>0.9965362673186634</v>
      </c>
      <c r="D8">
        <v>1</v>
      </c>
      <c r="E8">
        <v>0.96103896103896103</v>
      </c>
      <c r="F8">
        <v>1</v>
      </c>
      <c r="G8">
        <v>0.98211837294332727</v>
      </c>
      <c r="H8">
        <v>0.97715628955457778</v>
      </c>
      <c r="I8">
        <v>0.9855191775906107</v>
      </c>
      <c r="J8">
        <v>0.99137049080571249</v>
      </c>
      <c r="K8">
        <v>0.99634672866157425</v>
      </c>
      <c r="L8">
        <v>0.9854979466119097</v>
      </c>
      <c r="M8">
        <v>0.98430630310916578</v>
      </c>
      <c r="N8">
        <v>0.97444521624684677</v>
      </c>
      <c r="O8">
        <v>0.97906680093991272</v>
      </c>
      <c r="P8">
        <v>0.99563184918384551</v>
      </c>
      <c r="Q8">
        <v>0.98926720947446334</v>
      </c>
      <c r="R8">
        <v>0.97975235573553465</v>
      </c>
      <c r="S8">
        <v>0.96536519450963654</v>
      </c>
      <c r="T8">
        <v>0.9705057096247961</v>
      </c>
      <c r="U8">
        <v>0.96052415154339599</v>
      </c>
      <c r="V8">
        <v>0.95061634261024275</v>
      </c>
      <c r="W8">
        <v>0.9849756959787892</v>
      </c>
      <c r="X8">
        <v>0.98720175518785991</v>
      </c>
      <c r="Y8">
        <v>0.98805717074074983</v>
      </c>
      <c r="Z8">
        <v>0.98246163482618232</v>
      </c>
      <c r="AA8">
        <v>0.99326542920324334</v>
      </c>
      <c r="AB8">
        <v>0.99249567057918031</v>
      </c>
    </row>
    <row r="9" spans="1:28" x14ac:dyDescent="0.3">
      <c r="A9" t="s">
        <v>176</v>
      </c>
      <c r="B9">
        <v>0.99522497704315882</v>
      </c>
      <c r="C9">
        <v>0.99674001629991849</v>
      </c>
      <c r="D9">
        <v>0.98913043478260865</v>
      </c>
      <c r="E9">
        <v>1</v>
      </c>
      <c r="F9">
        <v>0.9974025974025974</v>
      </c>
      <c r="G9">
        <v>0.98246115173674586</v>
      </c>
      <c r="H9">
        <v>0.9788439515399916</v>
      </c>
      <c r="I9">
        <v>0.98741899394169674</v>
      </c>
      <c r="J9">
        <v>0.99299731872896346</v>
      </c>
      <c r="K9">
        <v>0.99872689029115469</v>
      </c>
      <c r="L9">
        <v>0.91508384668035592</v>
      </c>
      <c r="M9">
        <v>0.98276847853946092</v>
      </c>
      <c r="N9">
        <v>0.98164735129601877</v>
      </c>
      <c r="O9">
        <v>0.98964753272910377</v>
      </c>
      <c r="P9">
        <v>0.9967047283316729</v>
      </c>
      <c r="Q9">
        <v>0.98793486306439671</v>
      </c>
      <c r="R9">
        <v>0.98473639124678758</v>
      </c>
      <c r="S9">
        <v>0.98591849797311715</v>
      </c>
      <c r="T9">
        <v>0.96949429037520396</v>
      </c>
      <c r="U9">
        <v>0.9610175996491036</v>
      </c>
      <c r="V9">
        <v>0.94998093785741522</v>
      </c>
      <c r="W9">
        <v>0.99574177479612747</v>
      </c>
      <c r="X9">
        <v>0.98089404881616238</v>
      </c>
      <c r="Y9">
        <v>0.99030888883436785</v>
      </c>
      <c r="Z9">
        <v>0.9816003758221109</v>
      </c>
      <c r="AA9">
        <v>0.99380151444079612</v>
      </c>
      <c r="AB9">
        <v>0.99769097556282471</v>
      </c>
    </row>
    <row r="10" spans="1:28" x14ac:dyDescent="0.3">
      <c r="A10" t="s">
        <v>177</v>
      </c>
      <c r="B10">
        <v>0.99559228650137743</v>
      </c>
      <c r="C10">
        <v>0.99246128769356157</v>
      </c>
      <c r="D10">
        <v>0.96739130434782605</v>
      </c>
      <c r="E10">
        <v>1</v>
      </c>
      <c r="F10">
        <v>0.95064935064935063</v>
      </c>
      <c r="G10">
        <v>0.97657678244972579</v>
      </c>
      <c r="H10">
        <v>0.97740943885238984</v>
      </c>
      <c r="I10">
        <v>0.98682793996580331</v>
      </c>
      <c r="J10">
        <v>0.98222184190008932</v>
      </c>
      <c r="K10">
        <v>0.99784124875456659</v>
      </c>
      <c r="L10">
        <v>0.99383983572895274</v>
      </c>
      <c r="M10">
        <v>0.98208828690286076</v>
      </c>
      <c r="N10">
        <v>0.98548605271816625</v>
      </c>
      <c r="O10">
        <v>0.98439744880832492</v>
      </c>
      <c r="P10">
        <v>0.99103379569315653</v>
      </c>
      <c r="Q10">
        <v>0.98734270910436717</v>
      </c>
      <c r="R10">
        <v>0.99049918230667389</v>
      </c>
      <c r="S10">
        <v>0.98499395491074604</v>
      </c>
      <c r="T10">
        <v>0.96499184339314847</v>
      </c>
      <c r="U10">
        <v>0.98481276385766758</v>
      </c>
      <c r="V10">
        <v>0.98652941924005588</v>
      </c>
      <c r="W10">
        <v>0.98284658337685293</v>
      </c>
      <c r="X10">
        <v>0.95109242161075047</v>
      </c>
      <c r="Y10">
        <v>0.98945018278171692</v>
      </c>
      <c r="Z10">
        <v>0.99553711243344811</v>
      </c>
      <c r="AA10">
        <v>0.99517523286202503</v>
      </c>
      <c r="AB10">
        <v>0.98633827208004621</v>
      </c>
    </row>
    <row r="11" spans="1:28" x14ac:dyDescent="0.3">
      <c r="A11" t="s">
        <v>178</v>
      </c>
      <c r="B11">
        <v>0.99871441689623508</v>
      </c>
      <c r="C11">
        <v>0.99735126324368373</v>
      </c>
      <c r="D11">
        <v>1</v>
      </c>
      <c r="E11">
        <v>1</v>
      </c>
      <c r="F11">
        <v>0.98181818181818181</v>
      </c>
      <c r="G11">
        <v>0.99565813528336378</v>
      </c>
      <c r="H11">
        <v>0.98584774877945869</v>
      </c>
      <c r="I11">
        <v>0.9905431363857049</v>
      </c>
      <c r="J11">
        <v>0.98449141422785102</v>
      </c>
      <c r="K11">
        <v>0.99889294807926488</v>
      </c>
      <c r="L11">
        <v>0.99016084873374399</v>
      </c>
      <c r="M11">
        <v>0.99374026537331672</v>
      </c>
      <c r="N11">
        <v>0.94896355061602022</v>
      </c>
      <c r="O11">
        <v>0.99430681436723733</v>
      </c>
      <c r="P11">
        <v>0.99747107058012108</v>
      </c>
      <c r="Q11">
        <v>0.98245743893412285</v>
      </c>
      <c r="R11">
        <v>0.99306907561716373</v>
      </c>
      <c r="S11">
        <v>0.99004338240523437</v>
      </c>
      <c r="T11">
        <v>0.96988580750407827</v>
      </c>
      <c r="U11">
        <v>0.99731344920225895</v>
      </c>
      <c r="V11">
        <v>0.99743296479857668</v>
      </c>
      <c r="W11">
        <v>0.99690676093680952</v>
      </c>
      <c r="X11">
        <v>0.99506353414388882</v>
      </c>
      <c r="Y11">
        <v>0.99587003279439301</v>
      </c>
      <c r="Z11">
        <v>0.99483244597557152</v>
      </c>
      <c r="AA11">
        <v>0.99452187897875766</v>
      </c>
      <c r="AB11">
        <v>0.99788339426592265</v>
      </c>
    </row>
    <row r="12" spans="1:28" x14ac:dyDescent="0.3">
      <c r="A12" t="s">
        <v>40</v>
      </c>
      <c r="B12">
        <v>0.99595959595959593</v>
      </c>
      <c r="C12">
        <v>1</v>
      </c>
      <c r="D12">
        <v>0.97826086956521741</v>
      </c>
      <c r="E12">
        <v>1</v>
      </c>
      <c r="F12">
        <v>1</v>
      </c>
      <c r="G12">
        <v>0.99828610603290679</v>
      </c>
      <c r="H12">
        <v>0.98280995720571396</v>
      </c>
      <c r="I12">
        <v>0.99235851645452056</v>
      </c>
      <c r="J12">
        <v>0.99377888071196308</v>
      </c>
      <c r="K12">
        <v>0.99972323701981625</v>
      </c>
      <c r="L12">
        <v>0.98720910335386725</v>
      </c>
      <c r="M12">
        <v>0.97647917036336029</v>
      </c>
      <c r="N12">
        <v>0.99118926625964243</v>
      </c>
      <c r="O12">
        <v>0.99645518630412888</v>
      </c>
      <c r="P12">
        <v>0.9805349068894168</v>
      </c>
      <c r="Q12">
        <v>0.99526276831976312</v>
      </c>
      <c r="R12">
        <v>0.9707187913713885</v>
      </c>
      <c r="S12">
        <v>0.99281701159234759</v>
      </c>
      <c r="T12">
        <v>0.99425774877650896</v>
      </c>
      <c r="U12">
        <v>0.90739623882888321</v>
      </c>
      <c r="V12">
        <v>0.94380480365993136</v>
      </c>
      <c r="W12">
        <v>0.99301008315590733</v>
      </c>
      <c r="X12">
        <v>0.95127525367949539</v>
      </c>
      <c r="Y12">
        <v>0.99806722986879515</v>
      </c>
      <c r="Z12">
        <v>0.99663326025681176</v>
      </c>
      <c r="AA12">
        <v>0.9967164779199893</v>
      </c>
      <c r="AB12">
        <v>0.99191841446988649</v>
      </c>
    </row>
    <row r="13" spans="1:28" x14ac:dyDescent="0.3">
      <c r="A13" t="s">
        <v>42</v>
      </c>
      <c r="B13">
        <v>0.99908172635445358</v>
      </c>
      <c r="C13">
        <v>0.99938875305623476</v>
      </c>
      <c r="D13">
        <v>1</v>
      </c>
      <c r="E13">
        <v>1</v>
      </c>
      <c r="F13">
        <v>1</v>
      </c>
      <c r="G13">
        <v>0.9697783363802559</v>
      </c>
      <c r="H13">
        <v>0.94070279066964013</v>
      </c>
      <c r="I13">
        <v>0.96858970299537717</v>
      </c>
      <c r="J13">
        <v>0.9759683952307604</v>
      </c>
      <c r="K13">
        <v>0.99773054356249313</v>
      </c>
      <c r="L13">
        <v>0.95358487337440112</v>
      </c>
      <c r="M13">
        <v>0.95941523234951998</v>
      </c>
      <c r="N13">
        <v>0.95813987496801079</v>
      </c>
      <c r="O13">
        <v>0.97952332997650216</v>
      </c>
      <c r="P13">
        <v>0.96099317955398877</v>
      </c>
      <c r="Q13">
        <v>0.98208734270910436</v>
      </c>
      <c r="R13">
        <v>0.98123199127793781</v>
      </c>
      <c r="S13">
        <v>0.97667306734940618</v>
      </c>
      <c r="T13">
        <v>0.94577487765089718</v>
      </c>
      <c r="U13">
        <v>0.96836449366741595</v>
      </c>
      <c r="V13">
        <v>0.97422798322531456</v>
      </c>
      <c r="W13">
        <v>0.98142047965291446</v>
      </c>
      <c r="X13">
        <v>0.93811134472986557</v>
      </c>
      <c r="Y13">
        <v>0.98243332760862634</v>
      </c>
      <c r="Z13">
        <v>0.92593172564985904</v>
      </c>
      <c r="AA13">
        <v>0.9825939824432085</v>
      </c>
      <c r="AB13">
        <v>0.99162978641523958</v>
      </c>
    </row>
    <row r="14" spans="1:28" x14ac:dyDescent="0.3">
      <c r="A14" t="s">
        <v>44</v>
      </c>
      <c r="B14">
        <v>3.1221303948576677E-3</v>
      </c>
      <c r="C14">
        <v>0</v>
      </c>
      <c r="D14">
        <v>0</v>
      </c>
      <c r="E14">
        <v>0</v>
      </c>
      <c r="F14">
        <v>0</v>
      </c>
      <c r="G14">
        <v>2.456581352833638E-3</v>
      </c>
      <c r="H14">
        <v>0.82239768549213432</v>
      </c>
      <c r="I14">
        <v>7.8103561100204754E-3</v>
      </c>
      <c r="J14">
        <v>2.0442314640500502E-3</v>
      </c>
      <c r="K14">
        <v>0</v>
      </c>
      <c r="L14">
        <v>3.0800821355236141E-3</v>
      </c>
      <c r="M14">
        <v>0.97730722974704753</v>
      </c>
      <c r="N14">
        <v>0.96877856176653387</v>
      </c>
      <c r="O14">
        <v>0.98004699563611952</v>
      </c>
      <c r="P14">
        <v>0.9961682887577592</v>
      </c>
      <c r="Q14">
        <v>0.9810510732790525</v>
      </c>
      <c r="R14">
        <v>0.94906938711938327</v>
      </c>
      <c r="S14">
        <v>0.96216485313989053</v>
      </c>
      <c r="T14">
        <v>1.0929853181076673E-2</v>
      </c>
      <c r="U14">
        <v>1.9189648555293602E-3</v>
      </c>
      <c r="V14">
        <v>4.5240818401321645E-3</v>
      </c>
      <c r="W14">
        <v>0.75605591933475269</v>
      </c>
      <c r="X14">
        <v>0.97129536520705728</v>
      </c>
      <c r="Y14">
        <v>7.5784216710147176E-4</v>
      </c>
      <c r="Z14">
        <v>0</v>
      </c>
      <c r="AA14">
        <v>7.8737519265563221E-4</v>
      </c>
      <c r="AB14">
        <v>0</v>
      </c>
    </row>
    <row r="15" spans="1:28" x14ac:dyDescent="0.3">
      <c r="A15" t="s">
        <v>46</v>
      </c>
      <c r="B15">
        <v>0.99651056014692374</v>
      </c>
      <c r="C15">
        <v>0.87550937245313776</v>
      </c>
      <c r="D15">
        <v>0.98913043478260865</v>
      </c>
      <c r="E15">
        <v>1</v>
      </c>
      <c r="F15">
        <v>1</v>
      </c>
      <c r="G15">
        <v>0.96869287020109685</v>
      </c>
      <c r="H15">
        <v>0.90575613284310774</v>
      </c>
      <c r="I15">
        <v>0.93202879277225426</v>
      </c>
      <c r="J15">
        <v>2.2267860878163806E-3</v>
      </c>
      <c r="K15">
        <v>0</v>
      </c>
      <c r="L15">
        <v>0.98810746064339494</v>
      </c>
      <c r="M15">
        <v>0.98316279253169303</v>
      </c>
      <c r="N15">
        <v>1.3673088875077687E-2</v>
      </c>
      <c r="O15">
        <v>0.97729439409197716</v>
      </c>
      <c r="P15">
        <v>0.99601502030806954</v>
      </c>
      <c r="Q15">
        <v>0.97897853441894889</v>
      </c>
      <c r="R15">
        <v>0.99338057783661704</v>
      </c>
      <c r="S15">
        <v>0.96842329848517172</v>
      </c>
      <c r="T15">
        <v>0.96114192495921702</v>
      </c>
      <c r="U15">
        <v>0.97927517956028287</v>
      </c>
      <c r="V15">
        <v>0.56375651289871653</v>
      </c>
      <c r="W15">
        <v>0.2412324749929699</v>
      </c>
      <c r="X15">
        <v>0.97412926227260266</v>
      </c>
      <c r="Y15">
        <v>0.98205168047411473</v>
      </c>
      <c r="Z15">
        <v>0.97611963670529278</v>
      </c>
      <c r="AA15">
        <v>0.9945721369697782</v>
      </c>
      <c r="AB15">
        <v>0.9974023475081778</v>
      </c>
    </row>
    <row r="16" spans="1:28" x14ac:dyDescent="0.3">
      <c r="A16" t="s">
        <v>179</v>
      </c>
      <c r="B16">
        <v>0.99559228650137743</v>
      </c>
      <c r="C16">
        <v>0.96801140994295032</v>
      </c>
      <c r="D16">
        <v>0.95652173913043481</v>
      </c>
      <c r="E16">
        <v>0.98701298701298701</v>
      </c>
      <c r="F16">
        <v>0.9974025974025974</v>
      </c>
      <c r="G16">
        <v>0.98228976234003651</v>
      </c>
      <c r="H16">
        <v>0.98309927068892777</v>
      </c>
      <c r="I16">
        <v>0.97443691554260869</v>
      </c>
      <c r="J16">
        <v>0.98428413866544961</v>
      </c>
      <c r="K16">
        <v>0.99546108712498615</v>
      </c>
      <c r="L16">
        <v>0.99418206707734424</v>
      </c>
      <c r="M16">
        <v>0.97203328010094436</v>
      </c>
      <c r="N16">
        <v>0.98888604540635394</v>
      </c>
      <c r="O16">
        <v>0.97059415911379654</v>
      </c>
      <c r="P16">
        <v>0.98268066518507169</v>
      </c>
      <c r="Q16">
        <v>0.93012583271650628</v>
      </c>
      <c r="R16">
        <v>0.97025153804220854</v>
      </c>
      <c r="S16">
        <v>0.76993101486380766</v>
      </c>
      <c r="T16">
        <v>0.95269168026101136</v>
      </c>
      <c r="U16">
        <v>0.98749931465540874</v>
      </c>
      <c r="V16">
        <v>0.98302198500444782</v>
      </c>
      <c r="W16">
        <v>0.99264853573293699</v>
      </c>
      <c r="X16">
        <v>0.9597769448761313</v>
      </c>
      <c r="Y16">
        <v>0.98690950328625449</v>
      </c>
      <c r="Z16">
        <v>0.99021296586282492</v>
      </c>
      <c r="AA16">
        <v>0.98795483481873614</v>
      </c>
      <c r="AB16">
        <v>0.97383105637868006</v>
      </c>
    </row>
    <row r="17" spans="1:28" x14ac:dyDescent="0.3">
      <c r="A17" t="s">
        <v>180</v>
      </c>
      <c r="B17">
        <v>0.99504132231404963</v>
      </c>
      <c r="C17">
        <v>0.98471882640586794</v>
      </c>
      <c r="D17">
        <v>1</v>
      </c>
      <c r="E17">
        <v>1</v>
      </c>
      <c r="F17">
        <v>1</v>
      </c>
      <c r="G17">
        <v>0.96960694698354666</v>
      </c>
      <c r="H17">
        <v>0.96401663552528483</v>
      </c>
      <c r="I17">
        <v>0.97445802461317632</v>
      </c>
      <c r="J17">
        <v>0.98450092228117214</v>
      </c>
      <c r="K17">
        <v>0.99761983837041956</v>
      </c>
      <c r="L17">
        <v>0.97322039698836416</v>
      </c>
      <c r="M17">
        <v>0.97215157429861399</v>
      </c>
      <c r="N17">
        <v>0.96205169451248496</v>
      </c>
      <c r="O17">
        <v>0.97995300436388044</v>
      </c>
      <c r="P17">
        <v>0.99402253046210443</v>
      </c>
      <c r="Q17">
        <v>0.93486306439674316</v>
      </c>
      <c r="R17">
        <v>0.97718246242504481</v>
      </c>
      <c r="S17">
        <v>0.9807979517815234</v>
      </c>
      <c r="T17">
        <v>0.95363784665579121</v>
      </c>
      <c r="U17">
        <v>0.96222380612972203</v>
      </c>
      <c r="V17">
        <v>0.93867073325708472</v>
      </c>
      <c r="W17">
        <v>0.98602016631181455</v>
      </c>
      <c r="X17">
        <v>0.98500777036292164</v>
      </c>
      <c r="Y17">
        <v>0.97951100097865229</v>
      </c>
      <c r="Z17">
        <v>0.97510178515502666</v>
      </c>
      <c r="AA17">
        <v>0.99363398780406087</v>
      </c>
      <c r="AB17">
        <v>0.99365018279776796</v>
      </c>
    </row>
    <row r="18" spans="1:28" x14ac:dyDescent="0.3">
      <c r="A18" t="s">
        <v>169</v>
      </c>
      <c r="B18">
        <v>2.5711662075298437E-3</v>
      </c>
      <c r="C18">
        <v>4.0749796251018743E-4</v>
      </c>
      <c r="D18">
        <v>0</v>
      </c>
      <c r="E18">
        <v>0.45454545454545453</v>
      </c>
      <c r="F18">
        <v>0.60779220779220777</v>
      </c>
      <c r="G18">
        <v>3.4849177330895796E-3</v>
      </c>
      <c r="H18">
        <v>1.2645410162136097E-2</v>
      </c>
      <c r="I18">
        <v>2.1636797331813479E-2</v>
      </c>
      <c r="J18">
        <v>0.95250917527145496</v>
      </c>
      <c r="K18">
        <v>0</v>
      </c>
      <c r="L18">
        <v>9.8391512662559882E-4</v>
      </c>
      <c r="M18">
        <v>1.4786774708700537E-3</v>
      </c>
      <c r="N18">
        <v>2.449457097941725E-3</v>
      </c>
      <c r="O18">
        <v>1.1010406176569319E-3</v>
      </c>
      <c r="P18">
        <v>7.6634224844815697E-5</v>
      </c>
      <c r="Q18">
        <v>5.9215396002960767E-4</v>
      </c>
      <c r="R18">
        <v>4.6725332917997038E-4</v>
      </c>
      <c r="S18">
        <v>0.69482967072043245</v>
      </c>
      <c r="T18">
        <v>2.3164763458401304E-3</v>
      </c>
      <c r="U18">
        <v>8.059652393223312E-3</v>
      </c>
      <c r="V18">
        <v>5.9473884864658785E-3</v>
      </c>
      <c r="W18">
        <v>2.0085967942795164E-3</v>
      </c>
      <c r="X18">
        <v>6.307706371697596E-3</v>
      </c>
      <c r="Y18">
        <v>1.9218659273616461E-3</v>
      </c>
      <c r="Z18">
        <v>0</v>
      </c>
      <c r="AA18">
        <v>2.6301681967432823E-3</v>
      </c>
      <c r="AB18">
        <v>4.8104675774485279E-3</v>
      </c>
    </row>
    <row r="19" spans="1:28" x14ac:dyDescent="0.3">
      <c r="A19" t="s">
        <v>170</v>
      </c>
      <c r="B19">
        <v>1.1019283746556473E-3</v>
      </c>
      <c r="C19">
        <v>0</v>
      </c>
      <c r="D19">
        <v>0</v>
      </c>
      <c r="E19">
        <v>0</v>
      </c>
      <c r="F19">
        <v>0</v>
      </c>
      <c r="G19">
        <v>4.9131627056672759E-3</v>
      </c>
      <c r="H19">
        <v>1.7322644807425711E-2</v>
      </c>
      <c r="I19">
        <v>1.9145927004833977E-2</v>
      </c>
      <c r="J19">
        <v>0.93909616445129029</v>
      </c>
      <c r="K19">
        <v>5.5352596036754127E-4</v>
      </c>
      <c r="L19">
        <v>7.8713210130047905E-3</v>
      </c>
      <c r="M19">
        <v>3.2826639853315194E-3</v>
      </c>
      <c r="N19">
        <v>1.8645121193287756E-3</v>
      </c>
      <c r="O19">
        <v>1.6381336018798254E-3</v>
      </c>
      <c r="P19">
        <v>2.2990267453444708E-4</v>
      </c>
      <c r="Q19">
        <v>1.2583271650629163E-3</v>
      </c>
      <c r="R19">
        <v>2.4141422007631806E-3</v>
      </c>
      <c r="S19">
        <v>2.9158665813242301E-3</v>
      </c>
      <c r="T19">
        <v>1.0081566068515497E-2</v>
      </c>
      <c r="U19">
        <v>4.6055156532704648E-3</v>
      </c>
      <c r="V19">
        <v>3.0499428135722455E-3</v>
      </c>
      <c r="W19">
        <v>0.21518097457116458</v>
      </c>
      <c r="X19">
        <v>8.0446110247737457E-3</v>
      </c>
      <c r="Y19">
        <v>1.2512573910056675E-3</v>
      </c>
      <c r="Z19">
        <v>0</v>
      </c>
      <c r="AA19">
        <v>2.5296522147021374E-3</v>
      </c>
      <c r="AB19">
        <v>2.8862805464691167E-3</v>
      </c>
    </row>
    <row r="20" spans="1:28" x14ac:dyDescent="0.3">
      <c r="A20" t="s">
        <v>181</v>
      </c>
      <c r="B20">
        <v>0.70284664830119381</v>
      </c>
      <c r="C20">
        <v>0.94070904645476772</v>
      </c>
      <c r="D20">
        <v>0.94565217391304346</v>
      </c>
      <c r="E20">
        <v>0.89610389610389607</v>
      </c>
      <c r="F20">
        <v>0.94285714285714284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t="s">
        <v>182</v>
      </c>
      <c r="B21">
        <v>0.99926538108356289</v>
      </c>
      <c r="C21">
        <v>0.99755501222493892</v>
      </c>
      <c r="D21">
        <v>1</v>
      </c>
      <c r="E21">
        <v>1</v>
      </c>
      <c r="F21">
        <v>1</v>
      </c>
      <c r="G21">
        <v>0.99103062157221211</v>
      </c>
      <c r="H21">
        <v>0.98628171900427941</v>
      </c>
      <c r="I21">
        <v>0.99128195385557172</v>
      </c>
      <c r="J21">
        <v>0.99270066746534313</v>
      </c>
      <c r="K21">
        <v>0.99950182663566922</v>
      </c>
      <c r="L21">
        <v>0.99486652977412726</v>
      </c>
      <c r="M21">
        <v>0.99545553123952601</v>
      </c>
      <c r="N21">
        <v>0.99466237707015681</v>
      </c>
      <c r="O21">
        <v>0.99496475327291034</v>
      </c>
      <c r="P21">
        <v>0.99218330906582874</v>
      </c>
      <c r="Q21">
        <v>0.99237601776461881</v>
      </c>
      <c r="R21">
        <v>0.99672922669574016</v>
      </c>
      <c r="S21">
        <v>0.99566175947656643</v>
      </c>
      <c r="T21">
        <v>0.99455138662316478</v>
      </c>
      <c r="U21">
        <v>0.99407862273150938</v>
      </c>
      <c r="V21">
        <v>0.99560299911043337</v>
      </c>
      <c r="W21">
        <v>0.99445627284778848</v>
      </c>
      <c r="X21">
        <v>0.99433220586890936</v>
      </c>
      <c r="Y21">
        <v>0.99804814751206961</v>
      </c>
      <c r="Z21">
        <v>0.99702474162229882</v>
      </c>
      <c r="AA21">
        <v>0.99522549085304568</v>
      </c>
      <c r="AB21">
        <v>0.99923032518760824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Table</vt:lpstr>
      <vt:lpstr>Omicron</vt:lpstr>
      <vt:lpstr>B.1.1.7</vt:lpstr>
      <vt:lpstr>Main Lineage</vt:lpstr>
      <vt:lpstr>Human MonkeyPox</vt:lpstr>
      <vt:lpstr>Calculations</vt:lpstr>
      <vt:lpstr>Table 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2022-06-28T15:04:53Z</dcterms:created>
  <dcterms:modified xsi:type="dcterms:W3CDTF">2022-07-13T19:53:31Z</dcterms:modified>
</cp:coreProperties>
</file>